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Height="17310" tabRatio="913" activeTab="6"/>
  </bookViews>
  <sheets>
    <sheet name="附件1汇总简表 " sheetId="34" r:id="rId1"/>
    <sheet name="幸福河湖1" sheetId="76" r:id="rId2"/>
    <sheet name="幸福河湖2" sheetId="78" r:id="rId3"/>
    <sheet name="南水北调" sheetId="77" r:id="rId4"/>
    <sheet name="水利科技1" sheetId="74" r:id="rId5"/>
    <sheet name="水利科技2" sheetId="75" r:id="rId6"/>
    <sheet name="水利科技3" sheetId="79" r:id="rId7"/>
  </sheets>
  <definedNames>
    <definedName name="_xlnm.Print_Area" localSheetId="0">'附件1汇总简表 '!$A$1:$G$182</definedName>
    <definedName name="_xlnm.Print_Titles" localSheetId="0">'附件1汇总简表 '!$1:$4</definedName>
    <definedName name="Z_40546AE0_6B6D_4AC1_BF36_7BDCA8DD176C_.wvu.PrintArea" localSheetId="0" hidden="1">'附件1汇总简表 '!$A$1:$G$174</definedName>
    <definedName name="Z_40546AE0_6B6D_4AC1_BF36_7BDCA8DD176C_.wvu.PrintTitles" localSheetId="0" hidden="1">'附件1汇总简表 '!$1:$4</definedName>
    <definedName name="Z_40546AE0_6B6D_4AC1_BF36_7BDCA8DD176C_.wvu.Rows" localSheetId="0" hidden="1">'附件1汇总简表 '!$86:$86,'附件1汇总简表 '!$98:$98,'附件1汇总简表 '!$115:$115,'附件1汇总简表 '!$173:$174</definedName>
    <definedName name="_xlnm.Print_Titles" localSheetId="4">水利科技1!$1:$4</definedName>
    <definedName name="_xlnm.Print_Titles" localSheetId="5">水利科技2!$1:$4</definedName>
    <definedName name="_xlnm.Print_Titles" localSheetId="1">幸福河湖1!$1:$4</definedName>
    <definedName name="_xlnm.Print_Titles" localSheetId="2">幸福河湖2!$1:$4</definedName>
    <definedName name="_xlnm.Print_Titles" localSheetId="6">水利科技3!$1:$4</definedName>
    <definedName name="_xlnm.Print_Area" localSheetId="5">水利科技2!$A$1:$I$85</definedName>
  </definedNames>
  <calcPr calcId="191029"/>
  <customWorkbookViews>
    <customWorkbookView name="A1" guid="{40546AE0-6B6D-4AC1-BF36-7BDCA8DD176C}" xWindow="1438" windowWidth="1442" windowHeight="90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<sst xmlns="http://schemas.openxmlformats.org/spreadsheetml/2006/main" count="1626" uniqueCount="1156">
  <si>
    <r>
      <rPr>
        <sz val="10"/>
        <rFont val="方正仿宋_GB18030"/>
        <charset val="134"/>
      </rPr>
      <t>附件</t>
    </r>
    <r>
      <rPr>
        <sz val="10"/>
        <rFont val="Times New Roman"/>
        <charset val="134"/>
      </rPr>
      <t>1</t>
    </r>
  </si>
  <si>
    <t xml:space="preserve">2026年第二批省级水利建设和发展资金汇总表 </t>
  </si>
  <si>
    <r>
      <rPr>
        <sz val="10"/>
        <rFont val="方正仿宋_GB18030"/>
        <charset val="134"/>
      </rPr>
      <t>单位：万元</t>
    </r>
  </si>
  <si>
    <t>地    区</t>
  </si>
  <si>
    <t>全年下
达合计</t>
  </si>
  <si>
    <t>已下达
小计</t>
  </si>
  <si>
    <t>本次下达小计</t>
  </si>
  <si>
    <t>幸福河湖建设</t>
  </si>
  <si>
    <t>南水北调水费奖补</t>
  </si>
  <si>
    <t>水利
科技</t>
  </si>
  <si>
    <t>合    计</t>
  </si>
  <si>
    <t>市县支出科目</t>
  </si>
  <si>
    <t>其他国有土地使用权出让收入安排的支出2120899</t>
  </si>
  <si>
    <t>农林水支出213</t>
  </si>
  <si>
    <t>市县小计</t>
  </si>
  <si>
    <t>南京市</t>
  </si>
  <si>
    <t xml:space="preserve">    南京市本级</t>
  </si>
  <si>
    <t>无锡市</t>
  </si>
  <si>
    <t xml:space="preserve">    无锡市本级</t>
  </si>
  <si>
    <t xml:space="preserve">    江阴市</t>
  </si>
  <si>
    <t xml:space="preserve">    宜兴市</t>
  </si>
  <si>
    <t>徐州市</t>
  </si>
  <si>
    <t xml:space="preserve">    徐州市本级</t>
  </si>
  <si>
    <t xml:space="preserve">    丰县</t>
  </si>
  <si>
    <t xml:space="preserve">    沛县</t>
  </si>
  <si>
    <t xml:space="preserve">    睢宁县</t>
  </si>
  <si>
    <t xml:space="preserve">    邳州市</t>
  </si>
  <si>
    <t xml:space="preserve">    新沂市</t>
  </si>
  <si>
    <t>常州市</t>
  </si>
  <si>
    <t xml:space="preserve">    常州市本级</t>
  </si>
  <si>
    <t xml:space="preserve">    溧阳市</t>
  </si>
  <si>
    <t>苏州市</t>
  </si>
  <si>
    <t xml:space="preserve">    苏州市本级</t>
  </si>
  <si>
    <t xml:space="preserve">    张家港市</t>
  </si>
  <si>
    <t xml:space="preserve">    常熟市</t>
  </si>
  <si>
    <t xml:space="preserve">    太仓市</t>
  </si>
  <si>
    <t xml:space="preserve">    昆山市</t>
  </si>
  <si>
    <t>南通市</t>
  </si>
  <si>
    <t xml:space="preserve">    南通市本级</t>
  </si>
  <si>
    <t xml:space="preserve">    海安市</t>
  </si>
  <si>
    <t xml:space="preserve">    如皋市</t>
  </si>
  <si>
    <t xml:space="preserve">    如东县</t>
  </si>
  <si>
    <t xml:space="preserve">    启东市</t>
  </si>
  <si>
    <t>连云港市</t>
  </si>
  <si>
    <t xml:space="preserve">    连云港市本级</t>
  </si>
  <si>
    <t xml:space="preserve">    东海县</t>
  </si>
  <si>
    <t xml:space="preserve">    灌云县</t>
  </si>
  <si>
    <t xml:space="preserve">    灌南县</t>
  </si>
  <si>
    <t>淮安市</t>
  </si>
  <si>
    <t xml:space="preserve">    淮安市本级</t>
  </si>
  <si>
    <t xml:space="preserve">    金湖县</t>
  </si>
  <si>
    <t xml:space="preserve">    盱眙县</t>
  </si>
  <si>
    <t xml:space="preserve">    涟水县</t>
  </si>
  <si>
    <t>盐城市</t>
  </si>
  <si>
    <t xml:space="preserve">    盐城市本级</t>
  </si>
  <si>
    <t xml:space="preserve">    东台市</t>
  </si>
  <si>
    <t xml:space="preserve">    建湖县</t>
  </si>
  <si>
    <t xml:space="preserve">    射阳县</t>
  </si>
  <si>
    <t xml:space="preserve">    阜宁县</t>
  </si>
  <si>
    <t xml:space="preserve">    滨海县</t>
  </si>
  <si>
    <t xml:space="preserve">    响水县</t>
  </si>
  <si>
    <t>扬州市</t>
  </si>
  <si>
    <t xml:space="preserve">    扬州市本级</t>
  </si>
  <si>
    <t xml:space="preserve">    宝应县</t>
  </si>
  <si>
    <t xml:space="preserve">    高邮市</t>
  </si>
  <si>
    <t xml:space="preserve">    仪征市</t>
  </si>
  <si>
    <t>镇江市</t>
  </si>
  <si>
    <t xml:space="preserve">    镇江市本级</t>
  </si>
  <si>
    <t xml:space="preserve">    丹阳市</t>
  </si>
  <si>
    <t xml:space="preserve">    句容市</t>
  </si>
  <si>
    <t xml:space="preserve">    扬中市</t>
  </si>
  <si>
    <t>泰州市</t>
  </si>
  <si>
    <t xml:space="preserve">    泰州市本级</t>
  </si>
  <si>
    <t xml:space="preserve">    靖江市</t>
  </si>
  <si>
    <t xml:space="preserve">    泰兴市</t>
  </si>
  <si>
    <t xml:space="preserve">    兴化市</t>
  </si>
  <si>
    <t>宿迁市</t>
  </si>
  <si>
    <t xml:space="preserve">    宿迁市本级</t>
  </si>
  <si>
    <t xml:space="preserve">    沭阳县</t>
  </si>
  <si>
    <t xml:space="preserve">    泗洪县</t>
  </si>
  <si>
    <t xml:space="preserve">    泗阳县</t>
  </si>
  <si>
    <t>省级支出科目</t>
  </si>
  <si>
    <t>其他水利支出2130399</t>
  </si>
  <si>
    <t>省级小计</t>
  </si>
  <si>
    <t>省骆运水利工程管理处</t>
  </si>
  <si>
    <t xml:space="preserve">    管理处本级</t>
  </si>
  <si>
    <t xml:space="preserve">    省泗阳闸站管理所</t>
  </si>
  <si>
    <t xml:space="preserve">    省刘老涧闸站管理所</t>
  </si>
  <si>
    <t xml:space="preserve">    省沙集闸站管理所</t>
  </si>
  <si>
    <t xml:space="preserve">    省皂河抽水站</t>
  </si>
  <si>
    <t xml:space="preserve">    省黄墩湖滞洪闸管理所</t>
  </si>
  <si>
    <t xml:space="preserve">    省皂河闸管理所</t>
  </si>
  <si>
    <t xml:space="preserve">    省洋河滩闸管理所</t>
  </si>
  <si>
    <t xml:space="preserve">    省抗旱排涝队</t>
  </si>
  <si>
    <t xml:space="preserve">    省骆运水利工程管理处水文站</t>
  </si>
  <si>
    <t>省淮沭新河管理处</t>
  </si>
  <si>
    <t xml:space="preserve">    省二河闸管理所</t>
  </si>
  <si>
    <t xml:space="preserve">    省淮阴闸管理所</t>
  </si>
  <si>
    <t xml:space="preserve">    省杨庄闸管理所</t>
  </si>
  <si>
    <t xml:space="preserve">    省沭阳闸管理所</t>
  </si>
  <si>
    <t xml:space="preserve">    省沭新闸管理所</t>
  </si>
  <si>
    <t xml:space="preserve">    省蔷薇河地涵管理所</t>
  </si>
  <si>
    <t xml:space="preserve">    省盐河北闸管理所</t>
  </si>
  <si>
    <t xml:space="preserve">    省善后闸管理所</t>
  </si>
  <si>
    <t xml:space="preserve">  省新沂河海口控制工程管理所</t>
  </si>
  <si>
    <t xml:space="preserve">    省淮沭新河管理处水文站</t>
  </si>
  <si>
    <t>省通榆河蔷薇河送清水
工程管理处</t>
  </si>
  <si>
    <t xml:space="preserve">    省龙埝控制工程管理所</t>
  </si>
  <si>
    <t xml:space="preserve">    省沭阳控制工程管理所</t>
  </si>
  <si>
    <t xml:space="preserve">    省灌河响水地涵管理所</t>
  </si>
  <si>
    <t xml:space="preserve">    省滨海抽水站管理所</t>
  </si>
  <si>
    <t>省灌溉总渠管理处</t>
  </si>
  <si>
    <t xml:space="preserve">    省淮安抽水三站管理所</t>
  </si>
  <si>
    <t xml:space="preserve">    省淮阴抽水站管理所</t>
  </si>
  <si>
    <t xml:space="preserve">    省北运西闸管理所</t>
  </si>
  <si>
    <t xml:space="preserve">    省南运西闸管理所</t>
  </si>
  <si>
    <t xml:space="preserve">    省高良涧闸管理所</t>
  </si>
  <si>
    <t xml:space="preserve">    省阜宁腰闸管理所</t>
  </si>
  <si>
    <t xml:space="preserve">    省通榆河总渠立交管理所</t>
  </si>
  <si>
    <t xml:space="preserve">    省运西分水闸管理所</t>
  </si>
  <si>
    <t xml:space="preserve">    省灌溉总渠管理处水文站</t>
  </si>
  <si>
    <t>省洪泽湖水利工程管理处</t>
  </si>
  <si>
    <t xml:space="preserve">    管理处本级 </t>
  </si>
  <si>
    <t xml:space="preserve">    省三河闸管理所</t>
  </si>
  <si>
    <t xml:space="preserve">    省洪泽湖堤防管理所</t>
  </si>
  <si>
    <t xml:space="preserve">    省三河船闸管理所</t>
  </si>
  <si>
    <t xml:space="preserve">    省石港抽水站管理所</t>
  </si>
  <si>
    <t>省江都水利工程管理处</t>
  </si>
  <si>
    <t xml:space="preserve">    省万福闸管理所</t>
  </si>
  <si>
    <t xml:space="preserve">    省江都闸管理所</t>
  </si>
  <si>
    <t xml:space="preserve">    省宜陵闸管理所</t>
  </si>
  <si>
    <t>省秦淮河水利工程管理处</t>
  </si>
  <si>
    <t xml:space="preserve">    省秦淮新河闸管理所</t>
  </si>
  <si>
    <t>省太湖地区水利工程管理处</t>
  </si>
  <si>
    <t xml:space="preserve">    省常熟枢纽管理所</t>
  </si>
  <si>
    <t xml:space="preserve">    省张家港枢纽管理所</t>
  </si>
  <si>
    <t xml:space="preserve">  太湖处江阴水利枢纽管理所</t>
  </si>
  <si>
    <t xml:space="preserve">    太湖处丹阳水利枢纽管理所</t>
  </si>
  <si>
    <t xml:space="preserve">  太湖处奔牛水利枢纽管理所</t>
  </si>
  <si>
    <t>省泰州引江河管理处
 （资金拨至动力一处）</t>
  </si>
  <si>
    <t>省灌溉动力管理一处</t>
  </si>
  <si>
    <t>省防汛防旱抢险中心</t>
  </si>
  <si>
    <t>省淮河入海水道工程管理处</t>
  </si>
  <si>
    <t xml:space="preserve">    省大运河立交管理所</t>
  </si>
  <si>
    <t xml:space="preserve">    省淮阜控制工程管理所</t>
  </si>
  <si>
    <t xml:space="preserve">    省海口闸管理所</t>
  </si>
  <si>
    <t>省水文水资源勘测局</t>
  </si>
  <si>
    <t xml:space="preserve">    省水文局本级</t>
  </si>
  <si>
    <t xml:space="preserve">    省水文局南京分局</t>
  </si>
  <si>
    <t xml:space="preserve">    省水文局无锡分局</t>
  </si>
  <si>
    <t xml:space="preserve">    省水文局徐州分局</t>
  </si>
  <si>
    <t xml:space="preserve">    省水文局常州分局</t>
  </si>
  <si>
    <t xml:space="preserve">    省水文局苏州分局</t>
  </si>
  <si>
    <t xml:space="preserve">    省水文局南通分局</t>
  </si>
  <si>
    <t xml:space="preserve">    省水文局连云港分局</t>
  </si>
  <si>
    <t xml:space="preserve">    省水文局淮安分局</t>
  </si>
  <si>
    <t xml:space="preserve">    省水文局盐城分局</t>
  </si>
  <si>
    <t xml:space="preserve">    省水文局扬州分局</t>
  </si>
  <si>
    <t xml:space="preserve">    省水文局镇江分局</t>
  </si>
  <si>
    <t xml:space="preserve">    省水文局泰州分局</t>
  </si>
  <si>
    <t xml:space="preserve">    省水文局宿迁分局</t>
  </si>
  <si>
    <t xml:space="preserve">    省水利数据中心</t>
  </si>
  <si>
    <t xml:space="preserve">省水利厅机关 </t>
  </si>
  <si>
    <t>省南水北调工程管理局</t>
  </si>
  <si>
    <t>省水资源服务中心</t>
  </si>
  <si>
    <t>省农村水利科技发展中心</t>
  </si>
  <si>
    <t>省水利科学研究院</t>
  </si>
  <si>
    <t>省水旱灾害防御调度指挥中心</t>
  </si>
  <si>
    <t>省水利防储中心</t>
  </si>
  <si>
    <t>省水利规划办公室</t>
  </si>
  <si>
    <t>省河道管理局</t>
  </si>
  <si>
    <t>省水利信息中心</t>
  </si>
  <si>
    <t>省水利科教中心</t>
  </si>
  <si>
    <t>省淮海农场</t>
  </si>
  <si>
    <t>省农垦集团</t>
  </si>
  <si>
    <t>省监狱农场</t>
  </si>
  <si>
    <t>苏州科技大学</t>
  </si>
  <si>
    <t>扬州大学（本部）</t>
  </si>
  <si>
    <t>南京信息工程大学</t>
  </si>
  <si>
    <t>南京工业大学</t>
  </si>
  <si>
    <t>省质量和标准化研究院</t>
  </si>
  <si>
    <t>省中国科学院植物研究所</t>
  </si>
  <si>
    <r>
      <rPr>
        <sz val="11"/>
        <rFont val="宋体"/>
        <charset val="134"/>
        <scheme val="minor"/>
      </rPr>
      <t xml:space="preserve">  </t>
    </r>
    <r>
      <rPr>
        <sz val="11"/>
        <rFont val="方正仿宋_GBK"/>
        <charset val="134"/>
      </rPr>
      <t xml:space="preserve">   备注：幸福河湖建设支出列“2120899其他国有土地使用权出让收入安排的支出”科目；水利科技支出市县转移支付列“213农林水支出”科目；省本级支出列“2130399其他水利支出”科目。</t>
    </r>
  </si>
  <si>
    <t>附件2-1-1</t>
  </si>
  <si>
    <t>2026年省级水利建设和发展专项资金（第二批水利发展）明细表
（幸福河湖建设奖补）</t>
  </si>
  <si>
    <t>序号</t>
  </si>
  <si>
    <t>所在地</t>
  </si>
  <si>
    <t>河湖位置
县（市、区）</t>
  </si>
  <si>
    <t>河湖名称</t>
  </si>
  <si>
    <t>河道长度
（km）</t>
  </si>
  <si>
    <r>
      <rPr>
        <b/>
        <sz val="12"/>
        <rFont val="方正楷体_GB2312"/>
        <charset val="134"/>
      </rPr>
      <t>湖库面积
（km</t>
    </r>
    <r>
      <rPr>
        <b/>
        <vertAlign val="superscript"/>
        <sz val="12"/>
        <rFont val="方正楷体_GB2312"/>
        <charset val="134"/>
      </rPr>
      <t>2</t>
    </r>
    <r>
      <rPr>
        <b/>
        <sz val="12"/>
        <rFont val="方正楷体_GB2312"/>
        <charset val="134"/>
      </rPr>
      <t>）</t>
    </r>
  </si>
  <si>
    <t>补助经费
（万元）</t>
  </si>
  <si>
    <t>全省合计</t>
  </si>
  <si>
    <t>南京市小计</t>
  </si>
  <si>
    <t>江宁区</t>
  </si>
  <si>
    <t>云台山河</t>
  </si>
  <si>
    <t>横溪河</t>
  </si>
  <si>
    <t>赵村水库</t>
  </si>
  <si>
    <t>浦口区</t>
  </si>
  <si>
    <t>三岔水库</t>
  </si>
  <si>
    <t>六合区</t>
  </si>
  <si>
    <t>黄木桥河</t>
  </si>
  <si>
    <t>溧水区</t>
  </si>
  <si>
    <t>云鹤支河</t>
  </si>
  <si>
    <t>南门河</t>
  </si>
  <si>
    <t>高淳区</t>
  </si>
  <si>
    <t>水阳江</t>
  </si>
  <si>
    <t>栖霞区</t>
  </si>
  <si>
    <t>七乡河</t>
  </si>
  <si>
    <t>北十里长沟东支</t>
  </si>
  <si>
    <t>江宁区、秦淮区</t>
  </si>
  <si>
    <t>运粮河</t>
  </si>
  <si>
    <t>江宁区、雨花台区</t>
  </si>
  <si>
    <t>江宁河</t>
  </si>
  <si>
    <t>江宁区、溧水区</t>
  </si>
  <si>
    <t>一干河</t>
  </si>
  <si>
    <t>秦淮区、建邺区、鼓楼区</t>
  </si>
  <si>
    <t>外秦淮河</t>
  </si>
  <si>
    <t>无锡市小计</t>
  </si>
  <si>
    <t>锡山区</t>
  </si>
  <si>
    <t>白米荡</t>
  </si>
  <si>
    <t>南青荡</t>
  </si>
  <si>
    <t>东青河</t>
  </si>
  <si>
    <t>惠山区</t>
  </si>
  <si>
    <t>古庄白荡</t>
  </si>
  <si>
    <t>新沟河</t>
  </si>
  <si>
    <t>经开区</t>
  </si>
  <si>
    <t>小溪港</t>
  </si>
  <si>
    <t>惠山区、梁溪区、滨湖区</t>
  </si>
  <si>
    <t>苏南运河（惠山-梁溪-滨湖段）</t>
  </si>
  <si>
    <t>江阴市</t>
  </si>
  <si>
    <t>冯泾河</t>
  </si>
  <si>
    <t>敔山湖</t>
  </si>
  <si>
    <t>宜兴市</t>
  </si>
  <si>
    <t>武宜运河（宜兴段）</t>
  </si>
  <si>
    <t>莲花荡</t>
  </si>
  <si>
    <t>南河-南溪河</t>
  </si>
  <si>
    <t>太滆南运河</t>
  </si>
  <si>
    <t>徐州市小计</t>
  </si>
  <si>
    <t>铜山区</t>
  </si>
  <si>
    <t>玉泉河</t>
  </si>
  <si>
    <t>娇山湖</t>
  </si>
  <si>
    <t>泉山区</t>
  </si>
  <si>
    <t>云龙湖</t>
  </si>
  <si>
    <t>奎河</t>
  </si>
  <si>
    <t>鼓楼区</t>
  </si>
  <si>
    <t>九龙湖</t>
  </si>
  <si>
    <t>故黄河</t>
  </si>
  <si>
    <t>沛    县</t>
  </si>
  <si>
    <t>龙湖湿地</t>
  </si>
  <si>
    <t>沛龙公路沟</t>
  </si>
  <si>
    <t>邳州市</t>
  </si>
  <si>
    <t>红枫公园河</t>
  </si>
  <si>
    <t>新沂市</t>
  </si>
  <si>
    <t>三仙洞水库</t>
  </si>
  <si>
    <t>城中引河</t>
  </si>
  <si>
    <t>护城河</t>
  </si>
  <si>
    <t>常州市小计</t>
  </si>
  <si>
    <t>武进区</t>
  </si>
  <si>
    <t>武进港（武进段）</t>
  </si>
  <si>
    <t>太滆运河</t>
  </si>
  <si>
    <t>东西十字河</t>
  </si>
  <si>
    <t>新北区</t>
  </si>
  <si>
    <t>澡港河（新北段）</t>
  </si>
  <si>
    <t>钟楼区</t>
  </si>
  <si>
    <t>新孟河南延段（钟楼段）</t>
  </si>
  <si>
    <t>梧桐河</t>
  </si>
  <si>
    <t>南运河（钟楼段）</t>
  </si>
  <si>
    <t>天宁区</t>
  </si>
  <si>
    <t>新沟河（天宁段）</t>
  </si>
  <si>
    <t>三山港（常州经开段）</t>
  </si>
  <si>
    <t>溧阳市</t>
  </si>
  <si>
    <t>丹金溧漕河（溧阳段）</t>
  </si>
  <si>
    <t>沙河水库</t>
  </si>
  <si>
    <t>苏州市小计</t>
  </si>
  <si>
    <t>吴江区</t>
  </si>
  <si>
    <t>大渠荡、众家荡</t>
  </si>
  <si>
    <t>苏南运河（吴江段）</t>
  </si>
  <si>
    <t>白蚬湖</t>
  </si>
  <si>
    <t>相城区</t>
  </si>
  <si>
    <t>鹅真荡</t>
  </si>
  <si>
    <t>高新区</t>
  </si>
  <si>
    <t>胜天湖</t>
  </si>
  <si>
    <t>马运河</t>
  </si>
  <si>
    <t>吴中区、工业园区</t>
  </si>
  <si>
    <t>独墅湖</t>
  </si>
  <si>
    <t>姑苏区、高新区</t>
  </si>
  <si>
    <t>胥江（姑苏-新区段）</t>
  </si>
  <si>
    <t>姑苏区、工业园区</t>
  </si>
  <si>
    <t>娄江（姑苏-园区段）</t>
  </si>
  <si>
    <t>吴中区、姑苏区、高新区</t>
  </si>
  <si>
    <t>石湖</t>
  </si>
  <si>
    <t>相城区、姑苏区</t>
  </si>
  <si>
    <t>元和塘</t>
  </si>
  <si>
    <t>相城区、工业园区</t>
  </si>
  <si>
    <t>阳澄湖</t>
  </si>
  <si>
    <t>张家港市</t>
  </si>
  <si>
    <t>张家港河</t>
  </si>
  <si>
    <t>常熟市</t>
  </si>
  <si>
    <t>太仓市</t>
  </si>
  <si>
    <t>天镜湖</t>
  </si>
  <si>
    <t>昆山市</t>
  </si>
  <si>
    <t>南通市小计</t>
  </si>
  <si>
    <t>通州区</t>
  </si>
  <si>
    <t>运盐河（通州段）</t>
  </si>
  <si>
    <t>新江海河</t>
  </si>
  <si>
    <t>团结河</t>
  </si>
  <si>
    <t>余西竖河</t>
  </si>
  <si>
    <t>通扬运河</t>
  </si>
  <si>
    <t>海门区</t>
  </si>
  <si>
    <t>长江</t>
  </si>
  <si>
    <t>崇川区</t>
  </si>
  <si>
    <t>通甲河</t>
  </si>
  <si>
    <t>苏锡通园区</t>
  </si>
  <si>
    <t>如皋市</t>
  </si>
  <si>
    <t>拉马河</t>
  </si>
  <si>
    <t>如东县</t>
  </si>
  <si>
    <t>遥望港</t>
  </si>
  <si>
    <t>九圩港</t>
  </si>
  <si>
    <t>长角河</t>
  </si>
  <si>
    <t>四贯河</t>
  </si>
  <si>
    <t>连云港市小计</t>
  </si>
  <si>
    <t>海州区</t>
  </si>
  <si>
    <t>大浦河</t>
  </si>
  <si>
    <t>连云区</t>
  </si>
  <si>
    <t>胜利湖</t>
  </si>
  <si>
    <t>徐圩新区</t>
  </si>
  <si>
    <t>古泊善后河</t>
  </si>
  <si>
    <t>灌云县</t>
  </si>
  <si>
    <t>灌南县</t>
  </si>
  <si>
    <t xml:space="preserve"> 武障河</t>
  </si>
  <si>
    <t>淮安市小计</t>
  </si>
  <si>
    <t>淮安区</t>
  </si>
  <si>
    <t>苏北灌溉总渠（淮安区段）</t>
  </si>
  <si>
    <t>新涧河</t>
  </si>
  <si>
    <t>清江浦区</t>
  </si>
  <si>
    <t>分淮入沂（二河）（清江浦区段）</t>
  </si>
  <si>
    <t>蛇家坝干渠（清江浦区段）</t>
  </si>
  <si>
    <t>洪泽区</t>
  </si>
  <si>
    <t>分淮入沂（二河）（洪泽区段）</t>
  </si>
  <si>
    <t>苏北灌溉总渠（洪泽区段）</t>
  </si>
  <si>
    <t>大荡河</t>
  </si>
  <si>
    <t>工业园区</t>
  </si>
  <si>
    <t>张玉河</t>
  </si>
  <si>
    <t>张施沟</t>
  </si>
  <si>
    <t>金湖县</t>
  </si>
  <si>
    <t>利东河</t>
  </si>
  <si>
    <t>陈新港</t>
  </si>
  <si>
    <t>盱眙县</t>
  </si>
  <si>
    <t>洪泽湖盱眙片</t>
  </si>
  <si>
    <t>涟水县</t>
  </si>
  <si>
    <t>杰勋河涟水县段</t>
  </si>
  <si>
    <t>盐城市小计</t>
  </si>
  <si>
    <t>大丰区</t>
  </si>
  <si>
    <t>兴盐界河</t>
  </si>
  <si>
    <t>盐都区</t>
  </si>
  <si>
    <t>红九河</t>
  </si>
  <si>
    <t>盐城经济技术开发区</t>
  </si>
  <si>
    <t>通榆河</t>
  </si>
  <si>
    <t>东台市</t>
  </si>
  <si>
    <t>丁堡河</t>
  </si>
  <si>
    <t>建湖县</t>
  </si>
  <si>
    <t>黄沙港</t>
  </si>
  <si>
    <t>射阳县</t>
  </si>
  <si>
    <t>射阳河（射阳段）</t>
  </si>
  <si>
    <t>阜宁县</t>
  </si>
  <si>
    <t>射阳河</t>
  </si>
  <si>
    <t>海陵河</t>
  </si>
  <si>
    <t>滨海县</t>
  </si>
  <si>
    <t>苏北灌溉总渠</t>
  </si>
  <si>
    <t>引江济黄河</t>
  </si>
  <si>
    <t>响水县</t>
  </si>
  <si>
    <t>黄河故道</t>
  </si>
  <si>
    <t>扬州市小计</t>
  </si>
  <si>
    <t>扬州市直</t>
  </si>
  <si>
    <t>乌塔沟</t>
  </si>
  <si>
    <t>江都区</t>
  </si>
  <si>
    <t>向阳河</t>
  </si>
  <si>
    <t>邗江区</t>
  </si>
  <si>
    <t>黄泥沟</t>
  </si>
  <si>
    <t>广陵区</t>
  </si>
  <si>
    <t>七里河</t>
  </si>
  <si>
    <t>邗江区、开发区</t>
  </si>
  <si>
    <t>仪扬河城区段</t>
  </si>
  <si>
    <t>高邮市</t>
  </si>
  <si>
    <t>车逻大河</t>
  </si>
  <si>
    <t>四号河</t>
  </si>
  <si>
    <t>镇江市小计</t>
  </si>
  <si>
    <t>丹徒区</t>
  </si>
  <si>
    <t>凌塘水库</t>
  </si>
  <si>
    <t>丹阳市</t>
  </si>
  <si>
    <t>新孟河</t>
  </si>
  <si>
    <t>泰山水库</t>
  </si>
  <si>
    <t>大吴塘水库</t>
  </si>
  <si>
    <t>句容市</t>
  </si>
  <si>
    <t>仑山水库</t>
  </si>
  <si>
    <t>墓东水库</t>
  </si>
  <si>
    <t>北河</t>
  </si>
  <si>
    <t>扬中市</t>
  </si>
  <si>
    <t>六圩港</t>
  </si>
  <si>
    <t>三茅大港</t>
  </si>
  <si>
    <t>泰州市小计</t>
  </si>
  <si>
    <t>海陵区</t>
  </si>
  <si>
    <t>龙溪港</t>
  </si>
  <si>
    <t>九龙河</t>
  </si>
  <si>
    <t>草河-冠带河-森园小区河</t>
  </si>
  <si>
    <t>医药高新区（高港区）</t>
  </si>
  <si>
    <t>天德湖</t>
  </si>
  <si>
    <t>天禄湖</t>
  </si>
  <si>
    <t>送水河及周边水系</t>
  </si>
  <si>
    <t>姜堰区</t>
  </si>
  <si>
    <t>喜鹊湖</t>
  </si>
  <si>
    <t>新通扬运河</t>
  </si>
  <si>
    <t>泰兴市</t>
  </si>
  <si>
    <t>焦土港</t>
  </si>
  <si>
    <t>天星港</t>
  </si>
  <si>
    <t>战备河-红星中沟-香榭湖</t>
  </si>
  <si>
    <t>新上横港及周边水系</t>
  </si>
  <si>
    <t>兴化市</t>
  </si>
  <si>
    <t>蜈蚣湖</t>
  </si>
  <si>
    <t>宿迁市小计</t>
  </si>
  <si>
    <t>宿城区</t>
  </si>
  <si>
    <t>徐洪河</t>
  </si>
  <si>
    <t>利民河</t>
  </si>
  <si>
    <t>湖滨新区</t>
  </si>
  <si>
    <t>骆马湖</t>
  </si>
  <si>
    <t>十支沟</t>
  </si>
  <si>
    <t>沭阳县</t>
  </si>
  <si>
    <t>沭新河</t>
  </si>
  <si>
    <t>安峰山水库溢洪道</t>
  </si>
  <si>
    <t>泗洪县</t>
  </si>
  <si>
    <t>水杉河</t>
  </si>
  <si>
    <t>附件2-1-2</t>
  </si>
  <si>
    <t>单位：万元</t>
  </si>
  <si>
    <t>单  位</t>
  </si>
  <si>
    <t>主要内容</t>
  </si>
  <si>
    <t>金额</t>
  </si>
  <si>
    <t>水文水资源勘测局本级</t>
  </si>
  <si>
    <t>省级河湖长河湖一河（湖）一策修编组织、培训、成果咨询及审核等</t>
  </si>
  <si>
    <t>水文水资源勘测局南京分局</t>
  </si>
  <si>
    <t>秦淮河（含秦淮新河、外秦淮河）、石臼湖、固城湖一河（湖）一策修编现场调查监测、资料收集、报告编制等</t>
  </si>
  <si>
    <t>水文水资源勘测局无锡分局</t>
  </si>
  <si>
    <t>太湖、望虞河、新沟河一河（湖）一策修编现场调查监测、资料收集、报告编制等</t>
  </si>
  <si>
    <t>水文水资源勘测局徐州分局</t>
  </si>
  <si>
    <t>沂河、京杭大运河苏北段（含不牢河）、微山湖一河（湖）一策修编现场调查监测、资料收集、报告编制等</t>
  </si>
  <si>
    <t>水文水资源勘测局常州分局</t>
  </si>
  <si>
    <t>新孟河、滆湖、长荡湖一河（湖）一策修编现场调查监测、资料收集、报告编制等</t>
  </si>
  <si>
    <t>水文水资源勘测局苏州分局</t>
  </si>
  <si>
    <t>太浦河、吴淞江、淀山湖一河（湖）一策修编现场调查监测、资料收集、报告编制等</t>
  </si>
  <si>
    <t>水文水资源勘测局南通分局</t>
  </si>
  <si>
    <t>长江干流江苏段(侧重北岸）一河一策修编现场调查监测、资料收集、报告编制等</t>
  </si>
  <si>
    <t>水文水资源勘测局连云港分局</t>
  </si>
  <si>
    <t>新沂河、新沭河一河一策修编现场调查监测、资料收集、报告编制等</t>
  </si>
  <si>
    <t>水文水资源勘测局淮安分局</t>
  </si>
  <si>
    <t>分淮入沂、淮河干流江苏段、洪泽湖一河（湖）一策修编现场调查监测、资料收集、报告编制等</t>
  </si>
  <si>
    <t>水文水资源勘测局盐城分局</t>
  </si>
  <si>
    <t xml:space="preserve">通榆河、淮河入海水道、苏北灌溉总渠一河一策修编现场调查监测、资料收集、报告编制等                                                                </t>
  </si>
  <si>
    <t>水文水资源勘测局扬州分局</t>
  </si>
  <si>
    <t>淮河入江水道（含金宝航道）、邵伯湖、高邮湖、宝应湖、白马湖一河（湖）一策修编现场调查监测、资料收集、报告编制等</t>
  </si>
  <si>
    <t>水文水资源勘测局镇江分局</t>
  </si>
  <si>
    <t>苏南运河、长江干流江苏段(侧重南岸）一河一策修编现场调查监测、资料收集、报告编制等</t>
  </si>
  <si>
    <t>水文水资源勘测局泰州分局</t>
  </si>
  <si>
    <t>泰州引江河、新通扬运河、里下河地区湖泊群（含三阳河、潼河） 一河（湖）一策修编现场调查监测、资料收集、报告编制等</t>
  </si>
  <si>
    <t>水文水资源勘测局宿迁分局</t>
  </si>
  <si>
    <t>沭河、骆马湖、徐洪河一河（湖）一策修编现场调查监测、资料收集、报告编制等</t>
  </si>
  <si>
    <r>
      <rPr>
        <sz val="11"/>
        <color theme="1"/>
        <rFont val="方正仿宋_GBK"/>
        <charset val="134"/>
      </rPr>
      <t>附件</t>
    </r>
    <r>
      <rPr>
        <sz val="11"/>
        <color theme="1"/>
        <rFont val="Times New Roman"/>
        <charset val="134"/>
      </rPr>
      <t>2-2</t>
    </r>
  </si>
  <si>
    <t>2026年省级水利建设和发展专项资金（第二批水利发展）明细表
（南水北调基本水费）</t>
  </si>
  <si>
    <t>单   位</t>
  </si>
  <si>
    <t>事  项</t>
  </si>
  <si>
    <t>补助经费</t>
  </si>
  <si>
    <t>南水北调东线江苏水源公司
资金拨付至省南水北调局</t>
  </si>
  <si>
    <t>南水北调基本水费</t>
  </si>
  <si>
    <t>附件2-3-1</t>
  </si>
  <si>
    <t>2026年省级水利建设和发展专项资金
（第二批水利发展）明细表（水利科技）</t>
  </si>
  <si>
    <t>合                        计</t>
  </si>
  <si>
    <t>南京市本级</t>
  </si>
  <si>
    <t>无锡市本级</t>
  </si>
  <si>
    <t>徐州市本级</t>
  </si>
  <si>
    <t>常州市本级</t>
  </si>
  <si>
    <t>苏州市本级</t>
  </si>
  <si>
    <t>南通市本级</t>
  </si>
  <si>
    <t>连云港市本级</t>
  </si>
  <si>
    <t>淮安市本级</t>
  </si>
  <si>
    <t>盐城市本级</t>
  </si>
  <si>
    <t>扬州市本级</t>
  </si>
  <si>
    <t>镇江市本级</t>
  </si>
  <si>
    <t>泰州市本级</t>
  </si>
  <si>
    <t>宿迁市本级</t>
  </si>
  <si>
    <t>省直小计</t>
  </si>
  <si>
    <t>江苏省水文水资源勘测局</t>
  </si>
  <si>
    <t>江苏省水文水资源勘测局扬州分局</t>
  </si>
  <si>
    <t>江苏省水利工程规划办公室</t>
  </si>
  <si>
    <t>江苏省水利科教中心</t>
  </si>
  <si>
    <t>江苏省农村水利科技发展中心</t>
  </si>
  <si>
    <t>江苏省水资源服务中心</t>
  </si>
  <si>
    <t>江苏省水利防汛物资储备中心</t>
  </si>
  <si>
    <t>江苏省水利科学研究院</t>
  </si>
  <si>
    <t>江苏省骆运水利工程管理处</t>
  </si>
  <si>
    <t>江苏省淮沭新河管理处</t>
  </si>
  <si>
    <t>江苏省灌溉总渠管理处处直及淮安站</t>
  </si>
  <si>
    <t>江苏省洪泽湖水利工程管理处</t>
  </si>
  <si>
    <t>江苏省江都水利工程管理处本级</t>
  </si>
  <si>
    <t>江苏省秦淮河水利工程管理处</t>
  </si>
  <si>
    <t>江苏省太湖地区水利工程管理处</t>
  </si>
  <si>
    <t>江苏省泰州引江河管理处
（资金拨付至江苏省灌溉动力管理一处）</t>
  </si>
  <si>
    <t>江苏省防汛防旱抢险中心</t>
  </si>
  <si>
    <t>江苏省水利数字中心</t>
  </si>
  <si>
    <t>江苏省质量和标准化研究院</t>
  </si>
  <si>
    <t>江苏省中国科学院植物研究所</t>
  </si>
  <si>
    <t>江苏省农业节水与农村供水技术协会</t>
  </si>
  <si>
    <t>资
金
拨
付
至
水
利
厅
机
关
530
万
元</t>
  </si>
  <si>
    <t>江苏省水利工程科技咨询股份有限公司</t>
  </si>
  <si>
    <t>江苏省水利勘测设计研究院有限公司</t>
  </si>
  <si>
    <t>江苏省太湖水利规划设计研究院有限公司</t>
  </si>
  <si>
    <t>东南大学</t>
  </si>
  <si>
    <t>河海大学</t>
  </si>
  <si>
    <t>中国科学院南京地理与湖泊所</t>
  </si>
  <si>
    <t>南京水利科学研究院</t>
  </si>
  <si>
    <t>中国地质调查局南京地质调查中心</t>
  </si>
  <si>
    <t>江苏省工程咨询中心有限公司</t>
  </si>
  <si>
    <r>
      <rPr>
        <sz val="10"/>
        <color rgb="FF000000"/>
        <rFont val="方正仿宋_GB18030"/>
        <charset val="134"/>
      </rPr>
      <t>附件</t>
    </r>
    <r>
      <rPr>
        <sz val="10"/>
        <color rgb="FF000000"/>
        <rFont val="Times New Roman"/>
        <charset val="134"/>
      </rPr>
      <t>2-3-2</t>
    </r>
  </si>
  <si>
    <r>
      <rPr>
        <b/>
        <sz val="18"/>
        <rFont val="Times New Roman"/>
        <charset val="134"/>
      </rPr>
      <t>2026</t>
    </r>
    <r>
      <rPr>
        <b/>
        <sz val="18"/>
        <rFont val="方正小标宋简体"/>
        <charset val="134"/>
      </rPr>
      <t>年省级水利建设和发展专项资金（第二批水利发展）明细表</t>
    </r>
    <r>
      <rPr>
        <b/>
        <sz val="18"/>
        <rFont val="Times New Roman"/>
        <charset val="134"/>
      </rPr>
      <t xml:space="preserve">
</t>
    </r>
    <r>
      <rPr>
        <b/>
        <sz val="18"/>
        <rFont val="方正小标宋简体"/>
        <charset val="134"/>
      </rPr>
      <t>（</t>
    </r>
    <r>
      <rPr>
        <b/>
        <sz val="18"/>
        <rFont val="Times New Roman"/>
        <charset val="134"/>
      </rPr>
      <t>2026</t>
    </r>
    <r>
      <rPr>
        <b/>
        <sz val="18"/>
        <rFont val="方正小标宋简体"/>
        <charset val="134"/>
      </rPr>
      <t>年度水利科技项目）</t>
    </r>
  </si>
  <si>
    <r>
      <rPr>
        <b/>
        <sz val="10"/>
        <color indexed="8"/>
        <rFont val="方正仿宋_GB18030"/>
        <charset val="134"/>
      </rPr>
      <t>单位：万元</t>
    </r>
  </si>
  <si>
    <t>单位</t>
  </si>
  <si>
    <t>项目名称</t>
  </si>
  <si>
    <r>
      <rPr>
        <sz val="12"/>
        <rFont val="方正仿宋_GBK"/>
        <charset val="134"/>
      </rPr>
      <t>牵头承担单位</t>
    </r>
    <r>
      <rPr>
        <sz val="12"/>
        <rFont val="Times New Roman"/>
        <charset val="134"/>
      </rPr>
      <t xml:space="preserve"> </t>
    </r>
  </si>
  <si>
    <t>主要研究内容</t>
  </si>
  <si>
    <r>
      <rPr>
        <sz val="12"/>
        <rFont val="方正仿宋_GBK"/>
        <charset val="134"/>
      </rPr>
      <t>项目</t>
    </r>
    <r>
      <rPr>
        <sz val="12"/>
        <rFont val="Times New Roman"/>
        <charset val="134"/>
      </rPr>
      <t xml:space="preserve">
</t>
    </r>
    <r>
      <rPr>
        <sz val="12"/>
        <rFont val="方正仿宋_GBK"/>
        <charset val="134"/>
      </rPr>
      <t>负责人</t>
    </r>
  </si>
  <si>
    <t>合同号</t>
  </si>
  <si>
    <t>省补资金总额</t>
  </si>
  <si>
    <t>本次下达</t>
  </si>
  <si>
    <t>合计</t>
  </si>
  <si>
    <t>-</t>
  </si>
  <si>
    <t>市县合计</t>
  </si>
  <si>
    <t>岸坡渗流及水位消落驱动的长江近岸地形及岸线变迁机制研究</t>
  </si>
  <si>
    <t>南京市长江河道管理处</t>
  </si>
  <si>
    <r>
      <rPr>
        <sz val="12"/>
        <color rgb="FF000000"/>
        <rFont val="方正仿宋_GBK"/>
        <charset val="134"/>
      </rPr>
      <t>依托水陆两栖无人机获取高精度地形数据，生成一体化地形一张图。通过实测监测与</t>
    </r>
    <r>
      <rPr>
        <sz val="12"/>
        <color rgb="FF000000"/>
        <rFont val="Times New Roman"/>
        <charset val="134"/>
      </rPr>
      <t>MIKE21</t>
    </r>
    <r>
      <rPr>
        <sz val="12"/>
        <color rgb="FF000000"/>
        <rFont val="方正仿宋_GBK"/>
        <charset val="134"/>
      </rPr>
      <t>模型，探究水位消落对近岸水动力及岸坡稳定的影响。剖析岸线冲刷变迁驱动机制，构建崩岸风险评估预警模型，提出差异化防控策略，形成全链条岸线防护技术体系。</t>
    </r>
  </si>
  <si>
    <t>李铭华</t>
  </si>
  <si>
    <t>2026
047</t>
  </si>
  <si>
    <t>基于无人机平台的堤防数据同化技术及其在渗漏巡检中的应用</t>
  </si>
  <si>
    <t>本项目搭建缩尺堤防模型模拟各类渗漏与环境工况，借助无人机采集影像，建立渗漏热成像数据库。研发图像增强与渗流识别技术，确定渗漏判别阈值。结合实地工程开展应用验证，通过数值模型完成数据同化，持续优化技术与阈值，提升无人机堤防渗漏巡检的可靠性。</t>
  </si>
  <si>
    <t>吴杰</t>
  </si>
  <si>
    <t>2026
048</t>
  </si>
  <si>
    <t>中大型水闸便携式应急供电保障装置研发</t>
  </si>
  <si>
    <t>无锡市水利工程管理中心</t>
  </si>
  <si>
    <t>本项目研发水闸便携式应急供电装置，优化电池组、逆变器与轻量化结构，攻关电池均衡、智能控制、远程监测及多重安全防护技术。经多工况环境试验验证性能，编制技术规范、运维手册与推广方案，可满足各类水闸启闭机应急供电需求。</t>
  </si>
  <si>
    <t>边晓阳</t>
  </si>
  <si>
    <t>2026
050</t>
  </si>
  <si>
    <r>
      <rPr>
        <sz val="12"/>
        <rFont val="方正仿宋_GBK"/>
        <charset val="134"/>
      </rPr>
      <t>基于环境</t>
    </r>
    <r>
      <rPr>
        <sz val="12"/>
        <rFont val="Times New Roman"/>
        <charset val="134"/>
      </rPr>
      <t>DNA</t>
    </r>
    <r>
      <rPr>
        <sz val="12"/>
        <rFont val="方正仿宋_GBK"/>
        <charset val="134"/>
      </rPr>
      <t>技术的水体污染物溯源方法及应用研究</t>
    </r>
  </si>
  <si>
    <t>太湖流域水文水资源监测中心</t>
  </si>
  <si>
    <r>
      <rPr>
        <sz val="12"/>
        <color rgb="FF000000"/>
        <rFont val="方正仿宋_GBK"/>
        <charset val="134"/>
      </rPr>
      <t>城市河网水体污染物天然</t>
    </r>
    <r>
      <rPr>
        <sz val="12"/>
        <color rgb="FF000000"/>
        <rFont val="Times New Roman"/>
        <charset val="134"/>
      </rPr>
      <t>“DNA</t>
    </r>
    <r>
      <rPr>
        <sz val="12"/>
        <color rgb="FF000000"/>
        <rFont val="方正仿宋_GBK"/>
        <charset val="134"/>
      </rPr>
      <t>指纹</t>
    </r>
    <r>
      <rPr>
        <sz val="12"/>
        <color rgb="FF000000"/>
        <rFont val="Times New Roman"/>
        <charset val="134"/>
      </rPr>
      <t>”</t>
    </r>
    <r>
      <rPr>
        <sz val="12"/>
        <color rgb="FF000000"/>
        <rFont val="方正仿宋_GBK"/>
        <charset val="134"/>
      </rPr>
      <t>溯源；人工</t>
    </r>
    <r>
      <rPr>
        <sz val="12"/>
        <color rgb="FF000000"/>
        <rFont val="Times New Roman"/>
        <charset val="134"/>
      </rPr>
      <t>DNA</t>
    </r>
    <r>
      <rPr>
        <sz val="12"/>
        <color rgb="FF000000"/>
        <rFont val="方正仿宋_GBK"/>
        <charset val="134"/>
      </rPr>
      <t>示踪河网水污染物扩散过程方法研究；基于</t>
    </r>
    <r>
      <rPr>
        <sz val="12"/>
        <color rgb="FF000000"/>
        <rFont val="Times New Roman"/>
        <charset val="134"/>
      </rPr>
      <t>eDNA</t>
    </r>
    <r>
      <rPr>
        <sz val="12"/>
        <color rgb="FF000000"/>
        <rFont val="方正仿宋_GBK"/>
        <charset val="134"/>
      </rPr>
      <t>技术的污染物溯源体系构建与示范应用。</t>
    </r>
  </si>
  <si>
    <t>笪津榕</t>
  </si>
  <si>
    <t>2026
049</t>
  </si>
  <si>
    <r>
      <rPr>
        <sz val="12"/>
        <color rgb="FF000000"/>
        <rFont val="方正仿宋_GBK"/>
        <charset val="134"/>
      </rPr>
      <t>城市地铁涝灾应急能力评价及优化技术研究</t>
    </r>
    <r>
      <rPr>
        <sz val="12"/>
        <color rgb="FF000000"/>
        <rFont val="Times New Roman"/>
        <charset val="134"/>
      </rPr>
      <t>—</t>
    </r>
    <r>
      <rPr>
        <sz val="12"/>
        <color rgb="FF000000"/>
        <rFont val="方正仿宋_GBK"/>
        <charset val="134"/>
      </rPr>
      <t>以徐州地铁</t>
    </r>
    <r>
      <rPr>
        <sz val="12"/>
        <color rgb="FF000000"/>
        <rFont val="Times New Roman"/>
        <charset val="134"/>
      </rPr>
      <t>1</t>
    </r>
    <r>
      <rPr>
        <sz val="12"/>
        <color rgb="FF000000"/>
        <rFont val="方正仿宋_GBK"/>
        <charset val="134"/>
      </rPr>
      <t>号线为例</t>
    </r>
  </si>
  <si>
    <t>徐州市河湖管理中心</t>
  </si>
  <si>
    <r>
      <rPr>
        <sz val="12"/>
        <color rgb="FF000000"/>
        <rFont val="方正仿宋_GBK"/>
        <charset val="134"/>
      </rPr>
      <t>城市地铁涝灾应急能力评价指标体系设计；城市地铁涝灾应急能力评价模型构建；徐州地铁</t>
    </r>
    <r>
      <rPr>
        <sz val="12"/>
        <color rgb="FF000000"/>
        <rFont val="Times New Roman"/>
        <charset val="134"/>
      </rPr>
      <t>1</t>
    </r>
    <r>
      <rPr>
        <sz val="12"/>
        <color rgb="FF000000"/>
        <rFont val="方正仿宋_GBK"/>
        <charset val="134"/>
      </rPr>
      <t>号线涝灾应急能力评价及优化实例研究。</t>
    </r>
  </si>
  <si>
    <t>李慧娴</t>
  </si>
  <si>
    <t>2026
051</t>
  </si>
  <si>
    <t>湖泊沉水植物恢复优先区识别技术及策略研究</t>
  </si>
  <si>
    <t>常州市河道湖泊管理处</t>
  </si>
  <si>
    <t>两湖沉水植物与水文水质的时空演变规律分析；湖泊水动力模型构建与情景模拟；湖泊沉水植物优先恢复区识别。</t>
  </si>
  <si>
    <t>韩红波</t>
  </si>
  <si>
    <t>2026
053</t>
  </si>
  <si>
    <t>基于数据驱动的离线强化学习无人智慧水面除藻船研发与应用</t>
  </si>
  <si>
    <t>河海大学苏州研究院</t>
  </si>
  <si>
    <t>面向无人船应用的绿色物理除藻机制研究；复杂水域条件下无人船结构与作业系统优化；数据驱动的无人除藻智能决策与闭环优化机制；典型湖泊场景系统验证与工程示范。</t>
  </si>
  <si>
    <t>杨元祥</t>
  </si>
  <si>
    <t>2026
054</t>
  </si>
  <si>
    <t>基于风光互补与流场优化的藻华主动收集系统研发</t>
  </si>
  <si>
    <t>苏州市河道管理处</t>
  </si>
  <si>
    <t>本项目构建水动力两相流模型，优化藻华收集装置布局与参数。研发风光互补驱动样机，搭配多波段光敏传感器，制定基于藻华聚集程度的智能启停策略。通过室内标定与野外对比试验，测试设备转换效率、收集效果及运行稳定性，为技术落地推广提供支撑。</t>
  </si>
  <si>
    <t>宋晓恒</t>
  </si>
  <si>
    <t>2026
055</t>
  </si>
  <si>
    <t>叠片式直驱永磁聚能电机应用及优化控制研究</t>
  </si>
  <si>
    <t>南通市九圩港水利工程管理所</t>
  </si>
  <si>
    <r>
      <rPr>
        <sz val="12"/>
        <color rgb="FF000000"/>
        <rFont val="方正仿宋_GBK"/>
        <charset val="134"/>
      </rPr>
      <t>本项目调研九圩港泵站工况及现有电机短板，定制研发</t>
    </r>
    <r>
      <rPr>
        <sz val="12"/>
        <color rgb="FF000000"/>
        <rFont val="Times New Roman"/>
        <charset val="134"/>
      </rPr>
      <t xml:space="preserve"> 1400kW </t>
    </r>
    <r>
      <rPr>
        <sz val="12"/>
        <color rgb="FF000000"/>
        <rFont val="方正仿宋_GBK"/>
        <charset val="134"/>
      </rPr>
      <t>高效永磁电机。采用直驱一体化结构实现机泵集成适配，完成现有系统兼容改造并搭建远程监控平台。同时优化工艺、结构与保护功能，提升电机可靠性、稳定性与减振降噪效果。</t>
    </r>
  </si>
  <si>
    <t>杨卫星</t>
  </si>
  <si>
    <t>2026
056</t>
  </si>
  <si>
    <r>
      <rPr>
        <sz val="12"/>
        <color rgb="FF000000"/>
        <rFont val="方正仿宋_GBK"/>
        <charset val="134"/>
      </rPr>
      <t>沿江感潮河段大中型引水泵站提水效能提升研究</t>
    </r>
    <r>
      <rPr>
        <sz val="12"/>
        <color rgb="FF000000"/>
        <rFont val="Times New Roman"/>
        <charset val="134"/>
      </rPr>
      <t>——</t>
    </r>
    <r>
      <rPr>
        <sz val="12"/>
        <color rgb="FF000000"/>
        <rFont val="方正仿宋_GBK"/>
        <charset val="134"/>
      </rPr>
      <t>以海港引河南闸站为例</t>
    </r>
  </si>
  <si>
    <t>南通市水利勘测设计研究院有限公司</t>
  </si>
  <si>
    <t>本项目以海港引河南闸站为研究对象，结合理论计算与现场实测，率定泵站系统性能曲线，绘制净扬程与单位电度提水量关系曲线。搭建低碳运行信息平台，智能生成最优调度方案并开展实操试验，分析闸站联动效果，从预期与实际两方面评估调度节能成效。</t>
  </si>
  <si>
    <t>金炜</t>
  </si>
  <si>
    <t>2026
057</t>
  </si>
  <si>
    <t>河湖水库轻型高效环保清淤集成装备研发与应用</t>
  </si>
  <si>
    <t>连云港市水利学会</t>
  </si>
  <si>
    <t>本设备采用整体式船体结构，支持陆路整体运输、快速进场施工。研发新型淤泥切割收集装置，实现水下淤泥高效环保清淤，并防控泥浆扩散造成水体二次污染。配套优化定位行走机构保障连续作业，搭载远程无人控制系统，实现清淤设备无人化智能作业。</t>
  </si>
  <si>
    <t>宋力</t>
  </si>
  <si>
    <t>2026
058</t>
  </si>
  <si>
    <t>新沭河下游段生态清障技术及标准研究</t>
  </si>
  <si>
    <t>连云港市临洪水利工程管理处</t>
  </si>
  <si>
    <r>
      <rPr>
        <sz val="12"/>
        <color rgb="FF000000"/>
        <rFont val="方正仿宋_GBK"/>
        <charset val="134"/>
      </rPr>
      <t>新沭河下游段芦苇阻水特性与糙率量化研究；双核心流量阈值界定与水面线精准计算；双阈值</t>
    </r>
    <r>
      <rPr>
        <sz val="12"/>
        <color rgb="FF000000"/>
        <rFont val="Times New Roman"/>
        <charset val="134"/>
      </rPr>
      <t>+</t>
    </r>
    <r>
      <rPr>
        <sz val="12"/>
        <color rgb="FF000000"/>
        <rFont val="方正仿宋_GBK"/>
        <charset val="134"/>
      </rPr>
      <t>三分区的芦苇协同收割管控策略研究；新沭河下游段生态清障技术标准编制；新沭河芦苇清障智能调度决策工具研发。</t>
    </r>
  </si>
  <si>
    <t>郭涛</t>
  </si>
  <si>
    <t>2026
059</t>
  </si>
  <si>
    <t>清口枢纽古今治水理念与工程实践研究</t>
  </si>
  <si>
    <t>淮安市水利规划服务中心</t>
  </si>
  <si>
    <r>
      <rPr>
        <sz val="12"/>
        <color rgb="FF000000"/>
        <rFont val="方正仿宋_GBK"/>
        <charset val="134"/>
      </rPr>
      <t>本研究探究清口枢纽运行机理与潘季驯治水理念，分析其当代价值。考据复原码头三闸等工程，提炼传统水利技术与美学特色，总结借鉴思路。依托已有基础搭建</t>
    </r>
    <r>
      <rPr>
        <sz val="12"/>
        <color rgb="FF000000"/>
        <rFont val="Times New Roman"/>
        <charset val="134"/>
      </rPr>
      <t xml:space="preserve"> HGIS </t>
    </r>
    <r>
      <rPr>
        <sz val="12"/>
        <color rgb="FF000000"/>
        <rFont val="方正仿宋_GBK"/>
        <charset val="134"/>
      </rPr>
      <t>系统，整合各类史料，建成清口枢纽历史地理动态数据库。</t>
    </r>
  </si>
  <si>
    <t>牟汉书</t>
  </si>
  <si>
    <t>2026
060</t>
  </si>
  <si>
    <t>淮河入海水道沿线大型港区航道口门枢纽安全调度关键技术研究与应用</t>
  </si>
  <si>
    <t>淮安市水利工程建设管理服务中心</t>
  </si>
  <si>
    <t>探究口门区域安全通航与智能调度技术，分析复杂水流、泥沙淤积对闸站泵站运行及航运的影响，攻克大跨度分离式闸室地基与预应力底板施工关键技术，并通过兴淮河枢纽物理模型试验，为工程运行与建设提供技术支撑。</t>
  </si>
  <si>
    <t>谢亚军</t>
  </si>
  <si>
    <t>2026
061</t>
  </si>
  <si>
    <t>生态混凝土在侵蚀性海岸带治理中的应用与防冲促淤效果研究</t>
  </si>
  <si>
    <t>盐城市水利勘测设计研究院有限公司</t>
  </si>
  <si>
    <t>利用锯泥、疏浚物等固废优化生态混凝土配比，提升海岸防护构件耐久与抗蚀性能。参照红树根系设计仿生构件，实现消浪、防冲、促淤与生态修复。通过多组物理模型试验验证性能并开展示范应用，综合评估生态效益，同时结合多种技术搭建海岸防护结构健康监测方案。</t>
  </si>
  <si>
    <t>高国威</t>
  </si>
  <si>
    <t>2026
062</t>
  </si>
  <si>
    <t>扬州市水生态产品价值核算与实现机制研究</t>
  </si>
  <si>
    <t>扬州市勘测设计研究院有限公司</t>
  </si>
  <si>
    <t>本研究梳理扬州水生态现状与相关政策，编制核算清单、指标体系与方法流程，制定地方核算标准。分析当地水生态产品价值转化条件，分类建立项目清单并编制专项规划。选取试点开展价值核算，制定实施方案，探索多元转化模式，形成可推广的示范经验。</t>
  </si>
  <si>
    <t>高明鸣</t>
  </si>
  <si>
    <t>2026
063</t>
  </si>
  <si>
    <t>大型泵站数字化赋能低碳运行与清洁能源融合应用</t>
  </si>
  <si>
    <t>扬州市长江运河管理处</t>
  </si>
  <si>
    <t>大型泵站主机组与辅机系统能效精准评估与提升技术研究；泵站内装置等能量回收利用研究；泵站园区分布式光伏系统数智化仿真与设计研究。</t>
  </si>
  <si>
    <t>王后平</t>
  </si>
  <si>
    <t>2026
064</t>
  </si>
  <si>
    <t>长江镇江重点险工段监测预警技术研究及应用</t>
  </si>
  <si>
    <t>镇江市长江河道管理处</t>
  </si>
  <si>
    <r>
      <rPr>
        <sz val="12"/>
        <color rgb="FF000000"/>
        <rFont val="方正仿宋_GBK"/>
        <charset val="134"/>
      </rPr>
      <t>研发岸坡水下实时监测系统，全域捕捉岸坡全过程形变数据。综合</t>
    </r>
    <r>
      <rPr>
        <sz val="12"/>
        <color rgb="FF000000"/>
        <rFont val="Times New Roman"/>
        <charset val="134"/>
      </rPr>
      <t xml:space="preserve"> InSAR</t>
    </r>
    <r>
      <rPr>
        <sz val="12"/>
        <color rgb="FF000000"/>
        <rFont val="方正仿宋_GBK"/>
        <charset val="134"/>
      </rPr>
      <t>、无人机、北斗、多波束等设备，搭建天空地水一体化监测体系。依托物联网、大数据、三维建模等技术建成预警平台，分析岸坡失稳规律，为长江崩岸监测预警提供技术与数据支撑。</t>
    </r>
  </si>
  <si>
    <t>王茂枚</t>
  </si>
  <si>
    <t>2026
046</t>
  </si>
  <si>
    <t>基于国产化系统和正射三维影像的河湖日常移动监管技术研究</t>
  </si>
  <si>
    <t>泰州市水利局</t>
  </si>
  <si>
    <t>基于国产化系统的河湖三维监管技术体系；基于国产化移动终端的河道三维监管数据部署与可视化表达；基于三维成果的河湖运维监管场景搭建；多终端河湖三维运维监管应用集成技术研究。</t>
  </si>
  <si>
    <t>生春新</t>
  </si>
  <si>
    <t>2026
066</t>
  </si>
  <si>
    <t>省直合计</t>
  </si>
  <si>
    <r>
      <rPr>
        <sz val="12"/>
        <color rgb="FF000000"/>
        <rFont val="方正仿宋_GBK"/>
        <charset val="134"/>
      </rPr>
      <t>复杂流域</t>
    </r>
    <r>
      <rPr>
        <sz val="12"/>
        <color indexed="8"/>
        <rFont val="Times New Roman"/>
        <charset val="134"/>
      </rPr>
      <t>“</t>
    </r>
    <r>
      <rPr>
        <sz val="12"/>
        <color rgb="FF000000"/>
        <rFont val="方正仿宋_GBK"/>
        <charset val="134"/>
      </rPr>
      <t>三道防线</t>
    </r>
    <r>
      <rPr>
        <sz val="12"/>
        <color indexed="8"/>
        <rFont val="Times New Roman"/>
        <charset val="134"/>
      </rPr>
      <t>”</t>
    </r>
    <r>
      <rPr>
        <sz val="12"/>
        <color rgb="FF000000"/>
        <rFont val="方正仿宋_GBK"/>
        <charset val="134"/>
      </rPr>
      <t>耦合贯通关键技术研究与应用</t>
    </r>
  </si>
  <si>
    <r>
      <rPr>
        <sz val="12"/>
        <color rgb="FF000000"/>
        <rFont val="Times New Roman"/>
        <charset val="134"/>
      </rPr>
      <t>“</t>
    </r>
    <r>
      <rPr>
        <sz val="12"/>
        <color rgb="FF000000"/>
        <rFont val="方正仿宋_GBK"/>
        <charset val="134"/>
      </rPr>
      <t>天空地水工</t>
    </r>
    <r>
      <rPr>
        <sz val="12"/>
        <color rgb="FF000000"/>
        <rFont val="Times New Roman"/>
        <charset val="134"/>
      </rPr>
      <t>”</t>
    </r>
    <r>
      <rPr>
        <sz val="12"/>
        <color rgb="FF000000"/>
        <rFont val="方正仿宋_GBK"/>
        <charset val="134"/>
      </rPr>
      <t>立体监测感知技术与数据融合技术；</t>
    </r>
    <r>
      <rPr>
        <sz val="12"/>
        <color rgb="FF000000"/>
        <rFont val="Times New Roman"/>
        <charset val="134"/>
      </rPr>
      <t>“</t>
    </r>
    <r>
      <rPr>
        <sz val="12"/>
        <color rgb="FF000000"/>
        <rFont val="方正仿宋_GBK"/>
        <charset val="134"/>
      </rPr>
      <t>气象</t>
    </r>
    <r>
      <rPr>
        <sz val="12"/>
        <color rgb="FF000000"/>
        <rFont val="Times New Roman"/>
        <charset val="134"/>
      </rPr>
      <t>-</t>
    </r>
    <r>
      <rPr>
        <sz val="12"/>
        <color rgb="FF000000"/>
        <rFont val="方正仿宋_GBK"/>
        <charset val="134"/>
      </rPr>
      <t>水文</t>
    </r>
    <r>
      <rPr>
        <sz val="12"/>
        <color rgb="FF000000"/>
        <rFont val="Times New Roman"/>
        <charset val="134"/>
      </rPr>
      <t>-</t>
    </r>
    <r>
      <rPr>
        <sz val="12"/>
        <color rgb="FF000000"/>
        <rFont val="方正仿宋_GBK"/>
        <charset val="134"/>
      </rPr>
      <t>水动力</t>
    </r>
    <r>
      <rPr>
        <sz val="12"/>
        <color rgb="FF000000"/>
        <rFont val="Times New Roman"/>
        <charset val="134"/>
      </rPr>
      <t>-</t>
    </r>
    <r>
      <rPr>
        <sz val="12"/>
        <color rgb="FF000000"/>
        <rFont val="方正仿宋_GBK"/>
        <charset val="134"/>
      </rPr>
      <t>风险</t>
    </r>
    <r>
      <rPr>
        <sz val="12"/>
        <color rgb="FF000000"/>
        <rFont val="Times New Roman"/>
        <charset val="134"/>
      </rPr>
      <t>”</t>
    </r>
    <r>
      <rPr>
        <sz val="12"/>
        <color rgb="FF000000"/>
        <rFont val="方正仿宋_GBK"/>
        <charset val="134"/>
      </rPr>
      <t>全链条耦合模拟技术；面向水文业务的多智能体构建与协同技术；</t>
    </r>
    <r>
      <rPr>
        <sz val="12"/>
        <color rgb="FF000000"/>
        <rFont val="Times New Roman"/>
        <charset val="134"/>
      </rPr>
      <t>“</t>
    </r>
    <r>
      <rPr>
        <sz val="12"/>
        <color rgb="FF000000"/>
        <rFont val="方正仿宋_GBK"/>
        <charset val="134"/>
      </rPr>
      <t>三道防线</t>
    </r>
    <r>
      <rPr>
        <sz val="12"/>
        <color rgb="FF000000"/>
        <rFont val="Times New Roman"/>
        <charset val="134"/>
      </rPr>
      <t>”</t>
    </r>
    <r>
      <rPr>
        <sz val="12"/>
        <color rgb="FF000000"/>
        <rFont val="方正仿宋_GBK"/>
        <charset val="134"/>
      </rPr>
      <t>耦合贯通的现代化水文站建设示范。</t>
    </r>
  </si>
  <si>
    <t>方瑞</t>
  </si>
  <si>
    <t>2026
003</t>
  </si>
  <si>
    <t>滁河下游江苏段洪水预报与风险预警关键技术研究</t>
  </si>
  <si>
    <t>基于机理数据双驱动的暴雨洪涝模拟方法探索研究；基于机器学习集成算法的多要素耦合洪水预报模型研究；多致灾因子遭遇组合风险分析与动态识别预警研究。</t>
  </si>
  <si>
    <t>严锋</t>
  </si>
  <si>
    <t>2026
011</t>
  </si>
  <si>
    <t>江苏省地下水储备量评估方法与补给利用研究</t>
  </si>
  <si>
    <t>本研究依托多源数据，分析江苏地下水近二十年时空演变特征与主控因素，构建指标体系评价地下水可更新能力并完成验证。梳理地下水储备核心技术，搭建理论框架，科学划定储备区、评估储备量，结合机器学习预测应急需水，编制动用预案，形成全省地下水储备方案。</t>
  </si>
  <si>
    <t>赵永俊</t>
  </si>
  <si>
    <t>2026
020</t>
  </si>
  <si>
    <t>江苏省水利数据资产化实施路径研究</t>
  </si>
  <si>
    <t>本研究编制江苏省水利数据资产化实施导则及配套专项标准，构建全生命周期规范体系。研制资产目录、台账模板、评估手册等实用工具，同时设计全省推进实施方案，规划试点与推广路径，健全工作机制，保障水利数据资产化工作落地推行。</t>
  </si>
  <si>
    <t>何健</t>
  </si>
  <si>
    <t>2026
040</t>
  </si>
  <si>
    <t>变化环境下江苏省沿海防潮安全对策研究</t>
  </si>
  <si>
    <t>分析江苏沿海岸滩、潮沟冲淤演变规律及驱动因素，评估现有防潮工程能力，厘清工程与海域空间管控的矛盾。从机制、政策、技术层面提出协同优化路径，研发生态化海堤、动态保滩结构，并优化挡潮闸布局，筑牢沿海防潮安全体系。</t>
  </si>
  <si>
    <t>张鹏</t>
  </si>
  <si>
    <t>2026
006</t>
  </si>
  <si>
    <t>基于数字孪生场景的大中型水闸动态安全管理关键技术研究</t>
  </si>
  <si>
    <t>依托水闸数字孪生场景，整合建筑、设备运行及无人机巡检等多源监测数据，研发工程动态安全评估模型与风险评估技术。以运东闸、阜宁腰闸为试点完成验证，形成可在省内大中型水利工程推广的成套安全风险管控技术。</t>
  </si>
  <si>
    <t>曹瑛</t>
  </si>
  <si>
    <t>2026
041</t>
  </si>
  <si>
    <t>水利工程运行安全隐患排查治理规范</t>
  </si>
  <si>
    <t>编制《水利工程运行安全隐患排查治理规范》</t>
  </si>
  <si>
    <t>—</t>
  </si>
  <si>
    <t>2026069
-7</t>
  </si>
  <si>
    <t>江苏再生稻灌排关键技术研究与应用</t>
  </si>
  <si>
    <t>确定江苏省再生稻需水规律和灌溉用水过程；提出适于江苏省再生稻的灌排模式与控制指标；集成示范与综合评价，提出江苏省再生稻灌排技术规程。</t>
  </si>
  <si>
    <t>姚怀柱</t>
  </si>
  <si>
    <t>2026
019</t>
  </si>
  <si>
    <t>小型泵站技术管理规程</t>
  </si>
  <si>
    <t>编制《小型泵站技术管理规程》</t>
  </si>
  <si>
    <t>2026069
-6</t>
  </si>
  <si>
    <t>江苏省地下水异常开采区精准识别与动态监管技术研究与应用</t>
  </si>
  <si>
    <r>
      <rPr>
        <sz val="12"/>
        <color rgb="FF000000"/>
        <rFont val="方正仿宋_GBK"/>
        <charset val="134"/>
      </rPr>
      <t>时序</t>
    </r>
    <r>
      <rPr>
        <sz val="12"/>
        <color rgb="FF000000"/>
        <rFont val="Times New Roman"/>
        <charset val="134"/>
      </rPr>
      <t>InSAR</t>
    </r>
    <r>
      <rPr>
        <sz val="12"/>
        <color rgb="FF000000"/>
        <rFont val="方正仿宋_GBK"/>
        <charset val="134"/>
      </rPr>
      <t>高精度地表形变监测关键技术研究；融合多源数据的异常开采地下水识别方法研究；疑似违规取用地下水活动核查与动态监管。</t>
    </r>
  </si>
  <si>
    <t>王菊</t>
  </si>
  <si>
    <t>2026
021</t>
  </si>
  <si>
    <t>集中式饮用水水源地选址技术导则</t>
  </si>
  <si>
    <t>编制《集中式饮用水水源地选址技术导则》</t>
  </si>
  <si>
    <t>2026069
-8</t>
  </si>
  <si>
    <t>防汛挡水堵漏新型复合材料研发与应用</t>
  </si>
  <si>
    <t>以农林废弃物为原料制备纤维素基高吸水树脂，测试综合性能。将其与膨润土、沙土复配优化配比并搭建模型，分析材料降解特性与环保性能。通过实地模拟对比传统材料，验证防汛实效，同时研究物资储存条件与期限，推进仓储信息化管理。</t>
  </si>
  <si>
    <t>周元斌</t>
  </si>
  <si>
    <t>2026
012</t>
  </si>
  <si>
    <t>太湖流域空间智能感知与水安全保障关键技术研究</t>
  </si>
  <si>
    <t>本项目融合太湖流域多源时空数据，构建机理与数据双驱动的防汛智能预报模型，依托多模态监测技术实现湖泛精准预警。结合知识图谱与强化学习算法智能生成多目标优化调度预案，集成各类技术研发具备自学习能力的数字孪生水安全监管调度平台，并开展示范应用。</t>
  </si>
  <si>
    <t>许建平</t>
  </si>
  <si>
    <t>2026
001
-2</t>
  </si>
  <si>
    <t>基于人工智能的南水北调东线调蓄湖泊蓝藻水华风险研究</t>
  </si>
  <si>
    <t>多源数据驱动的调蓄湖泊蓝藻水华多尺度预警预报模型构建；基于高通量检测的有害藻华微观功能解析、风险评估与概念验证；调水工程胁迫下的典型湖泊水华时空风险识别与靶向防控。</t>
  </si>
  <si>
    <t>童建</t>
  </si>
  <si>
    <t>2026
002</t>
  </si>
  <si>
    <t>基于上下游协同的平原水网区水利水电工程生态需水保障研究</t>
  </si>
  <si>
    <t>基于上下游协同的水利水电工程生态流量计算方法制定；开展水利水电工程生态流量影响及制定必要性研究；面向生态保护目标的河湖生态用水调控机制及补水修复成效评估。</t>
  </si>
  <si>
    <t>苏律文</t>
  </si>
  <si>
    <t>2026
016</t>
  </si>
  <si>
    <t>江苏省工业、农业、城镇领域深度节水与协同增效战略研究</t>
  </si>
  <si>
    <t>调查江苏工业、农业、生活三大领域及重点区域用水与节水现状，剖析现存问题。探究节水与降碳、减污、扩绿、增长的协同关系，搭建综合效益评价指标体系。评估典型区域节水潜力，制定中长期节水战略，并提出配套实施举措与政策建议。</t>
  </si>
  <si>
    <t>胡晓东</t>
  </si>
  <si>
    <t>2026
017</t>
  </si>
  <si>
    <t>河湖库疏浚砂综合利用多源感知及预警关键技术研究</t>
  </si>
  <si>
    <r>
      <rPr>
        <sz val="12"/>
        <color rgb="FF000000"/>
        <rFont val="方正仿宋_GBK"/>
        <charset val="134"/>
      </rPr>
      <t>本项目以</t>
    </r>
    <r>
      <rPr>
        <sz val="12"/>
        <color rgb="FF000000"/>
        <rFont val="Times New Roman"/>
        <charset val="134"/>
      </rPr>
      <t>“</t>
    </r>
    <r>
      <rPr>
        <sz val="12"/>
        <color rgb="FF000000"/>
        <rFont val="方正仿宋_GBK"/>
        <charset val="134"/>
      </rPr>
      <t>空天地水</t>
    </r>
    <r>
      <rPr>
        <sz val="12"/>
        <color rgb="FF000000"/>
        <rFont val="Times New Roman"/>
        <charset val="134"/>
      </rPr>
      <t>”</t>
    </r>
    <r>
      <rPr>
        <sz val="12"/>
        <color rgb="FF000000"/>
        <rFont val="方正仿宋_GBK"/>
        <charset val="134"/>
      </rPr>
      <t>一体化监测多源感知为核心，聚焦河湖库非法采砂管控与疏浚砂综合利用全流程监管需求，研发基于人工智能的监测预警、监管成套技术。</t>
    </r>
  </si>
  <si>
    <t>赵钢</t>
  </si>
  <si>
    <t>2026
024</t>
  </si>
  <si>
    <t>太湖蓝藻越冬复苏规律与治理策略研究</t>
  </si>
  <si>
    <r>
      <rPr>
        <sz val="12"/>
        <color indexed="8"/>
        <rFont val="方正仿宋_GBK"/>
        <charset val="134"/>
      </rPr>
      <t>沉积物</t>
    </r>
    <r>
      <rPr>
        <sz val="12"/>
        <color indexed="8"/>
        <rFont val="Times New Roman"/>
        <charset val="134"/>
      </rPr>
      <t>—</t>
    </r>
    <r>
      <rPr>
        <sz val="12"/>
        <color indexed="8"/>
        <rFont val="方正仿宋_GBK"/>
        <charset val="134"/>
      </rPr>
      <t>水界面太湖蓝藻休眠体原位识别与空间分布研究；太湖不同湖区蓝藻越冬存活与复苏潜力主导环境因子及内在机制解析；基于蓝藻复苏动态的引调水</t>
    </r>
    <r>
      <rPr>
        <sz val="12"/>
        <color indexed="8"/>
        <rFont val="Times New Roman"/>
        <charset val="134"/>
      </rPr>
      <t>“</t>
    </r>
    <r>
      <rPr>
        <sz val="12"/>
        <color indexed="8"/>
        <rFont val="方正仿宋_GBK"/>
        <charset val="134"/>
      </rPr>
      <t>避萌控藻</t>
    </r>
    <r>
      <rPr>
        <sz val="12"/>
        <color indexed="8"/>
        <rFont val="Times New Roman"/>
        <charset val="134"/>
      </rPr>
      <t>”</t>
    </r>
    <r>
      <rPr>
        <sz val="12"/>
        <color indexed="8"/>
        <rFont val="方正仿宋_GBK"/>
        <charset val="134"/>
      </rPr>
      <t>优化调度研究。</t>
    </r>
  </si>
  <si>
    <t>王文辉</t>
  </si>
  <si>
    <t>2026
025</t>
  </si>
  <si>
    <t>水工建筑物缺陷病害智能检测关键技术与评估方法研究</t>
  </si>
  <si>
    <t>多复杂场景下水工结构缺陷病害图像去噪与复原；强背景干扰下水工结构多类别缺陷病害智能识别；复杂场景下水工结构多视图三维重建与缺陷定位量化分析。</t>
  </si>
  <si>
    <t>王小勇</t>
  </si>
  <si>
    <t>2026
030</t>
  </si>
  <si>
    <t>多源数据协同的长江洲岛地形地貌变化三维动态监测与立体感知关键技术研究</t>
  </si>
  <si>
    <r>
      <rPr>
        <sz val="12"/>
        <color rgb="FF000000"/>
        <rFont val="方正仿宋_GBK"/>
        <charset val="134"/>
      </rPr>
      <t>基于</t>
    </r>
    <r>
      <rPr>
        <sz val="12"/>
        <color rgb="FF000000"/>
        <rFont val="Times New Roman"/>
        <charset val="134"/>
      </rPr>
      <t>LIDAR</t>
    </r>
    <r>
      <rPr>
        <sz val="12"/>
        <color rgb="FF000000"/>
        <rFont val="方正仿宋_GBK"/>
        <charset val="134"/>
      </rPr>
      <t>与</t>
    </r>
    <r>
      <rPr>
        <sz val="12"/>
        <color rgb="FF000000"/>
        <rFont val="Times New Roman"/>
        <charset val="134"/>
      </rPr>
      <t>InSAR</t>
    </r>
    <r>
      <rPr>
        <sz val="12"/>
        <color rgb="FF000000"/>
        <rFont val="方正仿宋_GBK"/>
        <charset val="134"/>
      </rPr>
      <t>的洲岛岸滩地形高程变化动态精准监测研究；洲岛多源异构监测数据融合与智能感知体系研究；洲岛地形地貌与水土资源变化协同预警机制研究；长江洲岛地形地貌变化监测与立体感知示范应用研究。</t>
    </r>
  </si>
  <si>
    <t>王冬梅</t>
  </si>
  <si>
    <t>2026
038</t>
  </si>
  <si>
    <t>水利可信数据空间与国产化语义大模型协同增强关键技术研究</t>
  </si>
  <si>
    <t>本项目围绕可信数据空间与国产化语义大模型协同增强机制开展，形成语义化数据空间构建、领域化智能引擎适配、双向协同机制突破到场景化应用验证的递进技术体系。</t>
  </si>
  <si>
    <t>谢义林</t>
  </si>
  <si>
    <t>2026
039</t>
  </si>
  <si>
    <t>水域无人机智能巡检技术规范</t>
  </si>
  <si>
    <t>编制《水域无人机智能巡检技术规范》</t>
  </si>
  <si>
    <t>2026069
-1</t>
  </si>
  <si>
    <t>水域空间动态监测规范</t>
  </si>
  <si>
    <t>编制《水域空间动态监测规范》</t>
  </si>
  <si>
    <t>2026069
-5</t>
  </si>
  <si>
    <t>水域状况评价规范（修订）</t>
  </si>
  <si>
    <t>编制《水域状况评价规范（修订）》</t>
  </si>
  <si>
    <t>2026069
-9</t>
  </si>
  <si>
    <t>基于视觉的大型调水泵站进水前池流态检测技术研究</t>
  </si>
  <si>
    <r>
      <rPr>
        <sz val="12"/>
        <color rgb="FF000000"/>
        <rFont val="方正仿宋_GBK"/>
        <charset val="134"/>
      </rPr>
      <t>针对泵站前池低光环境下流态识别不准、流速监测误差大、视觉检测与</t>
    </r>
    <r>
      <rPr>
        <sz val="12"/>
        <color rgb="FF000000"/>
        <rFont val="Times New Roman"/>
        <charset val="134"/>
      </rPr>
      <t>CFD</t>
    </r>
    <r>
      <rPr>
        <sz val="12"/>
        <color rgb="FF000000"/>
        <rFont val="方正仿宋_GBK"/>
        <charset val="134"/>
      </rPr>
      <t>仿真数据匹配度低等问题，开展硬件适配、漩涡识别、流速监测与数据验证研究，实现流态精准检测。可为泵站调控运维、仿真优化提供数据支撑，形成完整应用体系，有效提升工程安全运行水平。</t>
    </r>
  </si>
  <si>
    <t>力刚</t>
  </si>
  <si>
    <t>2026
033</t>
  </si>
  <si>
    <t>淮阴二站改造工程混凝土耐久性评估及仿生修复技术研究与应用</t>
  </si>
  <si>
    <t>泵站进出水流道混凝土裂缝与耐久性现状调查；既有裂缝对流道结构安全及耐久性影响评估；流道混凝土裂缝修复方案与仿生修复技术开发。</t>
  </si>
  <si>
    <t>张友明</t>
  </si>
  <si>
    <t>2026
034</t>
  </si>
  <si>
    <t>高灵敏宽范围碳纳米管荷重传感技术及其在启闭机上的应用研究</t>
  </si>
  <si>
    <r>
      <rPr>
        <sz val="12"/>
        <color rgb="FF000000"/>
        <rFont val="Times New Roman"/>
        <charset val="134"/>
      </rPr>
      <t>CNT/</t>
    </r>
    <r>
      <rPr>
        <sz val="12"/>
        <color rgb="FF000000"/>
        <rFont val="方正仿宋_GBK"/>
        <charset val="134"/>
      </rPr>
      <t>环氧传感材料可控制备方法与微结构设计；直压式</t>
    </r>
    <r>
      <rPr>
        <sz val="12"/>
        <color rgb="FF000000"/>
        <rFont val="Times New Roman"/>
        <charset val="134"/>
      </rPr>
      <t>CNT</t>
    </r>
    <r>
      <rPr>
        <sz val="12"/>
        <color rgb="FF000000"/>
        <rFont val="方正仿宋_GBK"/>
        <charset val="134"/>
      </rPr>
      <t>荷重传感器结构设计与力敏特性；旁压式</t>
    </r>
    <r>
      <rPr>
        <sz val="12"/>
        <color rgb="FF000000"/>
        <rFont val="Times New Roman"/>
        <charset val="134"/>
      </rPr>
      <t>CNT</t>
    </r>
    <r>
      <rPr>
        <sz val="12"/>
        <color rgb="FF000000"/>
        <rFont val="方正仿宋_GBK"/>
        <charset val="134"/>
      </rPr>
      <t>荷重传感器结构设计与感知特性；工程环境下</t>
    </r>
    <r>
      <rPr>
        <sz val="12"/>
        <color rgb="FF000000"/>
        <rFont val="Times New Roman"/>
        <charset val="134"/>
      </rPr>
      <t>CNT</t>
    </r>
    <r>
      <rPr>
        <sz val="12"/>
        <color rgb="FF000000"/>
        <rFont val="方正仿宋_GBK"/>
        <charset val="134"/>
      </rPr>
      <t>荷重传感器长期性能与智能预测；启闭机荷重传感器示范应用研究。</t>
    </r>
  </si>
  <si>
    <t>徐铭</t>
  </si>
  <si>
    <t>2026
035</t>
  </si>
  <si>
    <t>江苏省江都水利工程管理处</t>
  </si>
  <si>
    <t>大型水利枢纽泵组可靠性提升关键技术研究</t>
  </si>
  <si>
    <t>智能化泵站主机组绝缘测控系统开发；带诱导轮大型水泵叶轮极端工况下稳定性提高技术研究；极端工况辅机系统可靠性提升技术研究；大型水泵机组滑动摩擦副优化设计及填料函替代技术研究。</t>
  </si>
  <si>
    <t>张宇</t>
  </si>
  <si>
    <t>2026
042</t>
  </si>
  <si>
    <r>
      <rPr>
        <sz val="12"/>
        <color rgb="FF000000"/>
        <rFont val="方正仿宋_GBK"/>
        <charset val="134"/>
      </rPr>
      <t>沿江水工建筑物</t>
    </r>
    <r>
      <rPr>
        <sz val="12"/>
        <color rgb="FF000000"/>
        <rFont val="Times New Roman"/>
        <charset val="134"/>
      </rPr>
      <t>(</t>
    </r>
    <r>
      <rPr>
        <sz val="12"/>
        <color rgb="FF000000"/>
        <rFont val="方正仿宋_GBK"/>
        <charset val="134"/>
      </rPr>
      <t>水闸</t>
    </r>
    <r>
      <rPr>
        <sz val="12"/>
        <color rgb="FF000000"/>
        <rFont val="Times New Roman"/>
        <charset val="134"/>
      </rPr>
      <t>)</t>
    </r>
    <r>
      <rPr>
        <sz val="12"/>
        <color rgb="FF000000"/>
        <rFont val="方正仿宋_GBK"/>
        <charset val="134"/>
      </rPr>
      <t>引排水位组合优化及消能水力特性研究</t>
    </r>
  </si>
  <si>
    <t>以江阴水利枢纽为对象，对比不同时期潮位数据，分析长江水文情势变化。结合实测运行资料优化引排水位组合标准，建模研究消能水力特性并评估结构安全。将模型嵌入自控系统，实现智能调度，相关成果可为沿江水闸设计、运维提供技术支撑。</t>
  </si>
  <si>
    <t>支鸣强</t>
  </si>
  <si>
    <t>2026
036</t>
  </si>
  <si>
    <t>太湖生态清淤技术规范</t>
  </si>
  <si>
    <t>编制《太湖生态清淤技术规范》</t>
  </si>
  <si>
    <t>2026069
-3</t>
  </si>
  <si>
    <t>江苏省泰州引江河管理处</t>
  </si>
  <si>
    <t>长江感潮段船闸安全运行关键技术研究与应用</t>
  </si>
  <si>
    <t>不同水情特征下船舶安全通闸的水位差阈值分析；基于不同引水工况下的安全通闸时间窗的优化判别；基于多源感知与智能预警的通航安全保障关键技术。</t>
  </si>
  <si>
    <t>李频</t>
  </si>
  <si>
    <t>2026
037</t>
  </si>
  <si>
    <t>高流速条件下快速装配式土工堵口装备研发与应用</t>
  </si>
  <si>
    <t>高流速水动力作用及透水减压机理研究；堵口用土工袋材料设计与填充材料特性研究；透水减压型装配式堵口结构设计与模块化组件研发；装配式堵口结构快速装配与投放作业工艺研究；高流速条件下装配式堵口结构性能分析与工程验证。</t>
  </si>
  <si>
    <t>孙明权</t>
  </si>
  <si>
    <t>2026
013</t>
  </si>
  <si>
    <t>扬州大学</t>
  </si>
  <si>
    <t>沿运灌区生态节水灌溉模式关键技术及应用研究</t>
  </si>
  <si>
    <t>沿大运河自流灌区蓄雨型干湿交替灌溉耦合移栽期优化的多目标调控机制解析；沿大运河自流灌区水肥耦合精量施用与深蓄节水灌技术体系研发；基于机器学习的田间及灌区尺度水分状况智能诊断与决策模型构建；生态节水灌溉模式的数字孪生系统集成与区域示范推广。</t>
  </si>
  <si>
    <t>成立</t>
  </si>
  <si>
    <t>2026
004</t>
  </si>
  <si>
    <t>乳制品废水处理回用关键技术与装备研发</t>
  </si>
  <si>
    <r>
      <rPr>
        <sz val="12"/>
        <color rgb="FF000000"/>
        <rFont val="方正仿宋_GBK"/>
        <charset val="134"/>
      </rPr>
      <t>乳制品生产用水系统全流程集成优化研究；乳制品生产管路清洗（</t>
    </r>
    <r>
      <rPr>
        <sz val="12"/>
        <color rgb="FF000000"/>
        <rFont val="Times New Roman"/>
        <charset val="134"/>
      </rPr>
      <t>CIP</t>
    </r>
    <r>
      <rPr>
        <sz val="12"/>
        <color rgb="FF000000"/>
        <rFont val="方正仿宋_GBK"/>
        <charset val="134"/>
      </rPr>
      <t>清洗）废水膜处理技术研究；</t>
    </r>
    <r>
      <rPr>
        <sz val="12"/>
        <color rgb="FF000000"/>
        <rFont val="Times New Roman"/>
        <charset val="134"/>
      </rPr>
      <t>CIP</t>
    </r>
    <r>
      <rPr>
        <sz val="12"/>
        <color rgb="FF000000"/>
        <rFont val="方正仿宋_GBK"/>
        <charset val="134"/>
      </rPr>
      <t>清洗废水膜处理循环回用装备研发及技术示范；乳制品企业排放尾水深度处理回用技术。</t>
    </r>
  </si>
  <si>
    <t>丛海兵</t>
  </si>
  <si>
    <t>2026
018</t>
  </si>
  <si>
    <t>江苏省农村生态河道分区分类治理技术集成与应用</t>
  </si>
  <si>
    <t>调研梳理国内外农村生态河道治理理论与实践，结合江苏现状识别区域差异与治理需求。构建分区分类技术评价体系，优化护岸、生态修复及管护方案，开展技术集成示范，并研究编制省级治理技术规范。</t>
  </si>
  <si>
    <t>程浩淼</t>
  </si>
  <si>
    <t>2026
023</t>
  </si>
  <si>
    <r>
      <rPr>
        <sz val="12"/>
        <color rgb="FF000000"/>
        <rFont val="方正仿宋_GBK"/>
        <charset val="134"/>
      </rPr>
      <t>典型湖泊</t>
    </r>
    <r>
      <rPr>
        <sz val="12"/>
        <color indexed="8"/>
        <rFont val="Times New Roman"/>
        <charset val="134"/>
      </rPr>
      <t>“</t>
    </r>
    <r>
      <rPr>
        <sz val="12"/>
        <color rgb="FF000000"/>
        <rFont val="方正仿宋_GBK"/>
        <charset val="134"/>
      </rPr>
      <t>天空地</t>
    </r>
    <r>
      <rPr>
        <sz val="12"/>
        <color indexed="8"/>
        <rFont val="Times New Roman"/>
        <charset val="134"/>
      </rPr>
      <t>”</t>
    </r>
    <r>
      <rPr>
        <sz val="12"/>
        <color rgb="FF000000"/>
        <rFont val="方正仿宋_GBK"/>
        <charset val="134"/>
      </rPr>
      <t>一体化智能监测关键技术研究</t>
    </r>
    <r>
      <rPr>
        <sz val="12"/>
        <color indexed="8"/>
        <rFont val="Times New Roman"/>
        <charset val="134"/>
      </rPr>
      <t xml:space="preserve"> —</t>
    </r>
    <r>
      <rPr>
        <sz val="12"/>
        <color rgb="FF000000"/>
        <rFont val="方正仿宋_GBK"/>
        <charset val="134"/>
      </rPr>
      <t>以东太湖为例</t>
    </r>
  </si>
  <si>
    <r>
      <rPr>
        <sz val="12"/>
        <color rgb="FF000000"/>
        <rFont val="方正仿宋_GBK"/>
        <charset val="134"/>
      </rPr>
      <t>构建东太湖</t>
    </r>
    <r>
      <rPr>
        <sz val="12"/>
        <color rgb="FF000000"/>
        <rFont val="Times New Roman"/>
        <charset val="134"/>
      </rPr>
      <t>“</t>
    </r>
    <r>
      <rPr>
        <sz val="12"/>
        <color rgb="FF000000"/>
        <rFont val="方正仿宋_GBK"/>
        <charset val="134"/>
      </rPr>
      <t>天空地</t>
    </r>
    <r>
      <rPr>
        <sz val="12"/>
        <color rgb="FF000000"/>
        <rFont val="Times New Roman"/>
        <charset val="134"/>
      </rPr>
      <t xml:space="preserve">” </t>
    </r>
    <r>
      <rPr>
        <sz val="12"/>
        <color rgb="FF000000"/>
        <rFont val="方正仿宋_GBK"/>
        <charset val="134"/>
      </rPr>
      <t>一体化监测网络并优化配套设备，处理融合多源监测数据，研发</t>
    </r>
    <r>
      <rPr>
        <sz val="12"/>
        <color rgb="FF000000"/>
        <rFont val="Times New Roman"/>
        <charset val="134"/>
      </rPr>
      <t xml:space="preserve"> AI </t>
    </r>
    <r>
      <rPr>
        <sz val="12"/>
        <color rgb="FF000000"/>
        <rFont val="方正仿宋_GBK"/>
        <charset val="134"/>
      </rPr>
      <t>大模型，实现生态目标识别与水质反演。搭建模型接口、编制技术规程，建立监测预警闭环机制，打造综合决策平台，支撑湖泊精细化管控。</t>
    </r>
  </si>
  <si>
    <t>肖洋</t>
  </si>
  <si>
    <t>2026
022</t>
  </si>
  <si>
    <t>纳米晶核水化促进剂水泥快速加固水工软弱地基性能与应用</t>
  </si>
  <si>
    <t>低温早强纳米晶核水泥快速固化软土配比与性能；纳米晶核水泥快速加固微观机理与结构调控；复杂水环境作用下纳米晶核固化土耐久性；在长江沿岸软土地基快速加固中的应用示范。</t>
  </si>
  <si>
    <t>王俊</t>
  </si>
  <si>
    <t>2026
031</t>
  </si>
  <si>
    <t>两网融合背景下的骨干河道堤坡安全调查评价与对策研究</t>
  </si>
  <si>
    <t>本项目针对省内内河干线航道沿线骨干河道堤防开展堤坡安全调查评价。通过现状排查、风险成因分析，结合河道与航道等级梳理现存问题及潜在隐患，针对性提出治理对策，保障航道建设与堤防安全协同发展。</t>
  </si>
  <si>
    <t>翟高勇</t>
  </si>
  <si>
    <t>2026
008</t>
  </si>
  <si>
    <t>江苏现代化水网大中型泵站韧性提升关键技术及应用</t>
  </si>
  <si>
    <t>江苏现代化水网大中型泵站韧性现场调查、测试与识别；江苏现代化水网大中型泵站水力、结构、运行韧性综合评估模型；江苏现代化水网大中型泵站水力、结构、运行韧性提升关键技术；江苏现代化水网大中型泵站韧性提升技术应用及工程示范。</t>
  </si>
  <si>
    <t>颜红勤</t>
  </si>
  <si>
    <t>2026
026</t>
  </si>
  <si>
    <t>江苏省吹砂袋海堤破坏机理及性能提升关键技术研究</t>
  </si>
  <si>
    <t>吹砂袋海堤材料劣化与结构协同破坏机理研究；吹砂袋海堤质量状态快速检测技术研究；吹砂袋海堤性能提升与加固关键技术研究。</t>
  </si>
  <si>
    <t>甄峰</t>
  </si>
  <si>
    <t>2026
027</t>
  </si>
  <si>
    <r>
      <rPr>
        <sz val="12"/>
        <color rgb="FF000000"/>
        <rFont val="方正仿宋_GBK"/>
        <charset val="134"/>
      </rPr>
      <t>节水产业</t>
    </r>
    <r>
      <rPr>
        <sz val="12"/>
        <color rgb="FF000000"/>
        <rFont val="Times New Roman"/>
        <charset val="134"/>
      </rPr>
      <t>AI</t>
    </r>
    <r>
      <rPr>
        <sz val="12"/>
        <color rgb="FF000000"/>
        <rFont val="方正仿宋_GBK"/>
        <charset val="134"/>
      </rPr>
      <t>云平台多维数据建模与训练算法研究</t>
    </r>
  </si>
  <si>
    <r>
      <rPr>
        <sz val="12"/>
        <color rgb="FF000000"/>
        <rFont val="方正仿宋_GBK"/>
        <charset val="134"/>
      </rPr>
      <t>通过对节水产业</t>
    </r>
    <r>
      <rPr>
        <sz val="12"/>
        <color rgb="FF000000"/>
        <rFont val="Times New Roman"/>
        <charset val="134"/>
      </rPr>
      <t>AI</t>
    </r>
    <r>
      <rPr>
        <sz val="12"/>
        <color rgb="FF000000"/>
        <rFont val="方正仿宋_GBK"/>
        <charset val="134"/>
      </rPr>
      <t>云平台所需的多维数据进行系统建模，研究并明确数据库构建方案、数据治理方法及数据模型训练算法，从而为打通节水产业链供需环节所需的核心数据与算法提供关键技术支撑。</t>
    </r>
  </si>
  <si>
    <t>孙伯明</t>
  </si>
  <si>
    <t>2026
044</t>
  </si>
  <si>
    <t>江苏量水而行关键措施和实现路径研究</t>
  </si>
  <si>
    <r>
      <rPr>
        <sz val="12"/>
        <color rgb="FF000000"/>
        <rFont val="方正仿宋_GBK"/>
        <charset val="134"/>
      </rPr>
      <t>评估江苏用水现状、可用水量与水资源承载能力，构建评价体系。结合省情设定</t>
    </r>
    <r>
      <rPr>
        <sz val="12"/>
        <color rgb="FF000000"/>
        <rFont val="Times New Roman"/>
        <charset val="134"/>
      </rPr>
      <t>“</t>
    </r>
    <r>
      <rPr>
        <sz val="12"/>
        <color rgb="FF000000"/>
        <rFont val="方正仿宋_GBK"/>
        <charset val="134"/>
      </rPr>
      <t>量水而行</t>
    </r>
    <r>
      <rPr>
        <sz val="12"/>
        <color rgb="FF000000"/>
        <rFont val="Times New Roman"/>
        <charset val="134"/>
      </rPr>
      <t>”</t>
    </r>
    <r>
      <rPr>
        <sz val="12"/>
        <color rgb="FF000000"/>
        <rFont val="方正仿宋_GBK"/>
        <charset val="134"/>
      </rPr>
      <t>综合目标，围绕产业、农业、工业、城市发展制定管控举措与闭环实施路径，并完善各类保障机制，形成专项研究报告。</t>
    </r>
  </si>
  <si>
    <t>侍翰生</t>
  </si>
  <si>
    <t>2026
014</t>
  </si>
  <si>
    <r>
      <rPr>
        <sz val="12"/>
        <color rgb="FF000000"/>
        <rFont val="方正仿宋_GBK"/>
        <charset val="134"/>
      </rPr>
      <t>面向省级重点水利工程监督的</t>
    </r>
    <r>
      <rPr>
        <sz val="12"/>
        <color indexed="8"/>
        <rFont val="Times New Roman"/>
        <charset val="134"/>
      </rPr>
      <t>“</t>
    </r>
    <r>
      <rPr>
        <sz val="12"/>
        <color rgb="FF000000"/>
        <rFont val="方正仿宋_GBK"/>
        <charset val="134"/>
      </rPr>
      <t>数据</t>
    </r>
    <r>
      <rPr>
        <sz val="12"/>
        <color indexed="8"/>
        <rFont val="Times New Roman"/>
        <charset val="134"/>
      </rPr>
      <t>-</t>
    </r>
    <r>
      <rPr>
        <sz val="12"/>
        <color rgb="FF000000"/>
        <rFont val="方正仿宋_GBK"/>
        <charset val="134"/>
      </rPr>
      <t>模型</t>
    </r>
    <r>
      <rPr>
        <sz val="12"/>
        <color indexed="8"/>
        <rFont val="Times New Roman"/>
        <charset val="134"/>
      </rPr>
      <t>”</t>
    </r>
    <r>
      <rPr>
        <sz val="12"/>
        <color rgb="FF000000"/>
        <rFont val="方正仿宋_GBK"/>
        <charset val="134"/>
      </rPr>
      <t>闭环智能发现关键技术研究</t>
    </r>
  </si>
  <si>
    <r>
      <rPr>
        <sz val="12"/>
        <color rgb="FF000000"/>
        <rFont val="方正仿宋_GBK"/>
        <charset val="134"/>
      </rPr>
      <t>本项目围绕水利工程</t>
    </r>
    <r>
      <rPr>
        <sz val="12"/>
        <color rgb="FF000000"/>
        <rFont val="Times New Roman"/>
        <charset val="134"/>
      </rPr>
      <t>“1+3+N”</t>
    </r>
    <r>
      <rPr>
        <sz val="12"/>
        <color rgb="FF000000"/>
        <rFont val="方正仿宋_GBK"/>
        <charset val="134"/>
      </rPr>
      <t>监督体系智能化升级，攻关非结构化数据解析、语义检索与知识泛化技术，研发</t>
    </r>
    <r>
      <rPr>
        <sz val="12"/>
        <color rgb="FF000000"/>
        <rFont val="Times New Roman"/>
        <charset val="134"/>
      </rPr>
      <t xml:space="preserve"> 7B </t>
    </r>
    <r>
      <rPr>
        <sz val="12"/>
        <color rgb="FF000000"/>
        <rFont val="方正仿宋_GBK"/>
        <charset val="134"/>
      </rPr>
      <t>级轻量化监督大模型。融合知识图谱、检索增强等技术，解决监管数据处理难题，为水利工程智能监督提供数据与技术支撑。</t>
    </r>
  </si>
  <si>
    <t>康立荣</t>
  </si>
  <si>
    <t>2026
043</t>
  </si>
  <si>
    <t>重点山丘区强降雨汇流通道风险调查与分析评价研究</t>
  </si>
  <si>
    <t>本项目开展山丘区强降雨汇流通道风险调查评价，梳理区域地形地貌与历史灾害。以宜溧山区为重点，排查溪河涨水及汇流区域，划定风险范围，明确防御对象与避险预警条件，选定典型小流域，形成成套风险调查评价技术路径。</t>
  </si>
  <si>
    <t>唐仁</t>
  </si>
  <si>
    <t>2026
007</t>
  </si>
  <si>
    <t>苏南运河沿线城市群排涝联动优化调度研究</t>
  </si>
  <si>
    <t>分析苏南运河及沿线支流水情演变规律，量化高水位关键影响因子。探究不同洪水、调度工况下河道水流、水位变化及跨区水量承接特征，总结区域洪涝特性。结合分期水情，划定分级管控水位，构建洪涝调度模型，提出城市群上下游联动防洪排涝优化调度方案。</t>
  </si>
  <si>
    <t>汪院生</t>
  </si>
  <si>
    <t>2026
009</t>
  </si>
  <si>
    <t>面向空地潜一体化探测场景的具身智能机器人体系与人工智能诊断</t>
  </si>
  <si>
    <t>隐蔽病害精准感知技术与自动巡检装备；跨域多模态数据融合算法与全息数字孪生体；基于多模态大模型的水闸智能定级与报告自生成技术。</t>
  </si>
  <si>
    <t>李新德</t>
  </si>
  <si>
    <t>2026
005</t>
  </si>
  <si>
    <t>水利工程文化赋能应用机制与创新路径研究</t>
  </si>
  <si>
    <t>江苏省水利工程文化资源与应用场景体系化调查、理论体系构建、技术路径及应用场景研究、多元融合模式与可持续应用机制研究；水利工程文化融合导则编制及推广。</t>
  </si>
  <si>
    <t>周申蓓</t>
  </si>
  <si>
    <t>2026
032</t>
  </si>
  <si>
    <t>节水技术概念验证虚拟仿真平台</t>
  </si>
  <si>
    <t>研发虚拟仿真平台，优化平台架构、仿真精度与交互功能，搭建多类可自定义节水仿真场景。深入研究节水技术集成优化策略并评估应用效果，依托平台数据实现节水技术与政策的综合水效评估。</t>
  </si>
  <si>
    <t>薛联青</t>
  </si>
  <si>
    <t>2026
045</t>
  </si>
  <si>
    <t>水生态资产价值核算体系与一体化交易平台优化关键技术研究</t>
  </si>
  <si>
    <t>水生态资产价值量化指标体系构建、精准核算模型与算法研发、市场交易机制与价值变现路径、一体化交易平台架构优化研究、价值实现一体化服务模式与推广机制研究。</t>
  </si>
  <si>
    <t>黄德春</t>
  </si>
  <si>
    <t>2026
052</t>
  </si>
  <si>
    <t>水利工程建设碳排放核算与评价规程</t>
  </si>
  <si>
    <t>编制《水利工程建设碳排放核算与评价规程》</t>
  </si>
  <si>
    <t>2026069
-2</t>
  </si>
  <si>
    <t>禁渔背景下闸控湖泊鱼类洄游通道功能评估与水利生态调度方案研究</t>
  </si>
  <si>
    <t>中国科学院南京地理与湖泊研究所</t>
  </si>
  <si>
    <t>禁渔湖泊鱼类资源演变趋势及其洄游通道鱼类群落现状解析；代表性鱼类物种洄游行为研究与主要洄游通道功能评估；闸控湖泊鱼类洄游关键影响因子识别与水利生态调度优化。</t>
  </si>
  <si>
    <t>谷孝鸿</t>
  </si>
  <si>
    <t>2026
067</t>
  </si>
  <si>
    <t>本项目解析底泥理化特征，阐明絮凝剂作用机理并确定选型投加方案。通过流场仿真优化搅拌设备，结合深度学习研发泥药混合智能装备。研制抗堵型内置排水体，提升土工管袋脱水效能。经现场示范优化工艺，形成标准体系，为技术推广提供支撑。</t>
  </si>
  <si>
    <t>戴济群</t>
  </si>
  <si>
    <t>2026
001
-1</t>
  </si>
  <si>
    <r>
      <rPr>
        <sz val="12"/>
        <color rgb="FF000000"/>
        <rFont val="方正仿宋_GBK"/>
        <charset val="134"/>
      </rPr>
      <t>复杂水网防洪</t>
    </r>
    <r>
      <rPr>
        <sz val="12"/>
        <color rgb="FF000000"/>
        <rFont val="Times New Roman"/>
        <charset val="134"/>
      </rPr>
      <t>-</t>
    </r>
    <r>
      <rPr>
        <sz val="12"/>
        <color rgb="FF000000"/>
        <rFont val="方正仿宋_GBK"/>
        <charset val="134"/>
      </rPr>
      <t>供水</t>
    </r>
    <r>
      <rPr>
        <sz val="12"/>
        <color rgb="FF000000"/>
        <rFont val="Times New Roman"/>
        <charset val="134"/>
      </rPr>
      <t>-</t>
    </r>
    <r>
      <rPr>
        <sz val="12"/>
        <color rgb="FF000000"/>
        <rFont val="方正仿宋_GBK"/>
        <charset val="134"/>
      </rPr>
      <t>环境互馈机制及水安全保障调控研究</t>
    </r>
  </si>
  <si>
    <t>水利部交通运输部国家能源局南京水利科学研究院</t>
  </si>
  <si>
    <t>针对太湖流域江苏片复杂水网，定量解析防洪、供水、环境系统的互馈作用机制。系统识别多重耦合风险，量化风险叠加效应及时空演化规律，锁定关键管控节点。搭建多目标协同调控框架，研发工程群调度技术，优化形成适配不同水文情景的差异化调控方案。</t>
  </si>
  <si>
    <t>陈天宇</t>
  </si>
  <si>
    <t>2026
010</t>
  </si>
  <si>
    <t>基于电磁波弹性波特性的堤防压实度无损实时感知关键技术与装备研究</t>
  </si>
  <si>
    <t>依托淮河入海水道二期工程，研究土体压实度多物理场响应规律与标定方法，构建多物理场联合反演模型，研发实时感知装备与可视化技术，通过现场示范优化技术体系，形成堤防压实度无损检测标准化工艺与规范。</t>
  </si>
  <si>
    <t>张盛行</t>
  </si>
  <si>
    <t>2026
028</t>
  </si>
  <si>
    <t>基于分布式光纤的大体积混凝土异型结构浇筑特性多维智能监控关键技术研究</t>
  </si>
  <si>
    <t>研发光纤阵列布设与复合封装工艺，构建多参量感知关联模型，精准剔除监测噪声。结合行业规范建立模板变形控制准则，创新高灵敏光纤监测技术，依托多维数据分析系统，实现模板变形的高精度智能感知与评估。</t>
  </si>
  <si>
    <t>杨孟</t>
  </si>
  <si>
    <t>2026
029</t>
  </si>
  <si>
    <t>长江泰州段潮汐精细化预报技术与应用研究</t>
  </si>
  <si>
    <r>
      <rPr>
        <sz val="12"/>
        <color rgb="FF000000"/>
        <rFont val="方正仿宋_GBK"/>
        <charset val="134"/>
      </rPr>
      <t>针对长江泰州段潮汐变化特征，构建多因子耦合的精细化潮汐动力学模型。研发</t>
    </r>
    <r>
      <rPr>
        <sz val="12"/>
        <color rgb="FF000000"/>
        <rFont val="Times New Roman"/>
        <charset val="134"/>
      </rPr>
      <t xml:space="preserve"> GPU </t>
    </r>
    <r>
      <rPr>
        <sz val="12"/>
        <color rgb="FF000000"/>
        <rFont val="方正仿宋_GBK"/>
        <charset val="134"/>
      </rPr>
      <t>并行计算与数据同化技术提升模型精度与效率，融合深度学习算法建立动力模型与</t>
    </r>
    <r>
      <rPr>
        <sz val="12"/>
        <color rgb="FF000000"/>
        <rFont val="Times New Roman"/>
        <charset val="134"/>
      </rPr>
      <t xml:space="preserve"> AI </t>
    </r>
    <r>
      <rPr>
        <sz val="12"/>
        <color rgb="FF000000"/>
        <rFont val="方正仿宋_GBK"/>
        <charset val="134"/>
      </rPr>
      <t>混合预报模式，实现高精度潮汐滚动预报，并结合水利调度场景开展应用验证，优化区域调度策略。</t>
    </r>
  </si>
  <si>
    <t>王志力</t>
  </si>
  <si>
    <t>2026
065</t>
  </si>
  <si>
    <t>宿迁市再生水生态产品价值核算体系与实现机制研究</t>
  </si>
  <si>
    <r>
      <rPr>
        <sz val="12"/>
        <color rgb="FF000000"/>
        <rFont val="方正仿宋_GBK"/>
        <charset val="134"/>
      </rPr>
      <t>本研究拓展工程</t>
    </r>
    <r>
      <rPr>
        <sz val="12"/>
        <color rgb="FF000000"/>
        <rFont val="Times New Roman"/>
        <charset val="134"/>
      </rPr>
      <t xml:space="preserve"> GEP </t>
    </r>
    <r>
      <rPr>
        <sz val="12"/>
        <color rgb="FF000000"/>
        <rFont val="方正仿宋_GBK"/>
        <charset val="134"/>
      </rPr>
      <t>核算理论，构建再生水生态产品双层价值核算体系。以宿迁市为研究对象，开展多尺度价值核算并对比典型城市模式。从产权交易、绿色金融、生态补偿多维度搭建价值实现机制，总结不同应用场景适配模式，形成可全国推广的实践方案。</t>
    </r>
  </si>
  <si>
    <t>李岱远</t>
  </si>
  <si>
    <t>2026
068</t>
  </si>
  <si>
    <t>江苏省地热水更新能力调查与管控措施研究</t>
  </si>
  <si>
    <t>江苏地热水兼具水与矿产属性，结合地下水管理新规，本项目划分地热系统与热储类型，剖析各类热储补径排特征，建立更新能力判别方法并完成分级。以此为依据实施分区管控，配套完善政策与监管机制，实现地热水科学可持续开发。</t>
  </si>
  <si>
    <t>华健</t>
  </si>
  <si>
    <t>2026
015</t>
  </si>
  <si>
    <t>河湖清淤底泥利用技术指南</t>
  </si>
  <si>
    <t>编制《河湖清淤底泥利用技术指南》</t>
  </si>
  <si>
    <t>2026069
-4</t>
  </si>
  <si>
    <t>附件2-3-2</t>
  </si>
  <si>
    <t>2026年省级水利建设和发展专项资金（第二批水利发展）明细表
（2025年度水利科技项目）</t>
  </si>
  <si>
    <t xml:space="preserve">牵头承担单位 </t>
  </si>
  <si>
    <t>项目
负责人</t>
  </si>
  <si>
    <t>省补
资金总额</t>
  </si>
  <si>
    <t>已  下达</t>
  </si>
  <si>
    <t>本次
下达</t>
  </si>
  <si>
    <t>韧性视角下秦淮河流域—城市洪涝协同治理格局优化研究</t>
  </si>
  <si>
    <t>南京市水利规划设计院股份有限公司</t>
  </si>
  <si>
    <t>开展秦淮河流域-南京城市洪涝风险现状与问题研究、洪涝灾害情景下的秦淮河流域韧性研究、洪涝灾害情景下的南京城市韧性研究、秦淮河流域-南京城市洪涝相互作用及系统韧性研究、韧性视角下秦淮河流域-城市洪涝协同治理机制及措施研究。</t>
  </si>
  <si>
    <t>杨红卫</t>
  </si>
  <si>
    <t>2025
043</t>
  </si>
  <si>
    <t>基于数据驱动的城市内涝风险预警分析研究</t>
  </si>
  <si>
    <t>南京市水务设施管理中心</t>
  </si>
  <si>
    <t>项目以长短期记忆神经网络（LSTM）为数据驱动方法，结合集合卡尔曼滤波（EnKF）数据同化方法，开展城市内涝风险精细化预测预警分析研究。</t>
  </si>
  <si>
    <t>周春峰</t>
  </si>
  <si>
    <t>2025
059</t>
  </si>
  <si>
    <t>江阴市数字水网构建技术研究</t>
  </si>
  <si>
    <t>江阴市水利投资发展集团有限公司</t>
  </si>
  <si>
    <t>项目研究内容主要包括“一平台、一中心、五大应用”：即智慧感知监测平台，水利数据中心，防汛调度指挥、水域岸线监管、水资源管理、工程运行管理以及工程建设管理五大应用等，以及相关配套软硬件基础设施、数据共建共享、移动客户端建设等。</t>
  </si>
  <si>
    <t>王广美</t>
  </si>
  <si>
    <t>2025
060</t>
  </si>
  <si>
    <t>基于水文水动力机制和AI智能算法耦合模型平台的防洪除涝数字孪生系统研究</t>
  </si>
  <si>
    <t>徐州市铜山区水务局</t>
  </si>
  <si>
    <t>本项目依托铜山区现有水利信息化成果，融合水文水动力模型与 AI 算法，搭建集决策支持、洪涝预警、水资源管理、环境评估及移动终端于一体的综合平台，全面支撑水利管理、防汛减灾与生态环保等工作。</t>
  </si>
  <si>
    <t>佟保根</t>
  </si>
  <si>
    <t>2025
061</t>
  </si>
  <si>
    <t>新沟河、新孟河水文情势下常州市城市防洪工程智慧调度研究</t>
  </si>
  <si>
    <t>常州市城市防洪工程管理处</t>
  </si>
  <si>
    <t>项目开展新沟河、新孟河投运后，常武地区水文演变特征研究；开展工程布局改变对常武地区防洪减灾影响研究；开展常州城市防洪工程引排调度系统构建。</t>
  </si>
  <si>
    <t>朱献军</t>
  </si>
  <si>
    <t>2025
062</t>
  </si>
  <si>
    <t>山丘区暴雨洪涝灾害评价技术路径研究—以太湖流域湖西宜溧山丘区为例</t>
  </si>
  <si>
    <t>常州市水旱灾害防御调度指挥中心</t>
  </si>
  <si>
    <t>以我省太湖流域湖西宜溧山区典型小流域为例，开展山丘区暴雨洪涝灾害特征分析、人类活动影响下山洪灾害成灾流量分析和基于气象预警等级的山洪灾害预警指标优化。</t>
  </si>
  <si>
    <t>陈阿萍</t>
  </si>
  <si>
    <t>2025
063</t>
  </si>
  <si>
    <t>长江航道河势控制工程建设关键技术研究与应用</t>
  </si>
  <si>
    <t>华能太仓港务有限责任公司</t>
  </si>
  <si>
    <t>开展太仓港前沿极限冲刷三维模型、板桩防护河段冲淤规律研究，攻关新型板桩计算理论与优化设计，试验深水桩基护岸施工工艺，并开展防护结构安全评价及长期效果评估。</t>
  </si>
  <si>
    <t>2025
001</t>
  </si>
  <si>
    <t>基于光谱感知与AI赋能的太湖水源地丝状蓝藻监测预警及设备集成</t>
  </si>
  <si>
    <t>开展太湖渔洋山和金墅港水源地水文、气象资料收集及水环境因素耦合分析；开展太湖渔洋山和金墅港水源地优势蓝藻分离及次生代谢产物拉曼光谱分析；开展优势蓝藻光学特性及与水体光学特征关联分析；“水-空-地”一体化蓝藻水华监测体系；AI深度学习与智能预警。</t>
  </si>
  <si>
    <t>许航</t>
  </si>
  <si>
    <t>2025
010</t>
  </si>
  <si>
    <t>灌区生态护岸低碳植生固化土及水生生物群落应用技术</t>
  </si>
  <si>
    <t>南通市通州区水利局</t>
  </si>
  <si>
    <t>开展灌区河道生态护岸低碳植生固化土制备技术研发，优选陆生草种、优化固化土配方，研究水生生物群落构建方案，并开展工程应用实践，同步完成河道水体质量监测评估。</t>
  </si>
  <si>
    <t>陈晓飞</t>
  </si>
  <si>
    <t>2025
011</t>
  </si>
  <si>
    <t>基于梯级生态沟塘的沂北地区农田退水循环利用与水质提升协同治理对策</t>
  </si>
  <si>
    <t>本项目针对江苏沂北地区大量农业退水引发的下游洪涝灾害与面源污染频发的问题，研究梯级生态沟塘的防洪排涝功能与农田退水净化效率及其影响因素，提出不同工况下梯级生态沟塘的运行调控方案，以达到提高农田退水利用效率与减少农业面源污染的双重目标。</t>
  </si>
  <si>
    <t>尹飞</t>
  </si>
  <si>
    <t>2025
064</t>
  </si>
  <si>
    <t>淮河入海水道二期工程淮安渠北区防洪排涝与水质保障调度方法及其应用研究</t>
  </si>
  <si>
    <t>依托水文水动力大模型，研究淮安渠北区防洪排涝调度方案，探索引清调水、水污染应急场景下闸站智能调度及水质保障措施，编制工程调度规程，并开展片区调度示范应用。</t>
  </si>
  <si>
    <t>侯钧宇</t>
  </si>
  <si>
    <t>2025
036</t>
  </si>
  <si>
    <t>河道整治工程绿色低碳建设管理体系研究</t>
  </si>
  <si>
    <t>盐城市水利工程建设管理中心</t>
  </si>
  <si>
    <t>开展河道整治工程建设碳排放核算方法研究；开展河道整治工程建设碳排放评价指标体系研究；开展河道整治工程建设碳排放评价方法研究；开展河道整治工程碳排放管理体系工程应用。</t>
  </si>
  <si>
    <t>朱榛国</t>
  </si>
  <si>
    <t>2025
052</t>
  </si>
  <si>
    <t>盐城市废黄河输水损失及沿线灌区输水调度模型预测方法研究</t>
  </si>
  <si>
    <t>盐城市水旱灾害防御调度指挥中心</t>
  </si>
  <si>
    <t>开展盐城市废黄河输水损失机理及其模拟；开展废黄河与沿线用水口门水量交换模型研制；开展盐城市废黄河水资源科学调度方案与建议。</t>
  </si>
  <si>
    <t>李云飞</t>
  </si>
  <si>
    <t>2025
065</t>
  </si>
  <si>
    <t>基于水位监测传感器与阀门调控系统的精准供水系统研究</t>
  </si>
  <si>
    <t>扬州市水资源服务中心</t>
  </si>
  <si>
    <t>本项目围绕精准供水的智能化需求，结合水位传感器、云端人工智能算法以及自动化阀门控制技术，开发了一种“实时监测—智能判断—精准调控”的智能供水模式。</t>
  </si>
  <si>
    <t>缪成晨</t>
  </si>
  <si>
    <t>2025
008</t>
  </si>
  <si>
    <t>超标准洪水条件下土工袋主动防护堤坝应用技术研究</t>
  </si>
  <si>
    <t>镇江市防汛防旱抢险中心</t>
  </si>
  <si>
    <t>土工袋防护层下堤坝土颗粒运移-沉积规律及其渗透破坏防护机制；漫顶条件下土工袋防堤坝背水坡冲刷特性及其物理机制；土工袋主动防护堤坝设计方法；土工袋主动防护堤坝应用示范。</t>
  </si>
  <si>
    <t>陈东风</t>
  </si>
  <si>
    <t>2025
022</t>
  </si>
  <si>
    <t>泰州市现代水网结点监测技术研究与应用</t>
  </si>
  <si>
    <t>泰州市现代水网结点空间分布与分级研究；泰州市现代水网结点监测指标体系构建；AI视觉智能监测系统优化算法研究；泰州市现代水网结点数字化监测方案制定。</t>
  </si>
  <si>
    <t>刘怀湘</t>
  </si>
  <si>
    <t>2025
066</t>
  </si>
  <si>
    <t>水土资源可持续承载力及优化配置研究与示范</t>
  </si>
  <si>
    <t>宿迁市水务勘测设计研究有限公司</t>
  </si>
  <si>
    <t>淮北平原岗地水土资源承载力精准评估与动态监测；农业生产系统与水土资源优化配置协同机制；水土资源碳汇潜力与碳减排技术创新；水土资源可持续利用技术集成与示范。</t>
  </si>
  <si>
    <t>王凯</t>
  </si>
  <si>
    <t>2025
067</t>
  </si>
  <si>
    <t>基于多模态智能体的防汛抗旱预警调度智慧决策系统人机协同关键技术研究</t>
  </si>
  <si>
    <t>本研究构建水旱灾害防御多模态智能体，依托大模型完成语义解析、推理与决策，结合 AI Agent 调度任务、优选计算模型，联动小模型开展水文计算，搭建可视化模块，形成闭环管理，提升防灾决策效率。</t>
  </si>
  <si>
    <t>刘沂轩</t>
  </si>
  <si>
    <t>2025
004</t>
  </si>
  <si>
    <t>基于“断网、断电、断路”下的防汛抢险现场融合通信关键技术研究</t>
  </si>
  <si>
    <t>研究构建天、空、地三层弹性应急通信网络，搭建融合指挥调度平台，整合各类视频与传输系统，并增设第三通信信道，破解复杂区域水利监测数据传输难题，全面强化水利应急通信保障能力。</t>
  </si>
  <si>
    <t>钱进</t>
  </si>
  <si>
    <t>2025
016</t>
  </si>
  <si>
    <r>
      <rPr>
        <sz val="12"/>
        <rFont val="方正仿宋_GBK"/>
        <charset val="134"/>
      </rPr>
      <t>基于测雨雷达的典型城市易积涝区</t>
    </r>
    <r>
      <rPr>
        <sz val="12"/>
        <color rgb="FF000000"/>
        <rFont val="方正仿宋_GBK"/>
        <charset val="134"/>
      </rPr>
      <t>“云中雨”精细化监测预报及智能化预警研究</t>
    </r>
  </si>
  <si>
    <t>测雨雷达组网质控和精细化三维实况数据融合；“云中雨”三维实况数据融合方法构建；适配深度学习算法的数据集构建。</t>
  </si>
  <si>
    <t>李凯</t>
  </si>
  <si>
    <t>2025
017</t>
  </si>
  <si>
    <r>
      <rPr>
        <sz val="12"/>
        <rFont val="方正仿宋_GBK"/>
        <charset val="134"/>
      </rPr>
      <t>基于低空遥感</t>
    </r>
    <r>
      <rPr>
        <sz val="12"/>
        <color rgb="FF000000"/>
        <rFont val="方正仿宋_GBK"/>
        <charset val="134"/>
      </rPr>
      <t>AI智能的数字孪生技术在水文监测中的关键应用技术研究</t>
    </r>
  </si>
  <si>
    <t>本课题结合低空遥感与 AI 技术，攻克无人机水文监测精度、稳定性等难题，突破传统监测短板。针对平原水网区复杂监测场景开展技术创新，结合江苏里下河、沿江区域开展试点应用，助力水文设施数字化转型。</t>
  </si>
  <si>
    <t>朱信泽</t>
  </si>
  <si>
    <t>2025
019</t>
  </si>
  <si>
    <t>江苏水文统一高程系统构建与应用研究</t>
  </si>
  <si>
    <t>依托 1985 国家高程基准建立高程转换模型，统一全省高程系统；开展地面沉降监测与历年水位数据修正，整治水位倒比降问题；搭建省级统一高程数据库，开发自动化工具，实现数据批量处理与动态更新。</t>
  </si>
  <si>
    <t>王聪聪</t>
  </si>
  <si>
    <t>2025
039</t>
  </si>
  <si>
    <t>江苏省沿海典型区灌排工程与地下水资源协同调控研究</t>
  </si>
  <si>
    <t>典型区地下咸水体调查技术探索与分布特征摸底调查；沿海典型区地下水监测站网评估与优化；围垦农田水盐运移与地下水资源的协同演化模拟；围垦农田节水灌溉-暗管排水协同作用下的地下水调控新模式建立。</t>
  </si>
  <si>
    <t>聂青</t>
  </si>
  <si>
    <t>2025
042</t>
  </si>
  <si>
    <t>水域精密监测体系研究与实践评价</t>
  </si>
  <si>
    <t>构建全面的水域精密监测体系；对现有的水域监测与实践评价进行优化改进；对江苏省近年来水域监测实践内容进行评价。</t>
  </si>
  <si>
    <t>王山东</t>
  </si>
  <si>
    <t>2025
068</t>
  </si>
  <si>
    <t>省水文局扬州分局</t>
  </si>
  <si>
    <t>时空尺度自适应的江苏省瞬时单位线方法研究</t>
  </si>
  <si>
    <t>本项目梳理省内近 20 年典型站点水雨情数据，复核图集瞬时单位线参数。研究提出时空自适应瞬时单位线求取方法，选取典型区域开展验证，推动技术在全省（含无资料区）应用推广。</t>
  </si>
  <si>
    <t>纪小敏</t>
  </si>
  <si>
    <t>2025
038</t>
  </si>
  <si>
    <t>省水利工程规划办公室</t>
  </si>
  <si>
    <t>新形势下里下河地区洪涝治理方略研究</t>
  </si>
  <si>
    <t>里下河地区现状防洪除涝能力评价；新形势下里下河地区洪涝特征研究；提升里下河地区防洪除涝韧性的治理方略与措施。</t>
  </si>
  <si>
    <t>2025
044</t>
  </si>
  <si>
    <t>大中型水闸数智安全预警与生产运行智慧一体化技术应用研究</t>
  </si>
  <si>
    <t>江苏省水利科教中心（省水利安全管理服务中心）</t>
  </si>
  <si>
    <t>本研究针对江苏水闸管控现存难题，开展全链条技术攻关，搭建结构健康监测体系、智能决策链与风险预控机制，研发数字孪生管控平台，形成完整技术体系，为水闸安全运行提供智慧化方案。</t>
  </si>
  <si>
    <t>金大伟</t>
  </si>
  <si>
    <t>2025
045</t>
  </si>
  <si>
    <t>省农发中心</t>
  </si>
  <si>
    <t>江苏数字化灌区建设标准与管理模式研究</t>
  </si>
  <si>
    <t>编制江苏省数字化灌区建设技术指南与管理导则，统一设备布设、软件功能、数据交互、基建建设标准，规范灌区运行调度、设备运维、应急处置及综合管理体系。同时选取高邮、周山河典型灌区开展试点应用，验证完善相关标准规范，助推全省灌区数字化、智能化升级。</t>
  </si>
  <si>
    <t>韩成银</t>
  </si>
  <si>
    <t>2025
046</t>
  </si>
  <si>
    <t>江苏省城市再生水与常规水资源统一配置方法研究</t>
  </si>
  <si>
    <t>调查分析江苏再生水利用现状，构建评价体系并评估 2030 年利用潜力；建立再生水成本、效益核算模型。结合水资源刚性约束，研发再生水与常规水资源统一配置模型。选取典型城市开展应用，制定配置方案，评估相关政策成效，并提出分区适配的管理举措。</t>
  </si>
  <si>
    <t>韦建斌</t>
  </si>
  <si>
    <t>2025
048</t>
  </si>
  <si>
    <r>
      <rPr>
        <sz val="12"/>
        <rFont val="方正仿宋_GBK"/>
        <charset val="134"/>
      </rPr>
      <t>基于</t>
    </r>
    <r>
      <rPr>
        <sz val="12"/>
        <color rgb="FF000000"/>
        <rFont val="方正仿宋_GBK"/>
        <charset val="134"/>
      </rPr>
      <t>AI的水旱灾害防御物资储运数智化关键技术研究</t>
    </r>
  </si>
  <si>
    <t>运用 AI 视觉算法实现仓库物资智能巡查盘点、软硬件集成。搭建智能安全监测系统，可识别异常行为、区域入侵及烟火隐患。依托机器视觉完成进出货自动登记，结合 GPS、视频与 5G 技术，实现货物运输全程在线跟踪、异常实时告警。</t>
  </si>
  <si>
    <t>王苏</t>
  </si>
  <si>
    <t>2025
049</t>
  </si>
  <si>
    <t>防汛块石储备自然损耗原因与年损耗率的研究</t>
  </si>
  <si>
    <t>防汛块石损耗受气候风化、温变、露天分散存放影响，搬运磕碰、补库滞后等管理问题也会加重损耗。现有参考年损耗率为2%，本项目将扩充样本、建模测算省内实际损耗率。同时结合调研分析，优化存储、管护及储备模式，总结养护方法，降低损耗、提升物资保障能力。</t>
  </si>
  <si>
    <t>夏晶</t>
  </si>
  <si>
    <t>2025
050</t>
  </si>
  <si>
    <t>基于智能感知的堤坝隐患诊断与精准处置关键技术研究及应用</t>
  </si>
  <si>
    <t>本项目选取典型堤防，搭建 “天空地水工” 一体化监测体系，攻关渗漏通道精确定位技术，实现渗漏全流程三维感知。同时研发堤防安全智能评价与 AI 诊断技术，依托监测数据自动判定安全等级，为堤防安全监测及应急抢险决策提供新型技术支撑。</t>
  </si>
  <si>
    <t>2025
002</t>
  </si>
  <si>
    <t>协同防洪能力提升的洪泽湖淤积对策研究及环境复苏关键技术</t>
  </si>
  <si>
    <t>结合遥感、实地监测与生物采样，建立多维评价体系，评估禁采后洪泽湖底质与生态修复效果。运用同位素定年测算湖区淤积速率，分析淤积驱动因素。结合长序列水文数据与水沙模型，探明泥沙输移及淤积分布，综合多项目标，提出分区分类的综合治理对策。</t>
  </si>
  <si>
    <t>2025
005</t>
  </si>
  <si>
    <t>水工混凝土性能提升成套技术及技术体系构建研究</t>
  </si>
  <si>
    <t>围绕实现结构构件均等寿命、混凝土质量提升、温控防裂、质量预控，深化成果集成应用，构建“水工混凝土性能提升成套技术及技术体系”。</t>
  </si>
  <si>
    <t>蔡一平</t>
  </si>
  <si>
    <t>2025
012</t>
  </si>
  <si>
    <t>城市洪水风险图成果运用检验与评估</t>
  </si>
  <si>
    <t>城市洪涝风险要素数据库建设、分钟级高效智能预测模型研究；城市洪水风险图模拟与评估；城市洪水风险图成果运用检验与评估系统开发。</t>
  </si>
  <si>
    <t>任杰</t>
  </si>
  <si>
    <t>2025
018</t>
  </si>
  <si>
    <r>
      <rPr>
        <sz val="12"/>
        <color rgb="FF000000"/>
        <rFont val="方正仿宋_GBK"/>
        <charset val="134"/>
      </rPr>
      <t>“天空地水工</t>
    </r>
    <r>
      <rPr>
        <sz val="12"/>
        <color indexed="8"/>
        <rFont val="方正仿宋_GBK"/>
        <charset val="134"/>
      </rPr>
      <t>”</t>
    </r>
    <r>
      <rPr>
        <sz val="12"/>
        <color rgb="FF000000"/>
        <rFont val="方正仿宋_GBK"/>
        <charset val="134"/>
      </rPr>
      <t>数据汇集及水利业务应用系统整合关键技术研究</t>
    </r>
  </si>
  <si>
    <t>本研究旨在搭建省级统一的“天空地水工”数据共享平台，实现统一登录与应用。运用数据采集治理、知识图谱、智能网关等技术，整合多源异构数据，聚焦系统协同、智能检索与业务标准化，达成数据汇聚共享、系统融合、跨层级联动与高效应用。</t>
  </si>
  <si>
    <t>2025
020</t>
  </si>
  <si>
    <t>堤防白蚁新型生物监测方法与应用研究</t>
  </si>
  <si>
    <t>本项目调研江苏堤坝白蚁相关资料，将 eDNA 技术应用于白蚁监测，设计特异性引物，依托实时荧光定量 PCR 开展检测。结合实地采样与室内试验，建立白蚁 DNA 浓度与生物量的对应关系，并标准化技术流程，打造一套精准便捷、可推广的堤防白蚁 eDNA 监测评估体系。</t>
  </si>
  <si>
    <t>黄睿</t>
  </si>
  <si>
    <t>2025
021</t>
  </si>
  <si>
    <t>母亲河复苏关键技术与成效评估体系研究</t>
  </si>
  <si>
    <t>典型河湖水环境生态时空变化特征研究及驱动机制；典型河湖水质水生态关键因子/物种识别；不同类型母亲河复苏行动成效评价指标体系；典型案例示范应用与治理对策库构建。</t>
  </si>
  <si>
    <t>2025
026</t>
  </si>
  <si>
    <t>南水北调受水区水效提升及系统管理研究</t>
  </si>
  <si>
    <t>本项目以南水北调江苏受水区为研究区，农业和工业节约用水为研究对象，收集统计年鉴、水资源公报等基础数据，利用水文、遥感、数学模型等数据，分析工业、农业和区域间用水水平及存在问题，并提出产业布局和发展建议。</t>
  </si>
  <si>
    <t>石一凡</t>
  </si>
  <si>
    <t>2025
027</t>
  </si>
  <si>
    <t>“两河两湖”动态遥感监测预判预警关键技术研究</t>
  </si>
  <si>
    <t>基于深度学习的河湖动态遥感智能监测研究；光学-SAR协同的重点区域全天候监测研究；江苏省河湖空间智慧监控平台研发与应用；河湖动态遥感监管及预判预警工作体系构建。</t>
  </si>
  <si>
    <t>王轶虹</t>
  </si>
  <si>
    <t>2025
028</t>
  </si>
  <si>
    <t>江苏省平原区河道边坡水土流失风险溯源与风险图构建</t>
  </si>
  <si>
    <t>江苏省平原区河道边坡水土流失风险因素调查分析；江苏省平原区河道边坡的水土流失风险溯源分析；江苏省平原区河道边坡水土流失风险图绘制及风险预警机制。</t>
  </si>
  <si>
    <t>齐斐</t>
  </si>
  <si>
    <t>2025
040</t>
  </si>
  <si>
    <t>海水倒灌情景下条子泥垦区水资源优化配置方案研究</t>
  </si>
  <si>
    <t>本研究先收集区域基础资料，分析水系、降水、水位、径流等水文特征。在沿海基地布设监测井，定期监测地下水多项指标并建立数据库。结合垦区用水与发展现状，核算供需水量，针对不同海水入侵情景，开展水资源优化配置，综合比选后确定最优调配方案。</t>
  </si>
  <si>
    <t>王同顺</t>
  </si>
  <si>
    <t>2025
051</t>
  </si>
  <si>
    <t>省骆运管理处</t>
  </si>
  <si>
    <t>大型泵站水机电耦合系统安全稳定运行研究及应用</t>
  </si>
  <si>
    <t>大型泵站马鞍区非定常流动机理与涡控策略研究；大型泵站水机电耦合转子系统振动及疲劳损伤研究；大型泵站三维启停过渡过程稳定性控制策略研究。</t>
  </si>
  <si>
    <t>2025
053</t>
  </si>
  <si>
    <t>沿海挡潮闸下河道防淤运行关键技术</t>
  </si>
  <si>
    <t>本项目收集实测数据与运行资料，分析潮波、含沙量变化，探明埒子口挡潮闸下河道淤积成因。搭建水沙模型，模拟橡胶坝防淤效果并确定关键参数。同时研发动力搅淤船，整合多项防淤技术，对比不同运行方案影响，最终制定最优运行管理方案。</t>
  </si>
  <si>
    <t>肖怀前</t>
  </si>
  <si>
    <t>2025
054</t>
  </si>
  <si>
    <t>基于数据知识驱动的闸站工程预警诊断与健康评价关键技术研究</t>
  </si>
  <si>
    <t>江苏省灌溉总渠管理处</t>
  </si>
  <si>
    <t>本项目完成闸站多源数据融合与标准化建库，开展设备、水工、运维数据多维度分析研判。依托各类分析技术动态设定监测阈值，挖掘数据规律。同时搭建双驱动故障诊断与健康评价模型，实现故障溯源、状态评估并给出处置建议，全面支撑闸站运维决策。</t>
  </si>
  <si>
    <t>华学坤</t>
  </si>
  <si>
    <t>2025
055</t>
  </si>
  <si>
    <t>省洪泽湖管理处</t>
  </si>
  <si>
    <t>基于多源异构数据融合堤防岸坡安全监测体系研究</t>
  </si>
  <si>
    <t>复杂水域环境下基于混合优化模型的遥感影像智能识别；附加水文环境因素的北斗/GNSS高精度形变建模方法；基于多模态数据融合的堤防安全预测模型建模方法。</t>
  </si>
  <si>
    <t>张立师</t>
  </si>
  <si>
    <t>2025
056</t>
  </si>
  <si>
    <t>省江都管理处</t>
  </si>
  <si>
    <t>永磁电机驱动的低扬程泵装置优化设计及运行稳定性研究</t>
  </si>
  <si>
    <t>针对江都站扬程变幅大、低水位工况机组振动大，以及传统立式泵效率低、故障多等问题，研发永磁聚能电机、优化泵组结构并攻关智能变频技术。结合调研、仿真与现场测试，分析电机各项影响因素，梳理效率变化规律，提出提升机组整体效率与运行稳定性的优化方案。</t>
  </si>
  <si>
    <t>钱利华</t>
  </si>
  <si>
    <t>2025
009</t>
  </si>
  <si>
    <t>省秦淮河管理处</t>
  </si>
  <si>
    <t>融合声纹监测的大型泵站机组状态评估与诊断预警技术及应用</t>
  </si>
  <si>
    <t>立式箱涵式双向泵站运行状态可视化数值模拟；融合声纹的原型泵站现场测试；立式双向泵站运行状态评估及预警模型。</t>
  </si>
  <si>
    <t>刘建龙</t>
  </si>
  <si>
    <t>2025
057</t>
  </si>
  <si>
    <t>省太湖管理处</t>
  </si>
  <si>
    <t>感潮河道沿江水闸过流流量变化与过流系数瞬变规律的机理分析及智慧系统研发应用</t>
  </si>
  <si>
    <t>本项目依托高频监测设备，分析多因子影响规律，建立流量计算公式，实现流态自动判定。同时基于流量系数率定，采用 VB 开发专用软件，自动计算并可视化展示闸门安全开高，提升计算效率与精度，支撑水闸智能调度。</t>
  </si>
  <si>
    <t>韩骏</t>
  </si>
  <si>
    <t>2025
058</t>
  </si>
  <si>
    <t>省引江河管理处</t>
  </si>
  <si>
    <t>基于运行管理一体化平台的全省水利船闸管理服务水平提升的研究</t>
  </si>
  <si>
    <t>本项目调研全省水利船闸现状与问题，制定设备养护维修技术规范、统一运行调度管理办法及服务标准。结合相关发展要求，依托既定制度标准，研究搭建一体化运行管理平台，整合通航、水情等信息，实现船闸规范管理、高效运行与智能服务升级。</t>
  </si>
  <si>
    <t>韦诚</t>
  </si>
  <si>
    <t>2025
014</t>
  </si>
  <si>
    <t>基于抢险案例的堤防专业抢险队伍能力建设研究与应用</t>
  </si>
  <si>
    <t>项目从江苏堤防险情分布规律、堤防抢险技术与案例、省级堤防抢险队伍人员和装备编成、省级堤防抢险队伍培训体系等四个方面开展研究。</t>
  </si>
  <si>
    <t>2025
069</t>
  </si>
  <si>
    <t>水文原始资料数字化技术研究</t>
  </si>
  <si>
    <t>研究开发国产化江苏省水文原始资料数据库；研究开发江苏省水文原始资料管理平台；研究建立数字孪生水文资料库房系统；研究编制江苏水文资料电子化操作规程。</t>
  </si>
  <si>
    <t>陈霞</t>
  </si>
  <si>
    <t>2025
041</t>
  </si>
  <si>
    <t>江苏现代化灌区建设关键技术研究与应用</t>
  </si>
  <si>
    <t>立足江苏大中型灌区现代化改造需求，探究节水、生态、精管、智慧、幸福五大发展内涵，构建灌区现代化评价指标体系。研发“预测-决策-调度-评估”四维协同用水调控技术，集成多项先进技术形成灌区协同运行管理方法，并制定灌区生态用水长效保障措施与管护机制。</t>
  </si>
  <si>
    <t>2025
030</t>
  </si>
  <si>
    <t>气候变化背景下灌区水旱灾害风险评估与应对策略研究</t>
  </si>
  <si>
    <t>本研究结合气象、水文数据与水文模型，分析气候变化对灌区水旱灾害时空特征的影响并识别高风险区。构建多维度风险评估体系与模型，完成灾害风险分级验证。据此建立分级应急机制，优化水资源调度及水利相关政策，提升灌区防灾抗灾能力，保障用水与农业稳定发展。</t>
  </si>
  <si>
    <t>俞文政</t>
  </si>
  <si>
    <t>2025
033</t>
  </si>
  <si>
    <t>水利地方标准实施效果评价体系研究</t>
  </si>
  <si>
    <t>本项目先调研梳理相关资料与经验，从内容、实施、效益三方面构建评价指标体系。综合运用比对、问卷、实地走访等多方式采集数据，选定统计、加权计算等分析方法，完成数据处理、综合研判，最终形成分项及总体评价报告。</t>
  </si>
  <si>
    <t>陈银龙</t>
  </si>
  <si>
    <t>2025
035</t>
  </si>
  <si>
    <t>堤防林木种植对堤防安全管理的影响及对策研究</t>
  </si>
  <si>
    <t>林木种植管护对堤防及行洪安全影响调查分析；林木种植对堤防结构稳定的影响机制研究；林木种植对堤防安全管理影响评价及关键因素研究；不同区域堤防树木差异性种植管控技术研究。</t>
  </si>
  <si>
    <t>华建峰</t>
  </si>
  <si>
    <t>2025
037</t>
  </si>
  <si>
    <t>江苏农村供水高质量发展模式与对策研究</t>
  </si>
  <si>
    <t>本课题立足江苏农村供水现代化目标，围绕高质量发展需求开展专项研究。探索城乡一体化供水模式，搭建完备的发展体系，从管理、水价、监管、应急等维度建立长效运行机制，并配套构建综合评价体系，全面完善农村供水高质量发展路径。</t>
  </si>
  <si>
    <t>程吉林</t>
  </si>
  <si>
    <t>2025
031</t>
  </si>
  <si>
    <t>运用大数据排查非法取水的模型构建与方法研究</t>
  </si>
  <si>
    <t>取用水管理多源信息融合大数据资料库构建；基于“取供用耗排”水量大数据的非法取水行为判定方法研究；基于遥感数据的非法取用地表水行为排查方法研究；面向江苏省非法取水行为的大数据排查体系研究。</t>
  </si>
  <si>
    <t>2025
024</t>
  </si>
  <si>
    <t>江苏境内南水北调新增供水水费研究</t>
  </si>
  <si>
    <t>南水北调东线江苏受水区多源供水协同机制研究；江苏南水北调工程新增供水量空间分配模型构建；差异化水费政策适应性评估与方案设计。</t>
  </si>
  <si>
    <t>杨晨霞</t>
  </si>
  <si>
    <t>2025
023</t>
  </si>
  <si>
    <t>江苏省可用水量确定方法与技术研究</t>
  </si>
  <si>
    <t>平原水网区可用水量的概念内涵研究；江苏可用水量确定方法研究；选择典型地区开展可用水量核算应用研究。</t>
  </si>
  <si>
    <t>2025
025</t>
  </si>
  <si>
    <t>新孟河引江济太多目标协同高效联合调度方案优化研究</t>
  </si>
  <si>
    <t>本研究以新孟河工程为研究对象，结合历年调水监测数据，设计多套调度方案并开展实地监测。围绕引江入太水量水质、河湖生态流量及河网水动力开展方案优化，实现工程精准精细调度，助力竺山湖湖泛应急防控与区域水资源保障。</t>
  </si>
  <si>
    <t>2025
007</t>
  </si>
  <si>
    <t>江苏过江通道周边水文地质结构与地下水运动规律研究</t>
  </si>
  <si>
    <t>江苏过江通道周边水文地质基础数据采集；江苏过江通道周边水文地质结构精细刻画；江苏过江通道周边地下水运动规律分析；江苏过江通道周边堤防工程渗流风险评价。</t>
  </si>
  <si>
    <t>庄超</t>
  </si>
  <si>
    <t>2025
003</t>
  </si>
  <si>
    <t>江苏省生态清洁小流域水土保持生态产品价值机制与示范应用</t>
  </si>
  <si>
    <t>本研究围绕江苏生态清洁小流域，开展水土保持生态产品识别分类、价值核算方法研究，创新价值实现机制。选取典型区域开展示范应用，并配套研究对应的政策支撑体系，形成全链条研究成果，推动当地水土保持生态产品价值落地转化。</t>
  </si>
  <si>
    <t>盛济川</t>
  </si>
  <si>
    <t>2025
032</t>
  </si>
  <si>
    <t>水生态产品价值核算及实现机制</t>
  </si>
  <si>
    <t>水生态产品概念界定与分类体系构建；丰水地区水生态产品价值核算方法研究；水生态产品价值实现机制及路径研究；用水权确权的概念、内容与方法研究；用水权价值核算体系与交易机制研究。</t>
  </si>
  <si>
    <t>贺正齐</t>
  </si>
  <si>
    <t>2025
047</t>
  </si>
  <si>
    <t>底泥清淤对东太湖历史养殖区内源控制效果及水生态恢复的影响</t>
  </si>
  <si>
    <t>底泥清淤施工对水体扰动影响及适宜清淤固淤方式研究；底泥清淤对内源污染控制以及底质生境的改善效果研究；底泥清淤对东太湖水生态系统恢复的影响研究。</t>
  </si>
  <si>
    <t>尹洪斌</t>
  </si>
  <si>
    <t>2025
029</t>
  </si>
  <si>
    <t>太湖生态清淤脱水淤泥资源化利用途径及余水处理技术研究</t>
  </si>
  <si>
    <t>太湖生态清淤方式和离岸式淤泥压滤脱水技术研究；太湖生态清淤脱水淤泥资源化利用途径研究；太湖生态清淤淤泥脱水余水处理技术。</t>
  </si>
  <si>
    <t>高长胜</t>
  </si>
  <si>
    <t>2025
006</t>
  </si>
  <si>
    <t>江苏省水效目标模型研究</t>
  </si>
  <si>
    <t>江苏省用水效率变化规律及区划研究；江苏省分区分行业用户用水现状及影响因素分析；江苏省节水潜力评估方法研究及其应用；江苏省水效目标模型研究及其应用；江苏省分阶段分区分行业水效目标评估及提升策略研究。</t>
  </si>
  <si>
    <t>王高旭</t>
  </si>
  <si>
    <t>2025
013</t>
  </si>
  <si>
    <t>重要河流溃堤决口险情处置措施及抢险规范流程编制</t>
  </si>
  <si>
    <t>本项目围绕江苏省重要河流的溃堤决口险情处置，系统研究溃决机理、抢险技术及应急流程，构建标准化、科学化的抢险体系。</t>
  </si>
  <si>
    <t>赵根生</t>
  </si>
  <si>
    <t>2025
015</t>
  </si>
  <si>
    <t>新质生产力赋能江苏水利科技创新能力提升策略研究</t>
  </si>
  <si>
    <t>江苏水利区域创新能力评价方法研究；江苏水利新质生产力赋能水利科技创新能力提升关键实施路径研究；基于新质生产力的水利科技创新能力提升策略研究；新质生产力赋能江苏水利科技创新实施方案制定。</t>
  </si>
  <si>
    <t>赵志轩</t>
  </si>
  <si>
    <t>2025
034</t>
  </si>
</sst>
</file>

<file path=xl/styles.xml><?xml version="1.0" encoding="utf-8"?>
<styleSheet xmlns="http://schemas.openxmlformats.org/spreadsheetml/2006/main" xmlns:mc="http://schemas.openxmlformats.org/markup-compatibility/2006" xmlns:xr9="http://schemas.microsoft.com/office/spreadsheetml/2016/revision9" mc:Ignorable="xr9">
  <numFmts count="23">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_-;\-* #,##0_-;_-* &quot;-&quot;_-;_-@_-"/>
    <numFmt numFmtId="177" formatCode="_-* #,##0.00_-;\-* #,##0.00_-;_-* &quot;-&quot;??_-;_-@_-"/>
    <numFmt numFmtId="178" formatCode="_-&quot;$&quot;\ * #,##0_-;_-&quot;$&quot;\ * #,##0\-;_-&quot;$&quot;\ * &quot;-&quot;_-;_-@_-"/>
    <numFmt numFmtId="179" formatCode="_-&quot;$&quot;\ * #,##0.00_-;_-&quot;$&quot;\ * #,##0.00\-;_-&quot;$&quot;\ * &quot;-&quot;??_-;_-@_-"/>
    <numFmt numFmtId="180" formatCode="#,##0.0_);\(#,##0.0\)"/>
    <numFmt numFmtId="181" formatCode="#,##0.00\ &quot;$&quot;;\-#,##0.00\ &quot;$&quot;"/>
    <numFmt numFmtId="182" formatCode="&quot;$&quot;#,##0_);[Red]\(&quot;$&quot;#,##0\)"/>
    <numFmt numFmtId="183" formatCode="&quot;$&quot;#,##0.00_);[Red]\(&quot;$&quot;#,##0.00\)"/>
    <numFmt numFmtId="184" formatCode="#,##0\ &quot;$&quot;;[Red]\-#,##0\ &quot;$&quot;"/>
    <numFmt numFmtId="185" formatCode="_ &quot;$&quot;\ * #,##0.00_ ;_ &quot;$&quot;\ * \-#,##0.00_ ;_ &quot;$&quot;\ * &quot;-&quot;??_ ;_ @_ "/>
    <numFmt numFmtId="186" formatCode="#\ ??/??"/>
    <numFmt numFmtId="187" formatCode="0.0000&quot;  &quot;"/>
    <numFmt numFmtId="188" formatCode="m/d"/>
    <numFmt numFmtId="189" formatCode="_(&quot;$&quot;* #,##0.00_);_(&quot;$&quot;* \(#,##0.00\);_(&quot;$&quot;* &quot;-&quot;??_);_(@_)"/>
    <numFmt numFmtId="190" formatCode="_(&quot;$&quot;* #,##0_);_(&quot;$&quot;* \(#,##0\);_(&quot;$&quot;* &quot;-&quot;_);_(@_)"/>
    <numFmt numFmtId="191" formatCode="0_ "/>
    <numFmt numFmtId="192" formatCode="0.00_ "/>
    <numFmt numFmtId="193" formatCode="0_);[Red]\(0\)"/>
    <numFmt numFmtId="194" formatCode="0.0_ "/>
  </numFmts>
  <fonts count="107">
    <font>
      <sz val="11"/>
      <color theme="1"/>
      <name val="宋体"/>
      <charset val="134"/>
      <scheme val="minor"/>
    </font>
    <font>
      <b/>
      <sz val="12"/>
      <color indexed="8"/>
      <name val="Times New Roman"/>
      <charset val="134"/>
    </font>
    <font>
      <sz val="10"/>
      <color rgb="FF000000"/>
      <name val="方正仿宋_GB18030"/>
      <charset val="134"/>
    </font>
    <font>
      <sz val="10"/>
      <color indexed="8"/>
      <name val="方正仿宋_GB18030"/>
      <charset val="134"/>
    </font>
    <font>
      <b/>
      <sz val="18"/>
      <name val="方正小标宋简体"/>
      <charset val="134"/>
    </font>
    <font>
      <b/>
      <sz val="10"/>
      <color indexed="8"/>
      <name val="方正仿宋_GB18030"/>
      <charset val="134"/>
    </font>
    <font>
      <sz val="12"/>
      <name val="方正仿宋_GBK"/>
      <charset val="134"/>
    </font>
    <font>
      <sz val="12"/>
      <color rgb="FF000000"/>
      <name val="方正仿宋_GBK"/>
      <charset val="134"/>
    </font>
    <font>
      <b/>
      <sz val="12"/>
      <name val="方正仿宋_GBK"/>
      <charset val="134"/>
    </font>
    <font>
      <b/>
      <sz val="12"/>
      <color indexed="8"/>
      <name val="方正仿宋_GBK"/>
      <charset val="134"/>
    </font>
    <font>
      <sz val="12"/>
      <color indexed="8"/>
      <name val="方正仿宋_GBK"/>
      <charset val="134"/>
    </font>
    <font>
      <sz val="11"/>
      <name val="宋体"/>
      <charset val="134"/>
      <scheme val="minor"/>
    </font>
    <font>
      <sz val="10"/>
      <color rgb="FF000000"/>
      <name val="Times New Roman"/>
      <charset val="134"/>
    </font>
    <font>
      <sz val="10"/>
      <color indexed="8"/>
      <name val="Times New Roman"/>
      <charset val="134"/>
    </font>
    <font>
      <b/>
      <sz val="18"/>
      <name val="Times New Roman"/>
      <charset val="134"/>
    </font>
    <font>
      <b/>
      <sz val="10"/>
      <color indexed="8"/>
      <name val="Times New Roman"/>
      <charset val="134"/>
    </font>
    <font>
      <sz val="12"/>
      <name val="Times New Roman"/>
      <charset val="134"/>
    </font>
    <font>
      <sz val="12"/>
      <color indexed="8"/>
      <name val="Times New Roman"/>
      <charset val="134"/>
    </font>
    <font>
      <b/>
      <sz val="12"/>
      <name val="Times New Roman"/>
      <charset val="134"/>
    </font>
    <font>
      <sz val="12"/>
      <color rgb="FF000000"/>
      <name val="Times New Roman"/>
      <charset val="134"/>
    </font>
    <font>
      <b/>
      <sz val="10"/>
      <color rgb="FF000000"/>
      <name val="方正仿宋_GB18030"/>
      <charset val="134"/>
    </font>
    <font>
      <sz val="11"/>
      <color rgb="FF000000"/>
      <name val="宋体"/>
      <charset val="134"/>
    </font>
    <font>
      <sz val="18"/>
      <color rgb="FF000000"/>
      <name val="方正小标宋简体"/>
      <charset val="134"/>
    </font>
    <font>
      <b/>
      <sz val="12"/>
      <color rgb="FF000000"/>
      <name val="Times New Roman"/>
      <charset val="134"/>
    </font>
    <font>
      <b/>
      <sz val="12"/>
      <color theme="1"/>
      <name val="方正楷体_GB2312"/>
      <charset val="134"/>
    </font>
    <font>
      <b/>
      <sz val="12"/>
      <color theme="1"/>
      <name val="方正仿宋_GB18030"/>
      <charset val="134"/>
    </font>
    <font>
      <sz val="12"/>
      <color rgb="FF000000"/>
      <name val="方正仿宋_GB18030"/>
      <charset val="134"/>
    </font>
    <font>
      <sz val="12"/>
      <color theme="1"/>
      <name val="方正仿宋_GB18030"/>
      <charset val="134"/>
    </font>
    <font>
      <sz val="12"/>
      <name val="方正仿宋_GB18030"/>
      <charset val="134"/>
    </font>
    <font>
      <sz val="10"/>
      <color theme="1"/>
      <name val="方正仿宋_GB18030"/>
      <charset val="134"/>
    </font>
    <font>
      <b/>
      <sz val="11"/>
      <color theme="1"/>
      <name val="宋体"/>
      <charset val="134"/>
      <scheme val="minor"/>
    </font>
    <font>
      <sz val="11"/>
      <color theme="1"/>
      <name val="方正仿宋_GBK"/>
      <charset val="134"/>
    </font>
    <font>
      <b/>
      <sz val="16"/>
      <name val="方正小标宋简体"/>
      <charset val="134"/>
    </font>
    <font>
      <b/>
      <sz val="16"/>
      <name val="方正小标宋_GBK"/>
      <charset val="134"/>
    </font>
    <font>
      <b/>
      <sz val="11"/>
      <name val="方正仿宋_GB18030"/>
      <charset val="134"/>
    </font>
    <font>
      <b/>
      <sz val="12"/>
      <name val="方正楷体_GB2312"/>
      <charset val="134"/>
    </font>
    <font>
      <b/>
      <sz val="12"/>
      <name val="方正仿宋_GB18030"/>
      <charset val="134"/>
    </font>
    <font>
      <sz val="11"/>
      <color theme="1"/>
      <name val="方正仿宋_GB18030"/>
      <charset val="134"/>
    </font>
    <font>
      <b/>
      <sz val="10"/>
      <name val="方正仿宋_GBK"/>
      <charset val="134"/>
    </font>
    <font>
      <sz val="12"/>
      <color indexed="8"/>
      <name val="方正仿宋_GB18030"/>
      <charset val="134"/>
    </font>
    <font>
      <b/>
      <sz val="12"/>
      <color rgb="FF000000"/>
      <name val="方正仿宋_GB18030"/>
      <charset val="134"/>
    </font>
    <font>
      <b/>
      <sz val="10"/>
      <name val="宋体"/>
      <charset val="134"/>
      <scheme val="minor"/>
    </font>
    <font>
      <b/>
      <sz val="11"/>
      <name val="宋体"/>
      <charset val="134"/>
      <scheme val="minor"/>
    </font>
    <font>
      <sz val="10"/>
      <name val="宋体"/>
      <charset val="134"/>
      <scheme val="minor"/>
    </font>
    <font>
      <sz val="11"/>
      <name val="宋体"/>
      <charset val="134"/>
    </font>
    <font>
      <sz val="10"/>
      <name val="Times New Roman"/>
      <charset val="134"/>
    </font>
    <font>
      <b/>
      <sz val="10"/>
      <name val="宋体"/>
      <charset val="134"/>
    </font>
    <font>
      <sz val="14"/>
      <name val="Times New Roman"/>
      <charset val="134"/>
    </font>
    <font>
      <b/>
      <sz val="10"/>
      <name val="Times New Roman"/>
      <charset val="134"/>
    </font>
    <font>
      <b/>
      <sz val="12"/>
      <color rgb="FFFF0000"/>
      <name val="方正仿宋_GB18030"/>
      <charset val="134"/>
    </font>
    <font>
      <sz val="11"/>
      <name val="方正仿宋_GB18030"/>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9"/>
      <name val="宋体"/>
      <charset val="134"/>
    </font>
    <font>
      <sz val="10"/>
      <name val="Helv"/>
      <charset val="134"/>
    </font>
    <font>
      <sz val="8"/>
      <name val="Times New Roman"/>
      <charset val="134"/>
    </font>
    <font>
      <sz val="12"/>
      <name val="宋体"/>
      <charset val="134"/>
    </font>
    <font>
      <sz val="10"/>
      <name val="Arial"/>
      <charset val="134"/>
    </font>
    <font>
      <sz val="8"/>
      <name val="Arial"/>
      <charset val="134"/>
    </font>
    <font>
      <vertAlign val="superscript"/>
      <sz val="10"/>
      <name val="Times New Roman"/>
      <charset val="134"/>
    </font>
    <font>
      <b/>
      <sz val="12"/>
      <name val="Arial"/>
      <charset val="134"/>
    </font>
    <font>
      <u/>
      <sz val="12"/>
      <color indexed="12"/>
      <name val="宋体"/>
      <charset val="134"/>
    </font>
    <font>
      <sz val="12"/>
      <name val="Helv"/>
      <charset val="134"/>
    </font>
    <font>
      <sz val="12"/>
      <color indexed="9"/>
      <name val="Helv"/>
      <charset val="134"/>
    </font>
    <font>
      <sz val="10"/>
      <name val="MS Sans Serif"/>
      <charset val="134"/>
    </font>
    <font>
      <sz val="7"/>
      <name val="Small Fonts"/>
      <charset val="134"/>
    </font>
    <font>
      <b/>
      <sz val="10"/>
      <name val="MS Sans Serif"/>
      <charset val="134"/>
    </font>
    <font>
      <b/>
      <sz val="10"/>
      <name val="Tms Rmn"/>
      <charset val="134"/>
    </font>
    <font>
      <sz val="10"/>
      <color indexed="8"/>
      <name val="MS Sans Serif"/>
      <charset val="134"/>
    </font>
    <font>
      <sz val="10"/>
      <name val="宋体"/>
      <charset val="134"/>
    </font>
    <font>
      <b/>
      <sz val="15"/>
      <color indexed="56"/>
      <name val="宋体"/>
      <charset val="134"/>
    </font>
    <font>
      <b/>
      <sz val="18"/>
      <color indexed="56"/>
      <name val="宋体"/>
      <charset val="134"/>
    </font>
    <font>
      <b/>
      <sz val="13"/>
      <color indexed="56"/>
      <name val="宋体"/>
      <charset val="134"/>
    </font>
    <font>
      <b/>
      <sz val="11"/>
      <color indexed="56"/>
      <name val="宋体"/>
      <charset val="134"/>
    </font>
    <font>
      <sz val="11"/>
      <color indexed="20"/>
      <name val="宋体"/>
      <charset val="134"/>
    </font>
    <font>
      <sz val="11"/>
      <color indexed="17"/>
      <name val="宋体"/>
      <charset val="134"/>
    </font>
    <font>
      <b/>
      <sz val="11"/>
      <color indexed="8"/>
      <name val="宋体"/>
      <charset val="134"/>
    </font>
    <font>
      <b/>
      <sz val="11"/>
      <color indexed="52"/>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0"/>
      <name val="宋体"/>
      <charset val="134"/>
    </font>
    <font>
      <b/>
      <sz val="11"/>
      <color indexed="63"/>
      <name val="宋体"/>
      <charset val="134"/>
    </font>
    <font>
      <sz val="11"/>
      <color indexed="62"/>
      <name val="宋体"/>
      <charset val="134"/>
    </font>
    <font>
      <sz val="10"/>
      <name val="方正仿宋_GB18030"/>
      <charset val="134"/>
    </font>
    <font>
      <b/>
      <vertAlign val="superscript"/>
      <sz val="12"/>
      <name val="方正楷体_GB2312"/>
      <charset val="134"/>
    </font>
    <font>
      <sz val="11"/>
      <name val="方正仿宋_GBK"/>
      <charset val="134"/>
    </font>
    <font>
      <sz val="11"/>
      <color theme="1"/>
      <name val="Times New Roman"/>
      <charset val="134"/>
    </font>
  </fonts>
  <fills count="62">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6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2"/>
        <bgColor indexed="64"/>
      </patternFill>
    </fill>
    <fill>
      <patternFill patternType="solid">
        <fgColor indexed="26"/>
        <bgColor indexed="64"/>
      </patternFill>
    </fill>
    <fill>
      <patternFill patternType="solid">
        <fgColor indexed="15"/>
        <bgColor indexed="64"/>
      </patternFill>
    </fill>
    <fill>
      <patternFill patternType="solid">
        <fgColor indexed="12"/>
        <bgColor indexed="64"/>
      </patternFill>
    </fill>
    <fill>
      <patternFill patternType="mediumGray">
        <fgColor indexed="22"/>
      </patternFill>
    </fill>
    <fill>
      <patternFill patternType="gray0625"/>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medium">
        <color auto="1"/>
      </top>
      <bottom style="medium">
        <color auto="1"/>
      </bottom>
      <diagonal/>
    </border>
    <border>
      <left/>
      <right/>
      <top/>
      <bottom style="medium">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16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0" fillId="5" borderId="9" applyNumberFormat="0" applyFont="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6" fillId="0" borderId="10" applyNumberFormat="0" applyFill="0" applyAlignment="0" applyProtection="0">
      <alignment vertical="center"/>
    </xf>
    <xf numFmtId="0" fontId="57" fillId="0" borderId="10" applyNumberFormat="0" applyFill="0" applyAlignment="0" applyProtection="0">
      <alignment vertical="center"/>
    </xf>
    <xf numFmtId="0" fontId="58" fillId="0" borderId="11" applyNumberFormat="0" applyFill="0" applyAlignment="0" applyProtection="0">
      <alignment vertical="center"/>
    </xf>
    <xf numFmtId="0" fontId="58" fillId="0" borderId="0" applyNumberFormat="0" applyFill="0" applyBorder="0" applyAlignment="0" applyProtection="0">
      <alignment vertical="center"/>
    </xf>
    <xf numFmtId="0" fontId="59" fillId="6" borderId="12" applyNumberFormat="0" applyAlignment="0" applyProtection="0">
      <alignment vertical="center"/>
    </xf>
    <xf numFmtId="0" fontId="60" fillId="7" borderId="13" applyNumberFormat="0" applyAlignment="0" applyProtection="0">
      <alignment vertical="center"/>
    </xf>
    <xf numFmtId="0" fontId="61" fillId="7" borderId="12" applyNumberFormat="0" applyAlignment="0" applyProtection="0">
      <alignment vertical="center"/>
    </xf>
    <xf numFmtId="0" fontId="62" fillId="8" borderId="14" applyNumberFormat="0" applyAlignment="0" applyProtection="0">
      <alignment vertical="center"/>
    </xf>
    <xf numFmtId="0" fontId="63" fillId="0" borderId="15" applyNumberFormat="0" applyFill="0" applyAlignment="0" applyProtection="0">
      <alignment vertical="center"/>
    </xf>
    <xf numFmtId="0" fontId="64" fillId="0" borderId="16" applyNumberFormat="0" applyFill="0" applyAlignment="0" applyProtection="0">
      <alignment vertical="center"/>
    </xf>
    <xf numFmtId="0" fontId="65" fillId="9" borderId="0" applyNumberFormat="0" applyBorder="0" applyAlignment="0" applyProtection="0">
      <alignment vertical="center"/>
    </xf>
    <xf numFmtId="0" fontId="66" fillId="10" borderId="0" applyNumberFormat="0" applyBorder="0" applyAlignment="0" applyProtection="0">
      <alignment vertical="center"/>
    </xf>
    <xf numFmtId="0" fontId="67" fillId="11" borderId="0" applyNumberFormat="0" applyBorder="0" applyAlignment="0" applyProtection="0">
      <alignment vertical="center"/>
    </xf>
    <xf numFmtId="0" fontId="68" fillId="12" borderId="0" applyNumberFormat="0" applyBorder="0" applyAlignment="0" applyProtection="0">
      <alignment vertical="center"/>
    </xf>
    <xf numFmtId="0" fontId="69" fillId="13" borderId="0" applyNumberFormat="0" applyBorder="0" applyAlignment="0" applyProtection="0">
      <alignment vertical="center"/>
    </xf>
    <xf numFmtId="0" fontId="69" fillId="14" borderId="0" applyNumberFormat="0" applyBorder="0" applyAlignment="0" applyProtection="0">
      <alignment vertical="center"/>
    </xf>
    <xf numFmtId="0" fontId="68" fillId="15" borderId="0" applyNumberFormat="0" applyBorder="0" applyAlignment="0" applyProtection="0">
      <alignment vertical="center"/>
    </xf>
    <xf numFmtId="0" fontId="68" fillId="16" borderId="0" applyNumberFormat="0" applyBorder="0" applyAlignment="0" applyProtection="0">
      <alignment vertical="center"/>
    </xf>
    <xf numFmtId="0" fontId="69" fillId="17" borderId="0" applyNumberFormat="0" applyBorder="0" applyAlignment="0" applyProtection="0">
      <alignment vertical="center"/>
    </xf>
    <xf numFmtId="0" fontId="69" fillId="18" borderId="0" applyNumberFormat="0" applyBorder="0" applyAlignment="0" applyProtection="0">
      <alignment vertical="center"/>
    </xf>
    <xf numFmtId="0" fontId="68" fillId="19" borderId="0" applyNumberFormat="0" applyBorder="0" applyAlignment="0" applyProtection="0">
      <alignment vertical="center"/>
    </xf>
    <xf numFmtId="0" fontId="68" fillId="20" borderId="0" applyNumberFormat="0" applyBorder="0" applyAlignment="0" applyProtection="0">
      <alignment vertical="center"/>
    </xf>
    <xf numFmtId="0" fontId="69" fillId="21" borderId="0" applyNumberFormat="0" applyBorder="0" applyAlignment="0" applyProtection="0">
      <alignment vertical="center"/>
    </xf>
    <xf numFmtId="0" fontId="69" fillId="22" borderId="0" applyNumberFormat="0" applyBorder="0" applyAlignment="0" applyProtection="0">
      <alignment vertical="center"/>
    </xf>
    <xf numFmtId="0" fontId="68" fillId="23" borderId="0" applyNumberFormat="0" applyBorder="0" applyAlignment="0" applyProtection="0">
      <alignment vertical="center"/>
    </xf>
    <xf numFmtId="0" fontId="68" fillId="24" borderId="0" applyNumberFormat="0" applyBorder="0" applyAlignment="0" applyProtection="0">
      <alignment vertical="center"/>
    </xf>
    <xf numFmtId="0" fontId="69" fillId="25" borderId="0" applyNumberFormat="0" applyBorder="0" applyAlignment="0" applyProtection="0">
      <alignment vertical="center"/>
    </xf>
    <xf numFmtId="0" fontId="69" fillId="26" borderId="0" applyNumberFormat="0" applyBorder="0" applyAlignment="0" applyProtection="0">
      <alignment vertical="center"/>
    </xf>
    <xf numFmtId="0" fontId="68" fillId="27" borderId="0" applyNumberFormat="0" applyBorder="0" applyAlignment="0" applyProtection="0">
      <alignment vertical="center"/>
    </xf>
    <xf numFmtId="0" fontId="68" fillId="28" borderId="0" applyNumberFormat="0" applyBorder="0" applyAlignment="0" applyProtection="0">
      <alignment vertical="center"/>
    </xf>
    <xf numFmtId="0" fontId="69" fillId="29" borderId="0" applyNumberFormat="0" applyBorder="0" applyAlignment="0" applyProtection="0">
      <alignment vertical="center"/>
    </xf>
    <xf numFmtId="0" fontId="69" fillId="30" borderId="0" applyNumberFormat="0" applyBorder="0" applyAlignment="0" applyProtection="0">
      <alignment vertical="center"/>
    </xf>
    <xf numFmtId="0" fontId="68" fillId="31" borderId="0" applyNumberFormat="0" applyBorder="0" applyAlignment="0" applyProtection="0">
      <alignment vertical="center"/>
    </xf>
    <xf numFmtId="0" fontId="68" fillId="32" borderId="0" applyNumberFormat="0" applyBorder="0" applyAlignment="0" applyProtection="0">
      <alignment vertical="center"/>
    </xf>
    <xf numFmtId="0" fontId="69" fillId="33" borderId="0" applyNumberFormat="0" applyBorder="0" applyAlignment="0" applyProtection="0">
      <alignment vertical="center"/>
    </xf>
    <xf numFmtId="0" fontId="69" fillId="34" borderId="0" applyNumberFormat="0" applyBorder="0" applyAlignment="0" applyProtection="0">
      <alignment vertical="center"/>
    </xf>
    <xf numFmtId="0" fontId="68" fillId="35" borderId="0" applyNumberFormat="0" applyBorder="0" applyAlignment="0" applyProtection="0">
      <alignment vertical="center"/>
    </xf>
    <xf numFmtId="0" fontId="70" fillId="36" borderId="0" applyNumberFormat="0" applyBorder="0" applyAlignment="0" applyProtection="0">
      <alignment vertical="center"/>
    </xf>
    <xf numFmtId="0" fontId="70" fillId="37" borderId="0" applyNumberFormat="0" applyBorder="0" applyAlignment="0" applyProtection="0">
      <alignment vertical="center"/>
    </xf>
    <xf numFmtId="0" fontId="70" fillId="38" borderId="0" applyNumberFormat="0" applyBorder="0" applyAlignment="0" applyProtection="0">
      <alignment vertical="center"/>
    </xf>
    <xf numFmtId="0" fontId="70" fillId="39" borderId="0" applyNumberFormat="0" applyBorder="0" applyAlignment="0" applyProtection="0">
      <alignment vertical="center"/>
    </xf>
    <xf numFmtId="0" fontId="70" fillId="40" borderId="0" applyNumberFormat="0" applyBorder="0" applyAlignment="0" applyProtection="0">
      <alignment vertical="center"/>
    </xf>
    <xf numFmtId="0" fontId="70" fillId="41" borderId="0" applyNumberFormat="0" applyBorder="0" applyAlignment="0" applyProtection="0">
      <alignment vertical="center"/>
    </xf>
    <xf numFmtId="0" fontId="70" fillId="42" borderId="0" applyNumberFormat="0" applyBorder="0" applyAlignment="0" applyProtection="0">
      <alignment vertical="center"/>
    </xf>
    <xf numFmtId="0" fontId="70" fillId="43" borderId="0" applyNumberFormat="0" applyBorder="0" applyAlignment="0" applyProtection="0">
      <alignment vertical="center"/>
    </xf>
    <xf numFmtId="0" fontId="70" fillId="44" borderId="0" applyNumberFormat="0" applyBorder="0" applyAlignment="0" applyProtection="0">
      <alignment vertical="center"/>
    </xf>
    <xf numFmtId="0" fontId="70" fillId="45" borderId="0" applyNumberFormat="0" applyBorder="0" applyAlignment="0" applyProtection="0">
      <alignment vertical="center"/>
    </xf>
    <xf numFmtId="0" fontId="71" fillId="46" borderId="0" applyNumberFormat="0" applyBorder="0" applyAlignment="0" applyProtection="0">
      <alignment vertical="center"/>
    </xf>
    <xf numFmtId="0" fontId="71" fillId="43" borderId="0" applyNumberFormat="0" applyBorder="0" applyAlignment="0" applyProtection="0">
      <alignment vertical="center"/>
    </xf>
    <xf numFmtId="0" fontId="71" fillId="44" borderId="0" applyNumberFormat="0" applyBorder="0" applyAlignment="0" applyProtection="0">
      <alignment vertical="center"/>
    </xf>
    <xf numFmtId="0" fontId="71" fillId="47" borderId="0" applyNumberFormat="0" applyBorder="0" applyAlignment="0" applyProtection="0">
      <alignment vertical="center"/>
    </xf>
    <xf numFmtId="0" fontId="71" fillId="48" borderId="0" applyNumberFormat="0" applyBorder="0" applyAlignment="0" applyProtection="0">
      <alignment vertical="center"/>
    </xf>
    <xf numFmtId="0" fontId="71" fillId="49" borderId="0" applyNumberFormat="0" applyBorder="0" applyAlignment="0" applyProtection="0">
      <alignment vertical="center"/>
    </xf>
    <xf numFmtId="0" fontId="72" fillId="0" borderId="0">
      <protection locked="0"/>
    </xf>
    <xf numFmtId="0" fontId="73" fillId="0" borderId="0">
      <alignment horizontal="center" wrapText="1"/>
      <protection locked="0"/>
    </xf>
    <xf numFmtId="0" fontId="74" fillId="0" borderId="0" applyNumberFormat="0" applyFill="0" applyBorder="0" applyAlignment="0" applyProtection="0"/>
    <xf numFmtId="176" fontId="75" fillId="0" borderId="0" applyFont="0" applyFill="0" applyBorder="0" applyAlignment="0" applyProtection="0"/>
    <xf numFmtId="177" fontId="75" fillId="0" borderId="0" applyFont="0" applyFill="0" applyBorder="0" applyAlignment="0" applyProtection="0"/>
    <xf numFmtId="178" fontId="75" fillId="0" borderId="0" applyFont="0" applyFill="0" applyBorder="0" applyAlignment="0" applyProtection="0"/>
    <xf numFmtId="179" fontId="75" fillId="0" borderId="0" applyFont="0" applyFill="0" applyBorder="0" applyAlignment="0" applyProtection="0"/>
    <xf numFmtId="38" fontId="76" fillId="50" borderId="0" applyNumberFormat="0" applyBorder="0" applyAlignment="0" applyProtection="0"/>
    <xf numFmtId="0" fontId="76" fillId="50" borderId="0" applyNumberFormat="0" applyBorder="0" applyAlignment="0" applyProtection="0"/>
    <xf numFmtId="0" fontId="77" fillId="0" borderId="1">
      <alignment horizontal="center"/>
    </xf>
    <xf numFmtId="0" fontId="78" fillId="0" borderId="17" applyNumberFormat="0" applyAlignment="0" applyProtection="0">
      <alignment horizontal="left" vertical="center"/>
    </xf>
    <xf numFmtId="0" fontId="78" fillId="0" borderId="7">
      <alignment horizontal="left" vertical="center"/>
    </xf>
    <xf numFmtId="0" fontId="79" fillId="0" borderId="0" applyNumberFormat="0" applyFill="0" applyBorder="0" applyAlignment="0" applyProtection="0">
      <alignment vertical="top"/>
      <protection locked="0"/>
    </xf>
    <xf numFmtId="10" fontId="76" fillId="51" borderId="1" applyNumberFormat="0" applyBorder="0" applyAlignment="0" applyProtection="0"/>
    <xf numFmtId="0" fontId="76" fillId="51" borderId="1" applyNumberFormat="0" applyBorder="0" applyAlignment="0" applyProtection="0"/>
    <xf numFmtId="180" fontId="80" fillId="52" borderId="0"/>
    <xf numFmtId="0" fontId="75" fillId="0" borderId="0" applyFont="0" applyFill="0" applyBorder="0" applyAlignment="0" applyProtection="0"/>
    <xf numFmtId="180" fontId="81" fillId="53" borderId="0"/>
    <xf numFmtId="38" fontId="82" fillId="0" borderId="0" applyFont="0" applyFill="0" applyBorder="0" applyAlignment="0" applyProtection="0"/>
    <xf numFmtId="40" fontId="82" fillId="0" borderId="0" applyFont="0" applyFill="0" applyBorder="0" applyAlignment="0" applyProtection="0"/>
    <xf numFmtId="181" fontId="75" fillId="0" borderId="0" applyFont="0" applyFill="0" applyBorder="0" applyAlignment="0" applyProtection="0"/>
    <xf numFmtId="182" fontId="82" fillId="0" borderId="0" applyFont="0" applyFill="0" applyBorder="0" applyAlignment="0" applyProtection="0"/>
    <xf numFmtId="183" fontId="82" fillId="0" borderId="0" applyFont="0" applyFill="0" applyBorder="0" applyAlignment="0" applyProtection="0"/>
    <xf numFmtId="184" fontId="75" fillId="0" borderId="0" applyFont="0" applyFill="0" applyBorder="0" applyAlignment="0" applyProtection="0"/>
    <xf numFmtId="37" fontId="83" fillId="0" borderId="0"/>
    <xf numFmtId="185" fontId="75" fillId="0" borderId="0"/>
    <xf numFmtId="0" fontId="72" fillId="0" borderId="0"/>
    <xf numFmtId="14" fontId="73" fillId="0" borderId="0">
      <alignment horizontal="center" wrapText="1"/>
      <protection locked="0"/>
    </xf>
    <xf numFmtId="10" fontId="75" fillId="0" borderId="0" applyFont="0" applyFill="0" applyBorder="0" applyAlignment="0" applyProtection="0"/>
    <xf numFmtId="10" fontId="74" fillId="0" borderId="0" applyFont="0" applyFill="0" applyBorder="0" applyAlignment="0" applyProtection="0"/>
    <xf numFmtId="9" fontId="72" fillId="0" borderId="0" applyFont="0" applyFill="0" applyBorder="0" applyAlignment="0" applyProtection="0"/>
    <xf numFmtId="186" fontId="75" fillId="0" borderId="0" applyFont="0" applyFill="0" applyProtection="0"/>
    <xf numFmtId="0" fontId="82" fillId="0" borderId="0" applyNumberFormat="0" applyFont="0" applyFill="0" applyBorder="0" applyAlignment="0" applyProtection="0">
      <alignment horizontal="left"/>
    </xf>
    <xf numFmtId="0" fontId="74" fillId="0" borderId="0" applyNumberFormat="0" applyFont="0" applyFill="0" applyBorder="0" applyAlignment="0" applyProtection="0">
      <alignment horizontal="left"/>
    </xf>
    <xf numFmtId="15" fontId="82" fillId="0" borderId="0" applyFont="0" applyFill="0" applyBorder="0" applyAlignment="0" applyProtection="0"/>
    <xf numFmtId="15" fontId="74" fillId="0" borderId="0" applyFont="0" applyFill="0" applyBorder="0" applyAlignment="0" applyProtection="0"/>
    <xf numFmtId="4" fontId="82" fillId="0" borderId="0" applyFont="0" applyFill="0" applyBorder="0" applyAlignment="0" applyProtection="0"/>
    <xf numFmtId="4" fontId="74" fillId="0" borderId="0" applyFont="0" applyFill="0" applyBorder="0" applyAlignment="0" applyProtection="0"/>
    <xf numFmtId="0" fontId="84" fillId="0" borderId="18">
      <alignment horizontal="center"/>
    </xf>
    <xf numFmtId="3" fontId="82" fillId="0" borderId="0" applyFont="0" applyFill="0" applyBorder="0" applyAlignment="0" applyProtection="0"/>
    <xf numFmtId="3" fontId="74" fillId="0" borderId="0" applyFont="0" applyFill="0" applyBorder="0" applyAlignment="0" applyProtection="0"/>
    <xf numFmtId="0" fontId="82" fillId="54" borderId="0" applyNumberFormat="0" applyFont="0" applyBorder="0" applyAlignment="0" applyProtection="0"/>
    <xf numFmtId="0" fontId="74" fillId="54" borderId="0" applyNumberFormat="0" applyFont="0" applyBorder="0" applyAlignment="0" applyProtection="0"/>
    <xf numFmtId="0" fontId="85" fillId="55" borderId="5">
      <protection locked="0"/>
    </xf>
    <xf numFmtId="0" fontId="82" fillId="0" borderId="0"/>
    <xf numFmtId="0" fontId="86" fillId="0" borderId="0"/>
    <xf numFmtId="187" fontId="82" fillId="0" borderId="0"/>
    <xf numFmtId="188" fontId="75" fillId="0" borderId="0" applyFont="0" applyFill="0" applyBorder="0" applyAlignment="0" applyProtection="0"/>
    <xf numFmtId="0" fontId="75" fillId="0" borderId="0"/>
    <xf numFmtId="176" fontId="16" fillId="0" borderId="0" applyFont="0" applyFill="0" applyBorder="0" applyAlignment="0" applyProtection="0"/>
    <xf numFmtId="177" fontId="16"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alignment vertical="center"/>
    </xf>
    <xf numFmtId="9" fontId="87" fillId="0" borderId="0" applyFont="0" applyFill="0" applyBorder="0" applyAlignment="0" applyProtection="0"/>
    <xf numFmtId="189" fontId="75" fillId="0" borderId="0" applyFont="0" applyFill="0" applyBorder="0" applyAlignment="0" applyProtection="0"/>
    <xf numFmtId="190" fontId="75" fillId="0" borderId="0" applyFont="0" applyFill="0" applyBorder="0" applyAlignment="0" applyProtection="0"/>
    <xf numFmtId="0" fontId="88" fillId="0" borderId="19" applyNumberFormat="0" applyFill="0" applyAlignment="0" applyProtection="0">
      <alignment vertical="center"/>
    </xf>
    <xf numFmtId="0" fontId="89" fillId="0" borderId="0" applyNumberFormat="0" applyFill="0" applyBorder="0" applyAlignment="0" applyProtection="0">
      <alignment vertical="center"/>
    </xf>
    <xf numFmtId="0" fontId="90" fillId="0" borderId="20" applyNumberFormat="0" applyFill="0" applyAlignment="0" applyProtection="0">
      <alignment vertical="center"/>
    </xf>
    <xf numFmtId="0" fontId="91" fillId="0" borderId="21" applyNumberFormat="0" applyFill="0" applyAlignment="0" applyProtection="0">
      <alignment vertical="center"/>
    </xf>
    <xf numFmtId="0" fontId="91" fillId="0" borderId="0" applyNumberFormat="0" applyFill="0" applyBorder="0" applyAlignment="0" applyProtection="0">
      <alignment vertical="center"/>
    </xf>
    <xf numFmtId="0" fontId="92" fillId="37" borderId="0" applyNumberFormat="0" applyBorder="0" applyAlignment="0" applyProtection="0">
      <alignment vertical="center"/>
    </xf>
    <xf numFmtId="0" fontId="74" fillId="0" borderId="0"/>
    <xf numFmtId="0" fontId="74" fillId="0" borderId="0">
      <alignment vertical="center"/>
    </xf>
    <xf numFmtId="0" fontId="74" fillId="0" borderId="0">
      <alignment vertical="center"/>
    </xf>
    <xf numFmtId="0" fontId="74" fillId="0" borderId="0">
      <alignment vertical="center"/>
    </xf>
    <xf numFmtId="0" fontId="0" fillId="0" borderId="0">
      <alignment vertical="center"/>
    </xf>
    <xf numFmtId="0" fontId="74" fillId="0" borderId="0"/>
    <xf numFmtId="0" fontId="74" fillId="0" borderId="0">
      <alignment vertical="center"/>
    </xf>
    <xf numFmtId="0" fontId="74" fillId="0" borderId="0"/>
    <xf numFmtId="0" fontId="87" fillId="0" borderId="0"/>
    <xf numFmtId="0" fontId="70" fillId="0" borderId="0">
      <alignment vertical="center"/>
    </xf>
    <xf numFmtId="0" fontId="0" fillId="0" borderId="0"/>
    <xf numFmtId="0" fontId="0" fillId="0" borderId="0">
      <alignment vertical="center"/>
    </xf>
    <xf numFmtId="0" fontId="74" fillId="0" borderId="0"/>
    <xf numFmtId="0" fontId="74" fillId="0" borderId="0"/>
    <xf numFmtId="0" fontId="74" fillId="0" borderId="0"/>
    <xf numFmtId="0" fontId="74" fillId="0" borderId="0"/>
    <xf numFmtId="0" fontId="16" fillId="0" borderId="0"/>
    <xf numFmtId="0" fontId="16" fillId="0" borderId="0"/>
    <xf numFmtId="0" fontId="16" fillId="0" borderId="0"/>
    <xf numFmtId="0" fontId="87" fillId="0" borderId="0">
      <alignment vertical="center" wrapText="1"/>
    </xf>
    <xf numFmtId="0" fontId="93" fillId="38" borderId="0" applyNumberFormat="0" applyBorder="0" applyAlignment="0" applyProtection="0">
      <alignment vertical="center"/>
    </xf>
    <xf numFmtId="0" fontId="94" fillId="0" borderId="22" applyNumberFormat="0" applyFill="0" applyAlignment="0" applyProtection="0">
      <alignment vertical="center"/>
    </xf>
    <xf numFmtId="0" fontId="95" fillId="50" borderId="23" applyNumberFormat="0" applyAlignment="0" applyProtection="0">
      <alignment vertical="center"/>
    </xf>
    <xf numFmtId="0" fontId="96" fillId="56" borderId="24" applyNumberFormat="0" applyAlignment="0" applyProtection="0">
      <alignment vertical="center"/>
    </xf>
    <xf numFmtId="0" fontId="97" fillId="0" borderId="0" applyNumberFormat="0" applyFill="0" applyBorder="0" applyAlignment="0" applyProtection="0">
      <alignment vertical="center"/>
    </xf>
    <xf numFmtId="0" fontId="98" fillId="0" borderId="0" applyNumberFormat="0" applyFill="0" applyBorder="0" applyAlignment="0" applyProtection="0">
      <alignment vertical="center"/>
    </xf>
    <xf numFmtId="0" fontId="99" fillId="0" borderId="25" applyNumberFormat="0" applyFill="0" applyAlignment="0" applyProtection="0">
      <alignment vertical="center"/>
    </xf>
    <xf numFmtId="0" fontId="71" fillId="57" borderId="0" applyNumberFormat="0" applyBorder="0" applyAlignment="0" applyProtection="0">
      <alignment vertical="center"/>
    </xf>
    <xf numFmtId="0" fontId="71" fillId="58" borderId="0" applyNumberFormat="0" applyBorder="0" applyAlignment="0" applyProtection="0">
      <alignment vertical="center"/>
    </xf>
    <xf numFmtId="0" fontId="71" fillId="59" borderId="0" applyNumberFormat="0" applyBorder="0" applyAlignment="0" applyProtection="0">
      <alignment vertical="center"/>
    </xf>
    <xf numFmtId="0" fontId="71" fillId="60" borderId="0" applyNumberFormat="0" applyBorder="0" applyAlignment="0" applyProtection="0">
      <alignment vertical="center"/>
    </xf>
    <xf numFmtId="0" fontId="100" fillId="61" borderId="0" applyNumberFormat="0" applyBorder="0" applyAlignment="0" applyProtection="0">
      <alignment vertical="center"/>
    </xf>
    <xf numFmtId="0" fontId="101" fillId="50" borderId="26" applyNumberFormat="0" applyAlignment="0" applyProtection="0">
      <alignment vertical="center"/>
    </xf>
    <xf numFmtId="0" fontId="102" fillId="41" borderId="23" applyNumberFormat="0" applyAlignment="0" applyProtection="0">
      <alignment vertical="center"/>
    </xf>
    <xf numFmtId="0" fontId="74" fillId="0" borderId="0"/>
    <xf numFmtId="0" fontId="74" fillId="51" borderId="27" applyNumberFormat="0" applyFont="0" applyAlignment="0" applyProtection="0">
      <alignment vertical="center"/>
    </xf>
    <xf numFmtId="0" fontId="74" fillId="0" borderId="0"/>
  </cellStyleXfs>
  <cellXfs count="200">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lignment vertical="center"/>
    </xf>
    <xf numFmtId="0" fontId="2" fillId="0" borderId="0" xfId="0" applyFont="1" applyFill="1" applyAlignment="1">
      <alignment horizontal="left" vertical="center" wrapText="1"/>
    </xf>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0" xfId="163" applyFont="1" applyFill="1" applyAlignment="1">
      <alignment horizontal="center" vertical="center" wrapText="1"/>
    </xf>
    <xf numFmtId="0" fontId="5" fillId="0" borderId="0" xfId="0" applyFont="1" applyFill="1" applyAlignment="1">
      <alignment horizontal="right" vertical="center"/>
    </xf>
    <xf numFmtId="0" fontId="6" fillId="0" borderId="1" xfId="163" applyFont="1" applyFill="1" applyBorder="1" applyAlignment="1">
      <alignment horizontal="center" vertical="center" wrapText="1"/>
    </xf>
    <xf numFmtId="0" fontId="6" fillId="0" borderId="2" xfId="163" applyFont="1" applyFill="1" applyBorder="1" applyAlignment="1">
      <alignment horizontal="center" vertical="center" wrapText="1"/>
    </xf>
    <xf numFmtId="0" fontId="7" fillId="0" borderId="2" xfId="163" applyFont="1" applyFill="1" applyBorder="1" applyAlignment="1">
      <alignment horizontal="center" vertical="center" wrapText="1"/>
    </xf>
    <xf numFmtId="0" fontId="8" fillId="0" borderId="3" xfId="163" applyFont="1" applyFill="1" applyBorder="1" applyAlignment="1">
      <alignment horizontal="center" vertical="center" wrapText="1"/>
    </xf>
    <xf numFmtId="0" fontId="8" fillId="0" borderId="4" xfId="163" applyFont="1" applyFill="1" applyBorder="1" applyAlignment="1">
      <alignment horizontal="center" vertical="center" wrapText="1"/>
    </xf>
    <xf numFmtId="191" fontId="8" fillId="0" borderId="1" xfId="163" applyNumberFormat="1" applyFont="1" applyFill="1" applyBorder="1" applyAlignment="1">
      <alignment horizontal="center" vertical="center"/>
    </xf>
    <xf numFmtId="0" fontId="8" fillId="0" borderId="1" xfId="163" applyFont="1" applyFill="1" applyBorder="1" applyAlignment="1">
      <alignment horizontal="center" vertical="center" wrapText="1"/>
    </xf>
    <xf numFmtId="0" fontId="9" fillId="0" borderId="1" xfId="163" applyFont="1" applyFill="1" applyBorder="1" applyAlignment="1">
      <alignment horizontal="center" vertical="center" wrapText="1"/>
    </xf>
    <xf numFmtId="0" fontId="10" fillId="0" borderId="1" xfId="163" applyFont="1" applyFill="1" applyBorder="1" applyAlignment="1">
      <alignment horizontal="center" vertical="center" wrapText="1"/>
    </xf>
    <xf numFmtId="191" fontId="6" fillId="0" borderId="1" xfId="163" applyNumberFormat="1" applyFont="1" applyFill="1" applyBorder="1" applyAlignment="1">
      <alignment horizontal="left" vertical="center" wrapText="1"/>
    </xf>
    <xf numFmtId="191" fontId="6" fillId="0" borderId="1" xfId="163"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1" xfId="163" applyFont="1" applyFill="1" applyBorder="1" applyAlignment="1">
      <alignment horizontal="center" vertical="center"/>
    </xf>
    <xf numFmtId="0" fontId="6" fillId="0" borderId="5" xfId="163" applyFont="1" applyFill="1" applyBorder="1" applyAlignment="1">
      <alignment horizontal="center" vertical="center" wrapText="1"/>
    </xf>
    <xf numFmtId="0" fontId="6" fillId="0" borderId="6" xfId="163"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163" applyFont="1" applyFill="1" applyBorder="1" applyAlignment="1">
      <alignment vertical="center" wrapText="1"/>
    </xf>
    <xf numFmtId="191" fontId="6" fillId="0" borderId="1" xfId="163" applyNumberFormat="1" applyFont="1" applyFill="1" applyBorder="1" applyAlignment="1">
      <alignment vertical="center" wrapText="1"/>
    </xf>
    <xf numFmtId="192" fontId="6" fillId="0" borderId="1" xfId="163" applyNumberFormat="1" applyFont="1" applyFill="1" applyBorder="1" applyAlignment="1">
      <alignment horizontal="left" vertical="center" wrapText="1"/>
    </xf>
    <xf numFmtId="192" fontId="6" fillId="0" borderId="1" xfId="163"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6" fillId="0" borderId="1" xfId="163" applyFont="1" applyFill="1" applyBorder="1" applyAlignment="1">
      <alignment horizontal="center" vertical="center"/>
    </xf>
    <xf numFmtId="0" fontId="10" fillId="0" borderId="1" xfId="163" applyFont="1" applyFill="1" applyBorder="1" applyAlignment="1">
      <alignment vertical="center" wrapText="1"/>
    </xf>
    <xf numFmtId="0" fontId="7" fillId="0" borderId="1" xfId="163" applyFont="1" applyFill="1" applyBorder="1" applyAlignment="1">
      <alignment horizontal="center" vertical="center" wrapText="1"/>
    </xf>
    <xf numFmtId="0" fontId="6" fillId="0" borderId="1" xfId="163" applyFont="1" applyFill="1" applyBorder="1" applyAlignment="1">
      <alignment horizontal="left" vertical="center" wrapText="1"/>
    </xf>
    <xf numFmtId="0" fontId="10" fillId="0" borderId="2" xfId="163" applyFont="1" applyFill="1" applyBorder="1" applyAlignment="1">
      <alignment horizontal="center" vertical="center" wrapText="1"/>
    </xf>
    <xf numFmtId="0" fontId="10" fillId="0" borderId="6" xfId="163" applyFont="1" applyFill="1" applyBorder="1" applyAlignment="1">
      <alignment horizontal="center" vertical="center" wrapText="1"/>
    </xf>
    <xf numFmtId="0" fontId="7" fillId="0" borderId="6" xfId="0" applyFont="1" applyFill="1" applyBorder="1" applyAlignment="1">
      <alignment horizontal="center" vertical="center" wrapText="1"/>
    </xf>
    <xf numFmtId="191" fontId="6" fillId="0" borderId="2" xfId="163" applyNumberFormat="1" applyFont="1" applyFill="1" applyBorder="1" applyAlignment="1">
      <alignment horizontal="center" vertical="center" wrapText="1"/>
    </xf>
    <xf numFmtId="0" fontId="10" fillId="0" borderId="5" xfId="163" applyFont="1" applyFill="1" applyBorder="1" applyAlignment="1">
      <alignment horizontal="center" vertical="center" wrapText="1"/>
    </xf>
    <xf numFmtId="191" fontId="6" fillId="0" borderId="5" xfId="163" applyNumberFormat="1" applyFont="1" applyFill="1" applyBorder="1" applyAlignment="1">
      <alignment horizontal="center" vertical="center" wrapText="1"/>
    </xf>
    <xf numFmtId="191" fontId="6" fillId="0" borderId="6" xfId="163"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11" fillId="0" borderId="0" xfId="0" applyFont="1">
      <alignment vertical="center"/>
    </xf>
    <xf numFmtId="0" fontId="12" fillId="0" borderId="0" xfId="0" applyFont="1" applyFill="1" applyAlignment="1">
      <alignment horizontal="left" vertical="center" wrapText="1"/>
    </xf>
    <xf numFmtId="0" fontId="13" fillId="0" borderId="0" xfId="0" applyFont="1" applyFill="1" applyAlignment="1">
      <alignment horizontal="left" vertical="center" wrapText="1"/>
    </xf>
    <xf numFmtId="0" fontId="13" fillId="0" borderId="0" xfId="0" applyFont="1" applyFill="1" applyAlignment="1">
      <alignment horizontal="center" vertical="center" wrapText="1"/>
    </xf>
    <xf numFmtId="0" fontId="14" fillId="0" borderId="0" xfId="163" applyFont="1" applyFill="1" applyAlignment="1">
      <alignment horizontal="center" vertical="center" wrapText="1"/>
    </xf>
    <xf numFmtId="0" fontId="15" fillId="0" borderId="0" xfId="0" applyFont="1" applyFill="1" applyAlignment="1">
      <alignment horizontal="right" vertical="center"/>
    </xf>
    <xf numFmtId="0" fontId="6" fillId="0" borderId="3" xfId="163" applyFont="1" applyFill="1" applyBorder="1" applyAlignment="1">
      <alignment horizontal="center" vertical="center" wrapText="1"/>
    </xf>
    <xf numFmtId="0" fontId="16" fillId="0" borderId="4" xfId="163" applyFont="1" applyFill="1" applyBorder="1" applyAlignment="1">
      <alignment horizontal="center" vertical="center" wrapText="1"/>
    </xf>
    <xf numFmtId="0" fontId="16" fillId="0" borderId="1" xfId="163" applyFont="1" applyFill="1" applyBorder="1" applyAlignment="1">
      <alignment horizontal="center" vertical="center" wrapText="1"/>
    </xf>
    <xf numFmtId="191" fontId="16" fillId="0" borderId="1" xfId="163" applyNumberFormat="1" applyFont="1" applyFill="1" applyBorder="1" applyAlignment="1">
      <alignment horizontal="center" vertical="center"/>
    </xf>
    <xf numFmtId="0" fontId="17" fillId="0" borderId="1" xfId="163"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horizontal="center" vertical="center"/>
    </xf>
    <xf numFmtId="0" fontId="7" fillId="0" borderId="1" xfId="0" applyFont="1" applyFill="1" applyBorder="1" applyAlignment="1">
      <alignment vertical="center" wrapText="1"/>
    </xf>
    <xf numFmtId="191" fontId="16" fillId="0" borderId="1" xfId="163" applyNumberFormat="1" applyFont="1" applyFill="1" applyBorder="1" applyAlignment="1">
      <alignment horizontal="center" vertical="center" wrapText="1"/>
    </xf>
    <xf numFmtId="0" fontId="17" fillId="0" borderId="1" xfId="163"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0" fontId="18" fillId="0" borderId="0" xfId="0" applyFont="1" applyFill="1" applyAlignment="1">
      <alignment vertical="center"/>
    </xf>
    <xf numFmtId="0" fontId="18" fillId="0" borderId="0" xfId="0" applyFont="1" applyFill="1">
      <alignment vertical="center"/>
    </xf>
    <xf numFmtId="0" fontId="19"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16" fillId="0" borderId="2" xfId="163" applyFont="1" applyFill="1" applyBorder="1" applyAlignment="1">
      <alignment horizontal="center" vertical="center" wrapText="1"/>
    </xf>
    <xf numFmtId="0" fontId="16" fillId="0" borderId="6" xfId="163" applyFont="1" applyFill="1" applyBorder="1" applyAlignment="1">
      <alignment horizontal="center" vertical="center" wrapText="1"/>
    </xf>
    <xf numFmtId="0" fontId="19" fillId="0" borderId="6" xfId="0" applyFont="1" applyFill="1" applyBorder="1" applyAlignment="1">
      <alignment horizontal="center" vertical="center" wrapText="1"/>
    </xf>
    <xf numFmtId="0" fontId="7" fillId="0" borderId="2" xfId="0" applyFont="1" applyFill="1" applyBorder="1" applyAlignment="1">
      <alignment vertical="center" wrapText="1"/>
    </xf>
    <xf numFmtId="0" fontId="10" fillId="0" borderId="2"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6" xfId="0" applyFont="1" applyFill="1" applyBorder="1" applyAlignment="1">
      <alignment horizontal="left" vertical="center" wrapText="1"/>
    </xf>
    <xf numFmtId="0" fontId="16" fillId="0" borderId="5" xfId="163" applyFont="1" applyFill="1" applyBorder="1" applyAlignment="1">
      <alignment horizontal="center" vertical="center" wrapText="1"/>
    </xf>
    <xf numFmtId="0" fontId="17" fillId="0" borderId="2" xfId="163" applyFont="1" applyFill="1" applyBorder="1" applyAlignment="1">
      <alignment horizontal="center" vertical="center" wrapText="1"/>
    </xf>
    <xf numFmtId="0" fontId="17" fillId="0" borderId="6" xfId="163"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5" xfId="0" applyFont="1" applyFill="1" applyBorder="1" applyAlignment="1">
      <alignment horizontal="center" vertical="center" wrapText="1"/>
    </xf>
    <xf numFmtId="191" fontId="16" fillId="0" borderId="5" xfId="163" applyNumberFormat="1" applyFont="1" applyFill="1" applyBorder="1" applyAlignment="1">
      <alignment horizontal="center" vertical="center" wrapText="1"/>
    </xf>
    <xf numFmtId="191" fontId="16" fillId="0" borderId="6" xfId="163" applyNumberFormat="1" applyFont="1" applyFill="1" applyBorder="1" applyAlignment="1">
      <alignment horizontal="center" vertical="center" wrapText="1"/>
    </xf>
    <xf numFmtId="0" fontId="17" fillId="0" borderId="1" xfId="163" applyFont="1" applyFill="1" applyBorder="1" applyAlignment="1">
      <alignment vertical="center" wrapText="1"/>
    </xf>
    <xf numFmtId="0" fontId="17" fillId="0" borderId="5" xfId="163" applyFont="1" applyFill="1" applyBorder="1" applyAlignment="1">
      <alignment horizontal="center" vertical="center" wrapText="1"/>
    </xf>
    <xf numFmtId="191" fontId="16" fillId="0" borderId="1" xfId="163" applyNumberFormat="1" applyFont="1" applyFill="1" applyBorder="1" applyAlignment="1">
      <alignment horizontal="left" vertical="center" wrapText="1"/>
    </xf>
    <xf numFmtId="0" fontId="0" fillId="0" borderId="0" xfId="0" applyFont="1" applyFill="1" applyAlignment="1">
      <alignment vertical="center"/>
    </xf>
    <xf numFmtId="0" fontId="20" fillId="0" borderId="0" xfId="0" applyFont="1" applyFill="1" applyAlignment="1">
      <alignment horizontal="left" vertical="center" wrapText="1"/>
    </xf>
    <xf numFmtId="0" fontId="21" fillId="0" borderId="0" xfId="0" applyFont="1" applyFill="1" applyAlignment="1">
      <alignment horizontal="center" vertical="center"/>
    </xf>
    <xf numFmtId="0" fontId="21" fillId="0" borderId="0" xfId="0" applyFont="1" applyFill="1" applyAlignment="1">
      <alignment horizontal="justify" vertical="center" wrapText="1"/>
    </xf>
    <xf numFmtId="0" fontId="22" fillId="2" borderId="0" xfId="0" applyFont="1" applyFill="1" applyAlignment="1">
      <alignment horizontal="center" vertical="center" wrapText="1"/>
    </xf>
    <xf numFmtId="0" fontId="22" fillId="2" borderId="0" xfId="0" applyFont="1" applyFill="1" applyAlignment="1">
      <alignment horizontal="center" vertical="center"/>
    </xf>
    <xf numFmtId="0" fontId="23" fillId="0" borderId="0" xfId="0" applyFont="1" applyFill="1" applyAlignment="1">
      <alignment horizontal="justify" vertical="center"/>
    </xf>
    <xf numFmtId="0" fontId="20" fillId="0" borderId="0" xfId="0" applyFont="1" applyFill="1" applyBorder="1" applyAlignment="1">
      <alignment horizontal="right" vertical="center" wrapText="1"/>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7" fillId="0" borderId="1" xfId="0" applyFont="1" applyBorder="1" applyAlignment="1">
      <alignment horizontal="justify" vertical="center"/>
    </xf>
    <xf numFmtId="0" fontId="27"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7" fillId="0" borderId="1" xfId="0" applyFont="1" applyBorder="1" applyAlignment="1">
      <alignment horizontal="left" vertical="center"/>
    </xf>
    <xf numFmtId="0" fontId="27" fillId="0" borderId="1" xfId="0" applyFont="1" applyBorder="1" applyAlignment="1">
      <alignment horizontal="justify" vertical="center" wrapText="1"/>
    </xf>
    <xf numFmtId="0" fontId="27" fillId="0" borderId="1" xfId="0" applyFont="1" applyBorder="1" applyAlignment="1">
      <alignment horizontal="left" vertical="center" wrapText="1"/>
    </xf>
    <xf numFmtId="0" fontId="27" fillId="0" borderId="1" xfId="0" applyFont="1" applyFill="1" applyBorder="1" applyAlignment="1">
      <alignment horizontal="left" vertical="center" wrapText="1"/>
    </xf>
    <xf numFmtId="0" fontId="27" fillId="0" borderId="3" xfId="0" applyFont="1" applyBorder="1" applyAlignment="1">
      <alignment horizontal="justify" vertical="center" wrapText="1"/>
    </xf>
    <xf numFmtId="0" fontId="29" fillId="0" borderId="1" xfId="0" applyFont="1" applyBorder="1" applyAlignment="1">
      <alignment horizontal="center" vertical="center" wrapText="1"/>
    </xf>
    <xf numFmtId="0" fontId="27" fillId="0" borderId="4" xfId="0" applyFont="1" applyBorder="1" applyAlignment="1">
      <alignment horizontal="center" vertical="center" wrapText="1"/>
    </xf>
    <xf numFmtId="0" fontId="28" fillId="0" borderId="4" xfId="0" applyFont="1" applyBorder="1" applyAlignment="1">
      <alignment horizontal="center" vertical="center" wrapText="1"/>
    </xf>
    <xf numFmtId="0" fontId="30" fillId="0" borderId="0" xfId="0" applyFont="1">
      <alignment vertical="center"/>
    </xf>
    <xf numFmtId="0" fontId="31" fillId="0" borderId="0" xfId="0" applyFont="1" applyAlignment="1">
      <alignment horizontal="left" vertical="center"/>
    </xf>
    <xf numFmtId="0" fontId="32" fillId="0" borderId="0" xfId="0" applyFont="1" applyAlignment="1">
      <alignment horizontal="center" vertical="center" wrapText="1"/>
    </xf>
    <xf numFmtId="0" fontId="33" fillId="0" borderId="0" xfId="0" applyFont="1" applyBorder="1" applyAlignment="1">
      <alignment vertical="center" wrapText="1"/>
    </xf>
    <xf numFmtId="0" fontId="34" fillId="0" borderId="0" xfId="0" applyFont="1" applyAlignment="1">
      <alignment horizontal="center" vertical="center" wrapText="1"/>
    </xf>
    <xf numFmtId="0" fontId="33" fillId="0" borderId="0" xfId="0" applyFont="1" applyAlignment="1">
      <alignment vertical="center" wrapText="1"/>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2" borderId="1" xfId="0" applyFont="1" applyFill="1" applyBorder="1" applyAlignment="1">
      <alignment horizontal="center" vertical="center"/>
    </xf>
    <xf numFmtId="0" fontId="35" fillId="0" borderId="6" xfId="0" applyFont="1" applyBorder="1" applyAlignment="1">
      <alignment horizontal="center" vertical="center" wrapText="1"/>
    </xf>
    <xf numFmtId="0" fontId="36" fillId="0" borderId="3" xfId="0" applyFont="1" applyBorder="1" applyAlignment="1">
      <alignment horizontal="center" vertical="center"/>
    </xf>
    <xf numFmtId="0" fontId="36" fillId="0" borderId="7" xfId="0" applyFont="1" applyBorder="1" applyAlignment="1">
      <alignment horizontal="center" vertical="center"/>
    </xf>
    <xf numFmtId="0" fontId="36" fillId="0" borderId="4" xfId="0" applyFont="1" applyFill="1" applyBorder="1" applyAlignment="1">
      <alignment horizontal="center" vertical="center"/>
    </xf>
    <xf numFmtId="191" fontId="36" fillId="0" borderId="1" xfId="0" applyNumberFormat="1" applyFont="1" applyBorder="1" applyAlignment="1">
      <alignment horizontal="center" vertical="center" wrapText="1"/>
    </xf>
    <xf numFmtId="1" fontId="28" fillId="0" borderId="1" xfId="0" applyNumberFormat="1" applyFont="1" applyBorder="1" applyAlignment="1">
      <alignment horizontal="center" vertical="center"/>
    </xf>
    <xf numFmtId="0" fontId="0" fillId="0" borderId="0" xfId="0" applyAlignment="1">
      <alignment horizontal="center" vertical="center"/>
    </xf>
    <xf numFmtId="0" fontId="37" fillId="0" borderId="0" xfId="0" applyFont="1" applyAlignment="1">
      <alignment horizontal="left" vertical="center"/>
    </xf>
    <xf numFmtId="0" fontId="37" fillId="0" borderId="0" xfId="0" applyFont="1" applyAlignment="1">
      <alignment horizontal="right" vertical="center"/>
    </xf>
    <xf numFmtId="0" fontId="36" fillId="0" borderId="1" xfId="0" applyFont="1" applyBorder="1" applyAlignment="1">
      <alignment horizontal="center" vertical="center"/>
    </xf>
    <xf numFmtId="0" fontId="36" fillId="0" borderId="1" xfId="0" applyFont="1" applyBorder="1" applyAlignment="1">
      <alignment vertical="center"/>
    </xf>
    <xf numFmtId="0" fontId="28" fillId="0" borderId="1" xfId="0" applyFont="1" applyBorder="1" applyAlignment="1">
      <alignment horizontal="left" vertical="center" wrapText="1"/>
    </xf>
    <xf numFmtId="0" fontId="38" fillId="3" borderId="0" xfId="0" applyFont="1" applyFill="1" applyBorder="1" applyAlignment="1">
      <alignment horizontal="left" vertical="center"/>
    </xf>
    <xf numFmtId="0" fontId="36" fillId="0" borderId="1" xfId="0" applyFont="1" applyBorder="1" applyAlignment="1">
      <alignment horizontal="center" vertical="center" wrapText="1"/>
    </xf>
    <xf numFmtId="192" fontId="36" fillId="0" borderId="1" xfId="0" applyNumberFormat="1" applyFont="1" applyBorder="1" applyAlignment="1">
      <alignment horizontal="center" vertical="center" wrapText="1"/>
    </xf>
    <xf numFmtId="0" fontId="36" fillId="0" borderId="3"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4"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36" fillId="0" borderId="4" xfId="0" applyFont="1" applyBorder="1" applyAlignment="1">
      <alignment horizontal="center" vertical="center" wrapText="1"/>
    </xf>
    <xf numFmtId="192" fontId="28" fillId="0" borderId="1" xfId="0" applyNumberFormat="1" applyFont="1" applyBorder="1" applyAlignment="1">
      <alignment horizontal="center" vertical="center" wrapText="1"/>
    </xf>
    <xf numFmtId="0" fontId="28" fillId="4" borderId="1" xfId="0" applyFont="1" applyFill="1" applyBorder="1" applyAlignment="1">
      <alignment horizontal="center" vertical="center" wrapText="1"/>
    </xf>
    <xf numFmtId="0" fontId="28" fillId="3" borderId="1" xfId="0" applyFont="1" applyFill="1" applyBorder="1" applyAlignment="1">
      <alignment horizontal="center" vertical="center" wrapText="1"/>
    </xf>
    <xf numFmtId="0" fontId="36" fillId="3" borderId="1" xfId="0" applyFont="1" applyFill="1" applyBorder="1" applyAlignment="1">
      <alignment horizontal="center" vertical="center" wrapText="1"/>
    </xf>
    <xf numFmtId="0" fontId="28" fillId="0" borderId="1" xfId="161" applyFont="1" applyFill="1" applyBorder="1" applyAlignment="1">
      <alignment horizontal="center" vertical="center" wrapText="1"/>
    </xf>
    <xf numFmtId="192" fontId="28" fillId="0" borderId="1" xfId="161" applyNumberFormat="1" applyFont="1" applyFill="1" applyBorder="1" applyAlignment="1">
      <alignment horizontal="center" vertical="center" wrapText="1"/>
    </xf>
    <xf numFmtId="0" fontId="39" fillId="0" borderId="1" xfId="0" applyFont="1" applyBorder="1" applyAlignment="1">
      <alignment horizontal="center" vertical="center" wrapText="1"/>
    </xf>
    <xf numFmtId="49" fontId="28" fillId="0" borderId="1" xfId="0" applyNumberFormat="1" applyFont="1" applyBorder="1" applyAlignment="1">
      <alignment horizontal="center" vertical="center" wrapText="1"/>
    </xf>
    <xf numFmtId="0" fontId="36" fillId="4" borderId="1" xfId="0" applyFont="1" applyFill="1" applyBorder="1" applyAlignment="1">
      <alignment horizontal="center" vertical="center" wrapText="1"/>
    </xf>
    <xf numFmtId="0" fontId="27" fillId="0" borderId="0" xfId="0" applyFont="1" applyAlignment="1">
      <alignment horizontal="center" vertical="center"/>
    </xf>
    <xf numFmtId="0" fontId="40" fillId="0" borderId="1" xfId="0" applyFont="1" applyBorder="1" applyAlignment="1">
      <alignment horizontal="center" vertical="center" wrapText="1"/>
    </xf>
    <xf numFmtId="192" fontId="40" fillId="0" borderId="1" xfId="0" applyNumberFormat="1" applyFont="1" applyBorder="1" applyAlignment="1">
      <alignment horizontal="center" vertical="center" wrapText="1"/>
    </xf>
    <xf numFmtId="0" fontId="26" fillId="0" borderId="1" xfId="0" applyFont="1" applyFill="1" applyBorder="1" applyAlignment="1">
      <alignment horizontal="center" vertical="center" wrapText="1"/>
    </xf>
    <xf numFmtId="193" fontId="28" fillId="0" borderId="1" xfId="0" applyNumberFormat="1" applyFont="1" applyBorder="1" applyAlignment="1">
      <alignment horizontal="center" vertical="center" wrapText="1"/>
    </xf>
    <xf numFmtId="0" fontId="27" fillId="0" borderId="1" xfId="0" applyFont="1" applyFill="1" applyBorder="1" applyAlignment="1">
      <alignment horizontal="center" vertical="center" wrapText="1"/>
    </xf>
    <xf numFmtId="0" fontId="41" fillId="3" borderId="0" xfId="0" applyFont="1" applyFill="1" applyBorder="1" applyAlignment="1">
      <alignment vertical="center"/>
    </xf>
    <xf numFmtId="0" fontId="42" fillId="3" borderId="0" xfId="0" applyFont="1" applyFill="1" applyBorder="1">
      <alignment vertical="center"/>
    </xf>
    <xf numFmtId="0" fontId="41" fillId="3" borderId="0" xfId="0" applyFont="1" applyFill="1" applyBorder="1">
      <alignment vertical="center"/>
    </xf>
    <xf numFmtId="0" fontId="43" fillId="3" borderId="0" xfId="0" applyFont="1" applyFill="1" applyBorder="1">
      <alignment vertical="center"/>
    </xf>
    <xf numFmtId="0" fontId="11" fillId="3" borderId="0" xfId="0" applyFont="1" applyFill="1" applyBorder="1" applyAlignment="1">
      <alignment horizontal="center" vertical="center"/>
    </xf>
    <xf numFmtId="0" fontId="42" fillId="3" borderId="0" xfId="0" applyFont="1" applyFill="1" applyBorder="1" applyAlignment="1">
      <alignment horizontal="center" vertical="center"/>
    </xf>
    <xf numFmtId="0" fontId="44" fillId="3" borderId="0" xfId="0" applyFont="1" applyFill="1" applyBorder="1" applyAlignment="1">
      <alignment horizontal="center" vertical="center"/>
    </xf>
    <xf numFmtId="0" fontId="11" fillId="3" borderId="0" xfId="0" applyFont="1" applyFill="1" applyBorder="1">
      <alignment vertical="center"/>
    </xf>
    <xf numFmtId="0" fontId="45" fillId="3" borderId="0" xfId="0" applyFont="1" applyFill="1" applyBorder="1" applyAlignment="1">
      <alignment horizontal="left" vertical="center"/>
    </xf>
    <xf numFmtId="0" fontId="46" fillId="3" borderId="0" xfId="0" applyFont="1" applyFill="1" applyBorder="1" applyAlignment="1">
      <alignment horizontal="left" vertical="center"/>
    </xf>
    <xf numFmtId="0" fontId="47" fillId="3" borderId="0" xfId="0" applyFont="1" applyFill="1" applyBorder="1" applyAlignment="1">
      <alignment horizontal="center" vertical="center"/>
    </xf>
    <xf numFmtId="0" fontId="32" fillId="3" borderId="0" xfId="0" applyFont="1" applyFill="1" applyAlignment="1">
      <alignment horizontal="center" vertical="center"/>
    </xf>
    <xf numFmtId="0" fontId="48" fillId="3" borderId="0" xfId="0" applyFont="1" applyFill="1" applyBorder="1" applyAlignment="1">
      <alignment vertical="center"/>
    </xf>
    <xf numFmtId="0" fontId="45" fillId="3" borderId="0" xfId="0" applyFont="1" applyFill="1" applyBorder="1" applyAlignment="1">
      <alignment horizontal="right" vertical="center"/>
    </xf>
    <xf numFmtId="0" fontId="35" fillId="3" borderId="2" xfId="0" applyFont="1" applyFill="1" applyBorder="1" applyAlignment="1">
      <alignment horizontal="center" vertical="center"/>
    </xf>
    <xf numFmtId="0" fontId="35" fillId="3" borderId="2" xfId="0" applyFont="1" applyFill="1" applyBorder="1" applyAlignment="1">
      <alignment horizontal="center" vertical="center" wrapText="1"/>
    </xf>
    <xf numFmtId="0" fontId="35" fillId="3" borderId="8"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6" fillId="3" borderId="1" xfId="0" applyFont="1" applyFill="1" applyBorder="1" applyAlignment="1">
      <alignment horizontal="center" vertical="center"/>
    </xf>
    <xf numFmtId="191" fontId="28" fillId="3" borderId="1" xfId="0" applyNumberFormat="1" applyFont="1" applyFill="1" applyBorder="1" applyAlignment="1">
      <alignment horizontal="center" vertical="center"/>
    </xf>
    <xf numFmtId="191" fontId="49" fillId="3" borderId="1" xfId="0" applyNumberFormat="1" applyFont="1" applyFill="1" applyBorder="1" applyAlignment="1">
      <alignment vertical="center" wrapText="1"/>
    </xf>
    <xf numFmtId="191" fontId="36" fillId="3" borderId="3" xfId="0" applyNumberFormat="1" applyFont="1" applyFill="1" applyBorder="1" applyAlignment="1">
      <alignment horizontal="center" vertical="center"/>
    </xf>
    <xf numFmtId="191" fontId="36" fillId="3" borderId="4" xfId="0" applyNumberFormat="1" applyFont="1" applyFill="1" applyBorder="1" applyAlignment="1">
      <alignment horizontal="center" vertical="center"/>
    </xf>
    <xf numFmtId="191" fontId="28" fillId="0" borderId="1" xfId="0" applyNumberFormat="1" applyFont="1" applyFill="1" applyBorder="1" applyAlignment="1">
      <alignment horizontal="center" vertical="center"/>
    </xf>
    <xf numFmtId="0" fontId="36" fillId="3" borderId="1" xfId="0" applyFont="1" applyFill="1" applyBorder="1" applyAlignment="1">
      <alignment horizontal="left" vertical="center"/>
    </xf>
    <xf numFmtId="0" fontId="28" fillId="3" borderId="1" xfId="0" applyFont="1" applyFill="1" applyBorder="1" applyAlignment="1">
      <alignment horizontal="left" vertical="center"/>
    </xf>
    <xf numFmtId="0" fontId="28" fillId="3" borderId="1" xfId="0" applyFont="1" applyFill="1" applyBorder="1" applyAlignment="1">
      <alignment horizontal="center" vertical="center"/>
    </xf>
    <xf numFmtId="0" fontId="36" fillId="3" borderId="3" xfId="0" applyFont="1" applyFill="1" applyBorder="1" applyAlignment="1">
      <alignment horizontal="center" vertical="center"/>
    </xf>
    <xf numFmtId="0" fontId="36" fillId="3" borderId="7" xfId="0" applyFont="1" applyFill="1" applyBorder="1" applyAlignment="1">
      <alignment horizontal="center" vertical="center"/>
    </xf>
    <xf numFmtId="0" fontId="36" fillId="3" borderId="4" xfId="0" applyFont="1" applyFill="1" applyBorder="1" applyAlignment="1">
      <alignment horizontal="center" vertical="center"/>
    </xf>
    <xf numFmtId="0" fontId="36" fillId="3" borderId="1" xfId="0" applyFont="1" applyFill="1" applyBorder="1" applyAlignment="1">
      <alignment horizontal="left" vertical="center" wrapText="1"/>
    </xf>
    <xf numFmtId="0" fontId="28" fillId="3" borderId="1" xfId="0" applyFont="1" applyFill="1" applyBorder="1" applyAlignment="1">
      <alignment horizontal="left" vertical="center" wrapText="1"/>
    </xf>
    <xf numFmtId="0" fontId="50" fillId="3" borderId="1" xfId="0" applyFont="1" applyFill="1" applyBorder="1" applyAlignment="1">
      <alignment horizontal="left" vertical="center" wrapText="1"/>
    </xf>
    <xf numFmtId="194" fontId="28" fillId="0" borderId="1" xfId="0" applyNumberFormat="1" applyFont="1" applyFill="1" applyBorder="1" applyAlignment="1">
      <alignment horizontal="center" vertical="center"/>
    </xf>
    <xf numFmtId="0" fontId="36" fillId="3" borderId="1" xfId="144" applyFont="1" applyFill="1" applyBorder="1" applyAlignment="1">
      <alignment horizontal="left" vertical="center" wrapText="1"/>
    </xf>
    <xf numFmtId="0" fontId="34" fillId="3" borderId="1" xfId="144" applyFont="1" applyFill="1" applyBorder="1" applyAlignment="1">
      <alignment horizontal="left" vertical="center" wrapText="1"/>
    </xf>
    <xf numFmtId="0" fontId="36" fillId="0" borderId="1" xfId="0" applyFont="1" applyFill="1" applyBorder="1" applyAlignment="1">
      <alignment horizontal="left" vertical="center" wrapText="1"/>
    </xf>
    <xf numFmtId="0" fontId="50" fillId="3" borderId="1" xfId="0" applyFont="1" applyFill="1" applyBorder="1" applyAlignment="1">
      <alignment horizontal="center" vertical="center"/>
    </xf>
    <xf numFmtId="0" fontId="50" fillId="3" borderId="1" xfId="0" applyFont="1" applyFill="1" applyBorder="1" applyAlignment="1">
      <alignment horizontal="center" vertical="center" wrapText="1"/>
    </xf>
    <xf numFmtId="0" fontId="11" fillId="3" borderId="0" xfId="0" applyFont="1" applyFill="1" applyAlignment="1">
      <alignment horizontal="left" vertical="center" wrapText="1"/>
    </xf>
  </cellXfs>
  <cellStyles count="1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10" xfId="49"/>
    <cellStyle name="20% - 强调文字颜色 2 10" xfId="50"/>
    <cellStyle name="20% - 强调文字颜色 3 10" xfId="51"/>
    <cellStyle name="20% - 强调文字颜色 4 10" xfId="52"/>
    <cellStyle name="20% - 强调文字颜色 5 10" xfId="53"/>
    <cellStyle name="20% - 强调文字颜色 6 10" xfId="54"/>
    <cellStyle name="40% - 强调文字颜色 1 10" xfId="55"/>
    <cellStyle name="40% - 强调文字颜色 2 10" xfId="56"/>
    <cellStyle name="40% - 强调文字颜色 3 10" xfId="57"/>
    <cellStyle name="40% - 强调文字颜色 6 10" xfId="58"/>
    <cellStyle name="60% - 强调文字颜色 1 10" xfId="59"/>
    <cellStyle name="60% - 强调文字颜色 2 10" xfId="60"/>
    <cellStyle name="60% - 强调文字颜色 3 10" xfId="61"/>
    <cellStyle name="60% - 强调文字颜色 4 10" xfId="62"/>
    <cellStyle name="60% - 强调文字颜色 5 10" xfId="63"/>
    <cellStyle name="60% - 强调文字颜色 6 10" xfId="64"/>
    <cellStyle name="6mal" xfId="65"/>
    <cellStyle name="args.style" xfId="66"/>
    <cellStyle name="ColLevel_0" xfId="67"/>
    <cellStyle name="Comma [0]_!!!GO" xfId="68"/>
    <cellStyle name="Comma_!!!GO" xfId="69"/>
    <cellStyle name="Currency [0]_!!!GO" xfId="70"/>
    <cellStyle name="Currency_!!!GO" xfId="71"/>
    <cellStyle name="Grey" xfId="72"/>
    <cellStyle name="Grey 2" xfId="73"/>
    <cellStyle name="H" xfId="74"/>
    <cellStyle name="Header1" xfId="75"/>
    <cellStyle name="Header2" xfId="76"/>
    <cellStyle name="Hyperlink_Book1" xfId="77"/>
    <cellStyle name="Input [yellow]" xfId="78"/>
    <cellStyle name="Input [yellow] 2" xfId="79"/>
    <cellStyle name="Input Cells" xfId="80"/>
    <cellStyle name="Komma [0]_laroux" xfId="81"/>
    <cellStyle name="Linked Cells" xfId="82"/>
    <cellStyle name="Millares [0]_96 Risk" xfId="83"/>
    <cellStyle name="Millares_96 Risk" xfId="84"/>
    <cellStyle name="Milliers [0]_!!!GO" xfId="85"/>
    <cellStyle name="Moneda [0]_96 Risk" xfId="86"/>
    <cellStyle name="Moneda_96 Risk" xfId="87"/>
    <cellStyle name="Mon閠aire [0]_!!!GO" xfId="88"/>
    <cellStyle name="no dec" xfId="89"/>
    <cellStyle name="Normal - Style1" xfId="90"/>
    <cellStyle name="Normal_!!!GO" xfId="91"/>
    <cellStyle name="per.style" xfId="92"/>
    <cellStyle name="Percent [2]" xfId="93"/>
    <cellStyle name="Percent [2] 2" xfId="94"/>
    <cellStyle name="Percent_!!!GO" xfId="95"/>
    <cellStyle name="Pourcentage_pldt" xfId="96"/>
    <cellStyle name="PSChar" xfId="97"/>
    <cellStyle name="PSChar 2" xfId="98"/>
    <cellStyle name="PSDate" xfId="99"/>
    <cellStyle name="PSDate 2" xfId="100"/>
    <cellStyle name="PSDec" xfId="101"/>
    <cellStyle name="PSDec 2" xfId="102"/>
    <cellStyle name="PSHeading" xfId="103"/>
    <cellStyle name="PSInt" xfId="104"/>
    <cellStyle name="PSInt 2" xfId="105"/>
    <cellStyle name="PSSpacer" xfId="106"/>
    <cellStyle name="PSSpacer 2" xfId="107"/>
    <cellStyle name="sstot" xfId="108"/>
    <cellStyle name="Standaard_laroux" xfId="109"/>
    <cellStyle name="Standard_AREAS" xfId="110"/>
    <cellStyle name="underline" xfId="111"/>
    <cellStyle name="Valuta [0]_laroux" xfId="112"/>
    <cellStyle name="_pldt_1EG" xfId="113"/>
    <cellStyle name="だ[0]_PLDTSx_" xfId="114"/>
    <cellStyle name="だ_PLDTLDT" xfId="115"/>
    <cellStyle name="百分比 10" xfId="116"/>
    <cellStyle name="百分比 31" xfId="117"/>
    <cellStyle name="百分比 34" xfId="118"/>
    <cellStyle name="捠壿 [0.00]_Region Orders (2)" xfId="119"/>
    <cellStyle name="捠壿_Region Orders (2)" xfId="120"/>
    <cellStyle name="标题 1 10" xfId="121"/>
    <cellStyle name="标题 10" xfId="122"/>
    <cellStyle name="标题 2 10" xfId="123"/>
    <cellStyle name="标题 3 10" xfId="124"/>
    <cellStyle name="标题 4 10" xfId="125"/>
    <cellStyle name="差 10" xfId="126"/>
    <cellStyle name="常规 10" xfId="127"/>
    <cellStyle name="常规 10 3 6" xfId="128"/>
    <cellStyle name="常规 10 6 6" xfId="129"/>
    <cellStyle name="常规 109" xfId="130"/>
    <cellStyle name="常规 125" xfId="131"/>
    <cellStyle name="常规 2" xfId="132"/>
    <cellStyle name="常规 2 19" xfId="133"/>
    <cellStyle name="常规 2 2" xfId="134"/>
    <cellStyle name="常规 2 22" xfId="135"/>
    <cellStyle name="常规 2 36" xfId="136"/>
    <cellStyle name="常规 2 41" xfId="137"/>
    <cellStyle name="常规 3 20" xfId="138"/>
    <cellStyle name="常规 4" xfId="139"/>
    <cellStyle name="常规 5" xfId="140"/>
    <cellStyle name="常规_2009年工程维修" xfId="141"/>
    <cellStyle name="常规_2015养护项目" xfId="142"/>
    <cellStyle name="常规_Sheet1" xfId="143"/>
    <cellStyle name="常规_附件1" xfId="144"/>
    <cellStyle name="常规_附件2" xfId="145"/>
    <cellStyle name="常规_淮沭新河管理处2013年省级水利工程维修项目汇总表" xfId="146"/>
    <cellStyle name="好 14" xfId="147"/>
    <cellStyle name="汇总 13" xfId="148"/>
    <cellStyle name="计算 14" xfId="149"/>
    <cellStyle name="检查单元格 14" xfId="150"/>
    <cellStyle name="解释性文本 13" xfId="151"/>
    <cellStyle name="警告文本 13" xfId="152"/>
    <cellStyle name="链接单元格 13" xfId="153"/>
    <cellStyle name="强调文字颜色 1 14" xfId="154"/>
    <cellStyle name="强调文字颜色 2 14" xfId="155"/>
    <cellStyle name="强调文字颜色 3 14" xfId="156"/>
    <cellStyle name="强调文字颜色 6 14" xfId="157"/>
    <cellStyle name="适中 14" xfId="158"/>
    <cellStyle name="输出 14" xfId="159"/>
    <cellStyle name="输入 14" xfId="160"/>
    <cellStyle name="样式 1" xfId="161"/>
    <cellStyle name="注释 16" xfId="162"/>
    <cellStyle name="常规 6" xfId="163"/>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2"/>
  <sheetViews>
    <sheetView showZeros="0" view="pageBreakPreview" zoomScaleNormal="100" workbookViewId="0">
      <selection activeCell="A184" sqref="A184"/>
    </sheetView>
  </sheetViews>
  <sheetFormatPr defaultColWidth="9" defaultRowHeight="18" outlineLevelCol="6"/>
  <cols>
    <col min="1" max="1" width="26" style="164" customWidth="1"/>
    <col min="2" max="2" width="9.375" style="164" customWidth="1"/>
    <col min="3" max="3" width="9.60833333333333" style="165" customWidth="1"/>
    <col min="4" max="4" width="9.7" style="165" customWidth="1"/>
    <col min="5" max="5" width="7.5" style="164" customWidth="1"/>
    <col min="6" max="6" width="9.70833333333333" style="165" customWidth="1"/>
    <col min="7" max="7" width="7.125" style="166" customWidth="1"/>
    <col min="8" max="9" width="9" style="167" customWidth="1"/>
    <col min="10" max="16384" width="9" style="167"/>
  </cols>
  <sheetData>
    <row r="1" ht="13.5" customHeight="1" spans="1:7">
      <c r="A1" s="168" t="s">
        <v>0</v>
      </c>
      <c r="B1" s="137"/>
      <c r="C1" s="169"/>
      <c r="D1" s="169"/>
      <c r="F1" s="164"/>
      <c r="G1" s="170"/>
    </row>
    <row r="2" ht="25.5" customHeight="1" spans="1:7">
      <c r="A2" s="171" t="s">
        <v>1</v>
      </c>
      <c r="B2" s="171"/>
      <c r="C2" s="171"/>
      <c r="D2" s="171"/>
      <c r="E2" s="171"/>
      <c r="F2" s="171"/>
      <c r="G2" s="171"/>
    </row>
    <row r="3" s="160" customFormat="1" ht="14.25" customHeight="1" spans="1:7">
      <c r="A3" s="172"/>
      <c r="B3" s="172"/>
      <c r="C3" s="172"/>
      <c r="D3" s="172"/>
      <c r="E3" s="172"/>
      <c r="F3" s="172"/>
      <c r="G3" s="173" t="s">
        <v>2</v>
      </c>
    </row>
    <row r="4" s="161" customFormat="1" ht="38" customHeight="1" spans="1:7">
      <c r="A4" s="174" t="s">
        <v>3</v>
      </c>
      <c r="B4" s="175" t="s">
        <v>4</v>
      </c>
      <c r="C4" s="175" t="s">
        <v>5</v>
      </c>
      <c r="D4" s="176" t="s">
        <v>6</v>
      </c>
      <c r="E4" s="177" t="s">
        <v>7</v>
      </c>
      <c r="F4" s="177" t="s">
        <v>8</v>
      </c>
      <c r="G4" s="177" t="s">
        <v>9</v>
      </c>
    </row>
    <row r="5" s="162" customFormat="1" ht="13.5" customHeight="1" spans="1:7">
      <c r="A5" s="178" t="s">
        <v>10</v>
      </c>
      <c r="B5" s="179">
        <f t="shared" ref="B5:G5" si="0">B7+B75</f>
        <v>152653</v>
      </c>
      <c r="C5" s="179">
        <f t="shared" si="0"/>
        <v>132353</v>
      </c>
      <c r="D5" s="179">
        <f t="shared" si="0"/>
        <v>20300</v>
      </c>
      <c r="E5" s="179">
        <f t="shared" si="0"/>
        <v>3000</v>
      </c>
      <c r="F5" s="179">
        <f t="shared" si="0"/>
        <v>15000</v>
      </c>
      <c r="G5" s="179">
        <f t="shared" si="0"/>
        <v>2300</v>
      </c>
    </row>
    <row r="6" s="162" customFormat="1" ht="129" hidden="1" customHeight="1" spans="1:7">
      <c r="A6" s="178" t="s">
        <v>11</v>
      </c>
      <c r="B6" s="179"/>
      <c r="C6" s="179"/>
      <c r="E6" s="180" t="s">
        <v>12</v>
      </c>
      <c r="F6" s="181" t="s">
        <v>13</v>
      </c>
      <c r="G6" s="182"/>
    </row>
    <row r="7" s="162" customFormat="1" ht="13.5" customHeight="1" spans="1:7">
      <c r="A7" s="178" t="s">
        <v>14</v>
      </c>
      <c r="B7" s="183">
        <f t="shared" ref="B7:G7" si="1">SUM(B8,B10,B14,B21,B24,B30,B36,B41,B46,B54,B59,B64,B69)</f>
        <v>99341</v>
      </c>
      <c r="C7" s="183">
        <f t="shared" si="1"/>
        <v>95966</v>
      </c>
      <c r="D7" s="183">
        <f t="shared" si="1"/>
        <v>3375</v>
      </c>
      <c r="E7" s="183">
        <f t="shared" si="1"/>
        <v>2850</v>
      </c>
      <c r="F7" s="183">
        <f t="shared" si="1"/>
        <v>0</v>
      </c>
      <c r="G7" s="183">
        <f t="shared" si="1"/>
        <v>525</v>
      </c>
    </row>
    <row r="8" s="162" customFormat="1" ht="13.5" customHeight="1" spans="1:7">
      <c r="A8" s="184" t="s">
        <v>15</v>
      </c>
      <c r="B8" s="183">
        <f t="shared" ref="B8:G8" si="2">SUM(B9)</f>
        <v>9627</v>
      </c>
      <c r="C8" s="183">
        <f t="shared" si="2"/>
        <v>9310</v>
      </c>
      <c r="D8" s="183">
        <f t="shared" si="2"/>
        <v>317</v>
      </c>
      <c r="E8" s="183">
        <f t="shared" si="2"/>
        <v>257</v>
      </c>
      <c r="F8" s="183">
        <f t="shared" si="2"/>
        <v>0</v>
      </c>
      <c r="G8" s="183">
        <f t="shared" si="2"/>
        <v>60</v>
      </c>
    </row>
    <row r="9" s="163" customFormat="1" ht="13.5" customHeight="1" spans="1:7">
      <c r="A9" s="185" t="s">
        <v>16</v>
      </c>
      <c r="B9" s="186">
        <f t="shared" ref="B7:B37" si="3">SUM(C9:D9)</f>
        <v>9627</v>
      </c>
      <c r="C9" s="183">
        <v>9310</v>
      </c>
      <c r="D9" s="179">
        <f t="shared" ref="D7:D37" si="4">SUM(E9:G9)</f>
        <v>317</v>
      </c>
      <c r="E9" s="183">
        <f>SUM(幸福河湖1!G7:G20)</f>
        <v>257</v>
      </c>
      <c r="F9" s="183"/>
      <c r="G9" s="179">
        <f>SUM(水利科技1!D7)</f>
        <v>60</v>
      </c>
    </row>
    <row r="10" s="162" customFormat="1" ht="13.5" customHeight="1" spans="1:7">
      <c r="A10" s="184" t="s">
        <v>17</v>
      </c>
      <c r="B10" s="183">
        <f t="shared" ref="B10:G10" si="5">SUM(B11:B13)</f>
        <v>2998</v>
      </c>
      <c r="C10" s="183">
        <f t="shared" si="5"/>
        <v>2738</v>
      </c>
      <c r="D10" s="183">
        <f t="shared" si="5"/>
        <v>260</v>
      </c>
      <c r="E10" s="183">
        <f t="shared" si="5"/>
        <v>225</v>
      </c>
      <c r="F10" s="183">
        <f t="shared" si="5"/>
        <v>0</v>
      </c>
      <c r="G10" s="183">
        <f t="shared" si="5"/>
        <v>35</v>
      </c>
    </row>
    <row r="11" s="163" customFormat="1" ht="13.5" customHeight="1" spans="1:7">
      <c r="A11" s="185" t="s">
        <v>18</v>
      </c>
      <c r="B11" s="186">
        <f t="shared" si="3"/>
        <v>1055</v>
      </c>
      <c r="C11" s="183">
        <v>941</v>
      </c>
      <c r="D11" s="179">
        <f t="shared" si="4"/>
        <v>114</v>
      </c>
      <c r="E11" s="183">
        <f>SUM(幸福河湖1!G22:G28)</f>
        <v>94</v>
      </c>
      <c r="F11" s="183"/>
      <c r="G11" s="179">
        <f>SUM(水利科技1!D8)</f>
        <v>20</v>
      </c>
    </row>
    <row r="12" s="163" customFormat="1" ht="13.5" customHeight="1" spans="1:7">
      <c r="A12" s="185" t="s">
        <v>19</v>
      </c>
      <c r="B12" s="186">
        <f t="shared" si="3"/>
        <v>720</v>
      </c>
      <c r="C12" s="183">
        <v>647</v>
      </c>
      <c r="D12" s="179">
        <f t="shared" si="4"/>
        <v>73</v>
      </c>
      <c r="E12" s="183">
        <f>SUM(幸福河湖1!G29:G33)</f>
        <v>58</v>
      </c>
      <c r="F12" s="183"/>
      <c r="G12" s="179">
        <f>SUM(水利科技1!D9)</f>
        <v>15</v>
      </c>
    </row>
    <row r="13" s="163" customFormat="1" ht="13.5" customHeight="1" spans="1:7">
      <c r="A13" s="185" t="s">
        <v>20</v>
      </c>
      <c r="B13" s="186">
        <f t="shared" si="3"/>
        <v>1223</v>
      </c>
      <c r="C13" s="183">
        <v>1150</v>
      </c>
      <c r="D13" s="179">
        <f t="shared" si="4"/>
        <v>73</v>
      </c>
      <c r="E13" s="183">
        <f>SUM(幸福河湖1!G34:G37)</f>
        <v>73</v>
      </c>
      <c r="F13" s="183"/>
      <c r="G13" s="179"/>
    </row>
    <row r="14" s="162" customFormat="1" ht="13.5" customHeight="1" spans="1:7">
      <c r="A14" s="184" t="s">
        <v>21</v>
      </c>
      <c r="B14" s="183">
        <f t="shared" ref="B14:G14" si="6">SUM(B15:B20)</f>
        <v>12116</v>
      </c>
      <c r="C14" s="183">
        <f t="shared" si="6"/>
        <v>11933</v>
      </c>
      <c r="D14" s="183">
        <f t="shared" si="6"/>
        <v>183</v>
      </c>
      <c r="E14" s="183">
        <f t="shared" si="6"/>
        <v>153</v>
      </c>
      <c r="F14" s="183">
        <f t="shared" si="6"/>
        <v>0</v>
      </c>
      <c r="G14" s="183">
        <f t="shared" si="6"/>
        <v>30</v>
      </c>
    </row>
    <row r="15" s="163" customFormat="1" ht="13.5" customHeight="1" spans="1:7">
      <c r="A15" s="185" t="s">
        <v>22</v>
      </c>
      <c r="B15" s="186">
        <f t="shared" si="3"/>
        <v>3697</v>
      </c>
      <c r="C15" s="183">
        <v>3596</v>
      </c>
      <c r="D15" s="179">
        <f t="shared" si="4"/>
        <v>101</v>
      </c>
      <c r="E15" s="183">
        <f>SUM(幸福河湖1!G39:G44)</f>
        <v>71</v>
      </c>
      <c r="F15" s="183"/>
      <c r="G15" s="179">
        <f>SUM(水利科技1!D10)</f>
        <v>30</v>
      </c>
    </row>
    <row r="16" s="163" customFormat="1" ht="13.5" hidden="1" customHeight="1" spans="1:7">
      <c r="A16" s="185" t="s">
        <v>23</v>
      </c>
      <c r="B16" s="186">
        <f t="shared" si="3"/>
        <v>780</v>
      </c>
      <c r="C16" s="183">
        <v>780</v>
      </c>
      <c r="D16" s="179">
        <f t="shared" si="4"/>
        <v>0</v>
      </c>
      <c r="E16" s="183"/>
      <c r="F16" s="183"/>
      <c r="G16" s="179"/>
    </row>
    <row r="17" s="163" customFormat="1" ht="13.5" customHeight="1" spans="1:7">
      <c r="A17" s="185" t="s">
        <v>24</v>
      </c>
      <c r="B17" s="186">
        <f t="shared" si="3"/>
        <v>1030</v>
      </c>
      <c r="C17" s="183">
        <v>986</v>
      </c>
      <c r="D17" s="179">
        <f t="shared" si="4"/>
        <v>44</v>
      </c>
      <c r="E17" s="183">
        <f>SUM(幸福河湖1!G45:G46)</f>
        <v>44</v>
      </c>
      <c r="F17" s="183"/>
      <c r="G17" s="179"/>
    </row>
    <row r="18" s="163" customFormat="1" ht="13.5" hidden="1" customHeight="1" spans="1:7">
      <c r="A18" s="185" t="s">
        <v>25</v>
      </c>
      <c r="B18" s="186">
        <f t="shared" si="3"/>
        <v>1568</v>
      </c>
      <c r="C18" s="183">
        <v>1568</v>
      </c>
      <c r="D18" s="179">
        <f t="shared" si="4"/>
        <v>0</v>
      </c>
      <c r="E18" s="183"/>
      <c r="F18" s="183"/>
      <c r="G18" s="179"/>
    </row>
    <row r="19" s="163" customFormat="1" ht="13.5" customHeight="1" spans="1:7">
      <c r="A19" s="185" t="s">
        <v>26</v>
      </c>
      <c r="B19" s="186">
        <f t="shared" si="3"/>
        <v>2590</v>
      </c>
      <c r="C19" s="183">
        <v>2580</v>
      </c>
      <c r="D19" s="179">
        <f t="shared" si="4"/>
        <v>10</v>
      </c>
      <c r="E19" s="183">
        <f>SUM(幸福河湖1!G47)</f>
        <v>10</v>
      </c>
      <c r="F19" s="183"/>
      <c r="G19" s="179"/>
    </row>
    <row r="20" s="163" customFormat="1" ht="13.5" customHeight="1" spans="1:7">
      <c r="A20" s="185" t="s">
        <v>27</v>
      </c>
      <c r="B20" s="186">
        <f t="shared" si="3"/>
        <v>2451</v>
      </c>
      <c r="C20" s="183">
        <v>2423</v>
      </c>
      <c r="D20" s="179">
        <f t="shared" si="4"/>
        <v>28</v>
      </c>
      <c r="E20" s="183">
        <f>SUM(幸福河湖1!G48:G50)</f>
        <v>28</v>
      </c>
      <c r="F20" s="183"/>
      <c r="G20" s="179"/>
    </row>
    <row r="21" s="162" customFormat="1" ht="13.5" customHeight="1" spans="1:7">
      <c r="A21" s="184" t="s">
        <v>28</v>
      </c>
      <c r="B21" s="183">
        <f t="shared" ref="B21:G21" si="7">SUM(B22:B23)</f>
        <v>3270</v>
      </c>
      <c r="C21" s="183">
        <f t="shared" si="7"/>
        <v>3056</v>
      </c>
      <c r="D21" s="183">
        <f t="shared" si="7"/>
        <v>214</v>
      </c>
      <c r="E21" s="183">
        <f t="shared" si="7"/>
        <v>169</v>
      </c>
      <c r="F21" s="183">
        <f t="shared" si="7"/>
        <v>0</v>
      </c>
      <c r="G21" s="183">
        <f t="shared" si="7"/>
        <v>45</v>
      </c>
    </row>
    <row r="22" s="163" customFormat="1" ht="13.5" customHeight="1" spans="1:7">
      <c r="A22" s="185" t="s">
        <v>29</v>
      </c>
      <c r="B22" s="186">
        <f t="shared" si="3"/>
        <v>1912</v>
      </c>
      <c r="C22" s="183">
        <v>1726</v>
      </c>
      <c r="D22" s="179">
        <f t="shared" si="4"/>
        <v>186</v>
      </c>
      <c r="E22" s="183">
        <f>SUM(幸福河湖1!G52:G60)</f>
        <v>141</v>
      </c>
      <c r="F22" s="183"/>
      <c r="G22" s="179">
        <f>SUM(水利科技1!D11)</f>
        <v>45</v>
      </c>
    </row>
    <row r="23" s="163" customFormat="1" ht="13.5" customHeight="1" spans="1:7">
      <c r="A23" s="185" t="s">
        <v>30</v>
      </c>
      <c r="B23" s="186">
        <f t="shared" si="3"/>
        <v>1358</v>
      </c>
      <c r="C23" s="183">
        <v>1330</v>
      </c>
      <c r="D23" s="179">
        <f t="shared" si="4"/>
        <v>28</v>
      </c>
      <c r="E23" s="183">
        <f>SUM(幸福河湖1!G61:G62)</f>
        <v>28</v>
      </c>
      <c r="F23" s="183"/>
      <c r="G23" s="179"/>
    </row>
    <row r="24" s="162" customFormat="1" ht="13.5" customHeight="1" spans="1:7">
      <c r="A24" s="184" t="s">
        <v>31</v>
      </c>
      <c r="B24" s="183">
        <f t="shared" ref="B24:G24" si="8">SUM(B25:B29)</f>
        <v>3864</v>
      </c>
      <c r="C24" s="183">
        <f t="shared" si="8"/>
        <v>3447</v>
      </c>
      <c r="D24" s="183">
        <f t="shared" si="8"/>
        <v>417</v>
      </c>
      <c r="E24" s="183">
        <f t="shared" si="8"/>
        <v>342</v>
      </c>
      <c r="F24" s="183">
        <f t="shared" si="8"/>
        <v>0</v>
      </c>
      <c r="G24" s="183">
        <f t="shared" si="8"/>
        <v>75</v>
      </c>
    </row>
    <row r="25" s="163" customFormat="1" ht="13.5" customHeight="1" spans="1:7">
      <c r="A25" s="185" t="s">
        <v>32</v>
      </c>
      <c r="B25" s="186">
        <f t="shared" si="3"/>
        <v>1294</v>
      </c>
      <c r="C25" s="183">
        <v>996</v>
      </c>
      <c r="D25" s="179">
        <f t="shared" si="4"/>
        <v>298</v>
      </c>
      <c r="E25" s="183">
        <f>SUM(幸福河湖1!G64:G75)</f>
        <v>223</v>
      </c>
      <c r="F25" s="183"/>
      <c r="G25" s="179">
        <f>SUM(水利科技1!D12)</f>
        <v>75</v>
      </c>
    </row>
    <row r="26" s="163" customFormat="1" ht="13.5" customHeight="1" spans="1:7">
      <c r="A26" s="185" t="s">
        <v>33</v>
      </c>
      <c r="B26" s="186">
        <f t="shared" si="3"/>
        <v>780</v>
      </c>
      <c r="C26" s="183">
        <v>760</v>
      </c>
      <c r="D26" s="179">
        <f t="shared" si="4"/>
        <v>20</v>
      </c>
      <c r="E26" s="183">
        <f>SUM(幸福河湖1!G76)</f>
        <v>20</v>
      </c>
      <c r="F26" s="183"/>
      <c r="G26" s="179"/>
    </row>
    <row r="27" s="163" customFormat="1" ht="13.5" customHeight="1" spans="1:7">
      <c r="A27" s="185" t="s">
        <v>34</v>
      </c>
      <c r="B27" s="186">
        <f t="shared" si="3"/>
        <v>935</v>
      </c>
      <c r="C27" s="183">
        <v>882</v>
      </c>
      <c r="D27" s="179">
        <f t="shared" si="4"/>
        <v>53</v>
      </c>
      <c r="E27" s="183">
        <f>SUM(幸福河湖1!G77:G78)</f>
        <v>53</v>
      </c>
      <c r="F27" s="183"/>
      <c r="G27" s="179"/>
    </row>
    <row r="28" s="163" customFormat="1" ht="13.5" customHeight="1" spans="1:7">
      <c r="A28" s="185" t="s">
        <v>35</v>
      </c>
      <c r="B28" s="186">
        <f t="shared" si="3"/>
        <v>600</v>
      </c>
      <c r="C28" s="183">
        <v>592</v>
      </c>
      <c r="D28" s="179">
        <f t="shared" si="4"/>
        <v>8</v>
      </c>
      <c r="E28" s="183">
        <f>SUM(幸福河湖1!G79)</f>
        <v>8</v>
      </c>
      <c r="F28" s="183"/>
      <c r="G28" s="179"/>
    </row>
    <row r="29" s="163" customFormat="1" ht="13.5" customHeight="1" spans="1:7">
      <c r="A29" s="185" t="s">
        <v>36</v>
      </c>
      <c r="B29" s="186">
        <f t="shared" si="3"/>
        <v>255</v>
      </c>
      <c r="C29" s="183">
        <v>217</v>
      </c>
      <c r="D29" s="179">
        <f t="shared" si="4"/>
        <v>38</v>
      </c>
      <c r="E29" s="183">
        <f>SUM(幸福河湖1!G80:G82)</f>
        <v>38</v>
      </c>
      <c r="F29" s="183"/>
      <c r="G29" s="179"/>
    </row>
    <row r="30" s="162" customFormat="1" ht="13.5" customHeight="1" spans="1:7">
      <c r="A30" s="184" t="s">
        <v>37</v>
      </c>
      <c r="B30" s="183">
        <f t="shared" ref="B30:G30" si="9">SUM(B31:B35)</f>
        <v>4880</v>
      </c>
      <c r="C30" s="183">
        <f t="shared" si="9"/>
        <v>4543</v>
      </c>
      <c r="D30" s="183">
        <f t="shared" si="9"/>
        <v>337</v>
      </c>
      <c r="E30" s="183">
        <f t="shared" si="9"/>
        <v>297</v>
      </c>
      <c r="F30" s="183">
        <f t="shared" si="9"/>
        <v>0</v>
      </c>
      <c r="G30" s="183">
        <f t="shared" si="9"/>
        <v>40</v>
      </c>
    </row>
    <row r="31" s="163" customFormat="1" ht="13.5" customHeight="1" spans="1:7">
      <c r="A31" s="185" t="s">
        <v>38</v>
      </c>
      <c r="B31" s="186">
        <f t="shared" si="3"/>
        <v>2133</v>
      </c>
      <c r="C31" s="183">
        <v>1919</v>
      </c>
      <c r="D31" s="179">
        <f t="shared" si="4"/>
        <v>214</v>
      </c>
      <c r="E31" s="183">
        <f>SUM(幸福河湖1!G84:G91)</f>
        <v>174</v>
      </c>
      <c r="F31" s="183"/>
      <c r="G31" s="179">
        <f>SUM(水利科技1!D13)</f>
        <v>40</v>
      </c>
    </row>
    <row r="32" s="163" customFormat="1" ht="13.5" hidden="1" customHeight="1" spans="1:7">
      <c r="A32" s="185" t="s">
        <v>39</v>
      </c>
      <c r="B32" s="186">
        <f t="shared" si="3"/>
        <v>387</v>
      </c>
      <c r="C32" s="183">
        <v>387</v>
      </c>
      <c r="D32" s="179">
        <f t="shared" si="4"/>
        <v>0</v>
      </c>
      <c r="E32" s="183"/>
      <c r="F32" s="183"/>
      <c r="G32" s="179"/>
    </row>
    <row r="33" s="163" customFormat="1" ht="13.5" customHeight="1" spans="1:7">
      <c r="A33" s="185" t="s">
        <v>40</v>
      </c>
      <c r="B33" s="186">
        <f t="shared" si="3"/>
        <v>767</v>
      </c>
      <c r="C33" s="183">
        <v>747</v>
      </c>
      <c r="D33" s="179">
        <f t="shared" si="4"/>
        <v>20</v>
      </c>
      <c r="E33" s="183">
        <f>SUM(幸福河湖1!G92)</f>
        <v>20</v>
      </c>
      <c r="F33" s="183"/>
      <c r="G33" s="179"/>
    </row>
    <row r="34" s="163" customFormat="1" ht="13.5" customHeight="1" spans="1:7">
      <c r="A34" s="185" t="s">
        <v>41</v>
      </c>
      <c r="B34" s="186">
        <f t="shared" si="3"/>
        <v>1125</v>
      </c>
      <c r="C34" s="183">
        <v>1022</v>
      </c>
      <c r="D34" s="179">
        <f t="shared" si="4"/>
        <v>103</v>
      </c>
      <c r="E34" s="183">
        <f>SUM(幸福河湖1!G93:G96)</f>
        <v>103</v>
      </c>
      <c r="F34" s="183"/>
      <c r="G34" s="179"/>
    </row>
    <row r="35" s="163" customFormat="1" ht="13.5" hidden="1" customHeight="1" spans="1:7">
      <c r="A35" s="185" t="s">
        <v>42</v>
      </c>
      <c r="B35" s="186">
        <f t="shared" si="3"/>
        <v>468</v>
      </c>
      <c r="C35" s="183">
        <v>468</v>
      </c>
      <c r="D35" s="179">
        <f t="shared" si="4"/>
        <v>0</v>
      </c>
      <c r="E35" s="183"/>
      <c r="F35" s="183"/>
      <c r="G35" s="179"/>
    </row>
    <row r="36" s="162" customFormat="1" ht="13.5" customHeight="1" spans="1:7">
      <c r="A36" s="184" t="s">
        <v>43</v>
      </c>
      <c r="B36" s="183">
        <f t="shared" ref="B36:G36" si="10">SUM(B37:B40)</f>
        <v>14744</v>
      </c>
      <c r="C36" s="183">
        <f t="shared" si="10"/>
        <v>14597</v>
      </c>
      <c r="D36" s="183">
        <f t="shared" si="10"/>
        <v>147</v>
      </c>
      <c r="E36" s="183">
        <f t="shared" si="10"/>
        <v>107</v>
      </c>
      <c r="F36" s="183">
        <f t="shared" si="10"/>
        <v>0</v>
      </c>
      <c r="G36" s="183">
        <f t="shared" si="10"/>
        <v>40</v>
      </c>
    </row>
    <row r="37" s="163" customFormat="1" ht="13.5" customHeight="1" spans="1:7">
      <c r="A37" s="185" t="s">
        <v>44</v>
      </c>
      <c r="B37" s="186">
        <f t="shared" si="3"/>
        <v>7919</v>
      </c>
      <c r="C37" s="183">
        <v>7841</v>
      </c>
      <c r="D37" s="179">
        <f t="shared" si="4"/>
        <v>78</v>
      </c>
      <c r="E37" s="183">
        <f>SUM(幸福河湖1!G98:G100)</f>
        <v>38</v>
      </c>
      <c r="F37" s="183"/>
      <c r="G37" s="179">
        <f>SUM(水利科技1!D14)</f>
        <v>40</v>
      </c>
    </row>
    <row r="38" s="163" customFormat="1" ht="13.5" hidden="1" customHeight="1" spans="1:7">
      <c r="A38" s="185" t="s">
        <v>45</v>
      </c>
      <c r="B38" s="186">
        <f t="shared" ref="B38:B69" si="11">SUM(C38:D38)</f>
        <v>2936</v>
      </c>
      <c r="C38" s="183">
        <v>2936</v>
      </c>
      <c r="D38" s="179">
        <f t="shared" ref="D38:D69" si="12">SUM(E38:G38)</f>
        <v>0</v>
      </c>
      <c r="E38" s="183"/>
      <c r="F38" s="183"/>
      <c r="G38" s="179"/>
    </row>
    <row r="39" s="163" customFormat="1" ht="13.5" customHeight="1" spans="1:7">
      <c r="A39" s="185" t="s">
        <v>46</v>
      </c>
      <c r="B39" s="186">
        <f t="shared" si="11"/>
        <v>3163</v>
      </c>
      <c r="C39" s="183">
        <v>3114</v>
      </c>
      <c r="D39" s="179">
        <f t="shared" si="12"/>
        <v>49</v>
      </c>
      <c r="E39" s="183">
        <f>SUM(幸福河湖1!G101)</f>
        <v>49</v>
      </c>
      <c r="F39" s="183"/>
      <c r="G39" s="179"/>
    </row>
    <row r="40" s="162" customFormat="1" ht="13.5" customHeight="1" spans="1:7">
      <c r="A40" s="185" t="s">
        <v>47</v>
      </c>
      <c r="B40" s="186">
        <f t="shared" si="11"/>
        <v>726</v>
      </c>
      <c r="C40" s="183">
        <v>706</v>
      </c>
      <c r="D40" s="179">
        <f t="shared" si="12"/>
        <v>20</v>
      </c>
      <c r="E40" s="183">
        <f>SUM(幸福河湖1!G102)</f>
        <v>20</v>
      </c>
      <c r="F40" s="183"/>
      <c r="G40" s="179"/>
    </row>
    <row r="41" s="162" customFormat="1" ht="13.5" customHeight="1" spans="1:7">
      <c r="A41" s="184" t="s">
        <v>48</v>
      </c>
      <c r="B41" s="183">
        <f t="shared" ref="B41:G41" si="13">SUM(B42:B45)</f>
        <v>15928</v>
      </c>
      <c r="C41" s="183">
        <f t="shared" si="13"/>
        <v>15591</v>
      </c>
      <c r="D41" s="183">
        <f t="shared" si="13"/>
        <v>337</v>
      </c>
      <c r="E41" s="183">
        <f t="shared" si="13"/>
        <v>302</v>
      </c>
      <c r="F41" s="183">
        <f t="shared" si="13"/>
        <v>0</v>
      </c>
      <c r="G41" s="183">
        <f t="shared" si="13"/>
        <v>35</v>
      </c>
    </row>
    <row r="42" s="163" customFormat="1" ht="13.5" customHeight="1" spans="1:7">
      <c r="A42" s="185" t="s">
        <v>49</v>
      </c>
      <c r="B42" s="186">
        <f t="shared" si="11"/>
        <v>9436</v>
      </c>
      <c r="C42" s="183">
        <v>9239</v>
      </c>
      <c r="D42" s="179">
        <f t="shared" si="12"/>
        <v>197</v>
      </c>
      <c r="E42" s="183">
        <f>SUM(幸福河湖1!G104:G112)</f>
        <v>162</v>
      </c>
      <c r="F42" s="183"/>
      <c r="G42" s="179">
        <f>SUM(水利科技1!D15)</f>
        <v>35</v>
      </c>
    </row>
    <row r="43" s="163" customFormat="1" ht="13.5" customHeight="1" spans="1:7">
      <c r="A43" s="185" t="s">
        <v>50</v>
      </c>
      <c r="B43" s="186">
        <f t="shared" si="11"/>
        <v>873</v>
      </c>
      <c r="C43" s="183">
        <v>853</v>
      </c>
      <c r="D43" s="179">
        <f t="shared" si="12"/>
        <v>20</v>
      </c>
      <c r="E43" s="183">
        <f>SUM(幸福河湖1!G113:G114)</f>
        <v>20</v>
      </c>
      <c r="F43" s="183"/>
      <c r="G43" s="179"/>
    </row>
    <row r="44" s="163" customFormat="1" ht="13.5" customHeight="1" spans="1:7">
      <c r="A44" s="185" t="s">
        <v>51</v>
      </c>
      <c r="B44" s="186">
        <f t="shared" si="11"/>
        <v>3505</v>
      </c>
      <c r="C44" s="183">
        <v>3405</v>
      </c>
      <c r="D44" s="179">
        <f t="shared" si="12"/>
        <v>100</v>
      </c>
      <c r="E44" s="183">
        <f>SUM(幸福河湖1!G115)</f>
        <v>100</v>
      </c>
      <c r="F44" s="183"/>
      <c r="G44" s="179"/>
    </row>
    <row r="45" s="162" customFormat="1" ht="13.5" customHeight="1" spans="1:7">
      <c r="A45" s="185" t="s">
        <v>52</v>
      </c>
      <c r="B45" s="186">
        <f t="shared" si="11"/>
        <v>2114</v>
      </c>
      <c r="C45" s="183">
        <v>2094</v>
      </c>
      <c r="D45" s="179">
        <f t="shared" si="12"/>
        <v>20</v>
      </c>
      <c r="E45" s="183">
        <f>SUM(幸福河湖1!G116)</f>
        <v>20</v>
      </c>
      <c r="F45" s="183"/>
      <c r="G45" s="179"/>
    </row>
    <row r="46" s="162" customFormat="1" ht="13.5" customHeight="1" spans="1:7">
      <c r="A46" s="184" t="s">
        <v>53</v>
      </c>
      <c r="B46" s="183">
        <f t="shared" ref="B46:G46" si="14">SUM(B47:B53)</f>
        <v>10704</v>
      </c>
      <c r="C46" s="183">
        <f t="shared" si="14"/>
        <v>10221</v>
      </c>
      <c r="D46" s="183">
        <f t="shared" si="14"/>
        <v>483</v>
      </c>
      <c r="E46" s="183">
        <f t="shared" si="14"/>
        <v>438</v>
      </c>
      <c r="F46" s="183">
        <f t="shared" si="14"/>
        <v>0</v>
      </c>
      <c r="G46" s="183">
        <f t="shared" si="14"/>
        <v>45</v>
      </c>
    </row>
    <row r="47" s="163" customFormat="1" ht="13.5" customHeight="1" spans="1:7">
      <c r="A47" s="185" t="s">
        <v>54</v>
      </c>
      <c r="B47" s="186">
        <f t="shared" si="11"/>
        <v>2808</v>
      </c>
      <c r="C47" s="183">
        <v>2703</v>
      </c>
      <c r="D47" s="179">
        <f t="shared" si="12"/>
        <v>105</v>
      </c>
      <c r="E47" s="183">
        <f>SUM(幸福河湖1!G118:G121)</f>
        <v>60</v>
      </c>
      <c r="F47" s="183"/>
      <c r="G47" s="179">
        <f>SUM(水利科技1!D16)</f>
        <v>45</v>
      </c>
    </row>
    <row r="48" s="162" customFormat="1" ht="13.5" customHeight="1" spans="1:7">
      <c r="A48" s="185" t="s">
        <v>55</v>
      </c>
      <c r="B48" s="186">
        <f t="shared" si="11"/>
        <v>1903</v>
      </c>
      <c r="C48" s="183">
        <v>1883</v>
      </c>
      <c r="D48" s="179">
        <f t="shared" si="12"/>
        <v>20</v>
      </c>
      <c r="E48" s="183">
        <f>SUM(幸福河湖1!G122)</f>
        <v>20</v>
      </c>
      <c r="F48" s="183"/>
      <c r="G48" s="179"/>
    </row>
    <row r="49" s="163" customFormat="1" ht="13.5" customHeight="1" spans="1:7">
      <c r="A49" s="185" t="s">
        <v>56</v>
      </c>
      <c r="B49" s="186">
        <f t="shared" si="11"/>
        <v>787</v>
      </c>
      <c r="C49" s="183">
        <v>732</v>
      </c>
      <c r="D49" s="179">
        <f t="shared" si="12"/>
        <v>55</v>
      </c>
      <c r="E49" s="183">
        <f>SUM(幸福河湖1!G123)</f>
        <v>55</v>
      </c>
      <c r="F49" s="183"/>
      <c r="G49" s="179"/>
    </row>
    <row r="50" s="163" customFormat="1" ht="13.5" customHeight="1" spans="1:7">
      <c r="A50" s="185" t="s">
        <v>57</v>
      </c>
      <c r="B50" s="186">
        <f t="shared" si="11"/>
        <v>1397</v>
      </c>
      <c r="C50" s="183">
        <v>1311</v>
      </c>
      <c r="D50" s="179">
        <f t="shared" si="12"/>
        <v>86</v>
      </c>
      <c r="E50" s="183">
        <f>SUM(幸福河湖1!G124)</f>
        <v>86</v>
      </c>
      <c r="F50" s="183"/>
      <c r="G50" s="179"/>
    </row>
    <row r="51" s="163" customFormat="1" ht="13.5" customHeight="1" spans="1:7">
      <c r="A51" s="185" t="s">
        <v>58</v>
      </c>
      <c r="B51" s="186">
        <f t="shared" si="11"/>
        <v>1448</v>
      </c>
      <c r="C51" s="183">
        <v>1374</v>
      </c>
      <c r="D51" s="179">
        <f t="shared" si="12"/>
        <v>74</v>
      </c>
      <c r="E51" s="183">
        <f>SUM(幸福河湖1!G125:G126)</f>
        <v>74</v>
      </c>
      <c r="F51" s="183"/>
      <c r="G51" s="179"/>
    </row>
    <row r="52" s="163" customFormat="1" ht="13.5" customHeight="1" spans="1:7">
      <c r="A52" s="185" t="s">
        <v>59</v>
      </c>
      <c r="B52" s="186">
        <f t="shared" si="11"/>
        <v>1168</v>
      </c>
      <c r="C52" s="183">
        <v>1088</v>
      </c>
      <c r="D52" s="179">
        <f t="shared" si="12"/>
        <v>80</v>
      </c>
      <c r="E52" s="183">
        <f>SUM(幸福河湖1!G127:G128)</f>
        <v>80</v>
      </c>
      <c r="F52" s="183"/>
      <c r="G52" s="179"/>
    </row>
    <row r="53" s="163" customFormat="1" ht="13.5" customHeight="1" spans="1:7">
      <c r="A53" s="185" t="s">
        <v>60</v>
      </c>
      <c r="B53" s="186">
        <f t="shared" si="11"/>
        <v>1193</v>
      </c>
      <c r="C53" s="183">
        <v>1130</v>
      </c>
      <c r="D53" s="179">
        <f t="shared" si="12"/>
        <v>63</v>
      </c>
      <c r="E53" s="183">
        <f>SUM(幸福河湖1!G129)</f>
        <v>63</v>
      </c>
      <c r="F53" s="183"/>
      <c r="G53" s="179"/>
    </row>
    <row r="54" s="162" customFormat="1" ht="13.5" customHeight="1" spans="1:7">
      <c r="A54" s="184" t="s">
        <v>61</v>
      </c>
      <c r="B54" s="183">
        <f t="shared" ref="B54:G54" si="15">SUM(B55:B58)</f>
        <v>6362</v>
      </c>
      <c r="C54" s="183">
        <f t="shared" si="15"/>
        <v>6242</v>
      </c>
      <c r="D54" s="183">
        <f t="shared" si="15"/>
        <v>120</v>
      </c>
      <c r="E54" s="183">
        <f t="shared" si="15"/>
        <v>80</v>
      </c>
      <c r="F54" s="183">
        <f t="shared" si="15"/>
        <v>0</v>
      </c>
      <c r="G54" s="183">
        <f t="shared" si="15"/>
        <v>40</v>
      </c>
    </row>
    <row r="55" s="163" customFormat="1" ht="13.5" customHeight="1" spans="1:7">
      <c r="A55" s="185" t="s">
        <v>62</v>
      </c>
      <c r="B55" s="186">
        <f t="shared" si="11"/>
        <v>2799</v>
      </c>
      <c r="C55" s="183">
        <v>2699</v>
      </c>
      <c r="D55" s="179">
        <f t="shared" si="12"/>
        <v>100</v>
      </c>
      <c r="E55" s="183">
        <f>SUM(幸福河湖1!G131:G135)</f>
        <v>60</v>
      </c>
      <c r="F55" s="183"/>
      <c r="G55" s="179">
        <f>SUM(水利科技1!D17)</f>
        <v>40</v>
      </c>
    </row>
    <row r="56" s="162" customFormat="1" ht="13.5" hidden="1" customHeight="1" spans="1:7">
      <c r="A56" s="185" t="s">
        <v>63</v>
      </c>
      <c r="B56" s="186">
        <f t="shared" si="11"/>
        <v>1147</v>
      </c>
      <c r="C56" s="183">
        <v>1147</v>
      </c>
      <c r="D56" s="179">
        <f t="shared" si="12"/>
        <v>0</v>
      </c>
      <c r="E56" s="183"/>
      <c r="F56" s="183"/>
      <c r="G56" s="179"/>
    </row>
    <row r="57" s="163" customFormat="1" ht="13.5" customHeight="1" spans="1:7">
      <c r="A57" s="185" t="s">
        <v>64</v>
      </c>
      <c r="B57" s="186">
        <f t="shared" si="11"/>
        <v>1889</v>
      </c>
      <c r="C57" s="183">
        <v>1869</v>
      </c>
      <c r="D57" s="179">
        <f t="shared" si="12"/>
        <v>20</v>
      </c>
      <c r="E57" s="183">
        <f>SUM(幸福河湖1!G136:G137)</f>
        <v>20</v>
      </c>
      <c r="F57" s="183"/>
      <c r="G57" s="179"/>
    </row>
    <row r="58" s="163" customFormat="1" ht="13.5" hidden="1" customHeight="1" spans="1:7">
      <c r="A58" s="185" t="s">
        <v>65</v>
      </c>
      <c r="B58" s="186">
        <f t="shared" si="11"/>
        <v>527</v>
      </c>
      <c r="C58" s="183">
        <v>527</v>
      </c>
      <c r="D58" s="179">
        <f t="shared" si="12"/>
        <v>0</v>
      </c>
      <c r="E58" s="183"/>
      <c r="F58" s="183"/>
      <c r="G58" s="179"/>
    </row>
    <row r="59" s="162" customFormat="1" ht="13.5" customHeight="1" spans="1:7">
      <c r="A59" s="184" t="s">
        <v>66</v>
      </c>
      <c r="B59" s="183">
        <f t="shared" ref="B59:G59" si="16">SUM(B60:B63)</f>
        <v>3529</v>
      </c>
      <c r="C59" s="183">
        <f t="shared" si="16"/>
        <v>3396</v>
      </c>
      <c r="D59" s="183">
        <f t="shared" si="16"/>
        <v>133</v>
      </c>
      <c r="E59" s="183">
        <f t="shared" si="16"/>
        <v>103</v>
      </c>
      <c r="F59" s="183">
        <f t="shared" si="16"/>
        <v>0</v>
      </c>
      <c r="G59" s="183">
        <f t="shared" si="16"/>
        <v>30</v>
      </c>
    </row>
    <row r="60" s="163" customFormat="1" ht="13.5" customHeight="1" spans="1:7">
      <c r="A60" s="185" t="s">
        <v>67</v>
      </c>
      <c r="B60" s="186">
        <f t="shared" si="11"/>
        <v>1253</v>
      </c>
      <c r="C60" s="183">
        <v>1192</v>
      </c>
      <c r="D60" s="179">
        <f t="shared" si="12"/>
        <v>61</v>
      </c>
      <c r="E60" s="183">
        <f>SUM(幸福河湖1!G139)</f>
        <v>31</v>
      </c>
      <c r="F60" s="183"/>
      <c r="G60" s="179">
        <f>SUM(水利科技1!D18)</f>
        <v>30</v>
      </c>
    </row>
    <row r="61" s="163" customFormat="1" ht="13.5" customHeight="1" spans="1:7">
      <c r="A61" s="185" t="s">
        <v>68</v>
      </c>
      <c r="B61" s="186">
        <f t="shared" si="11"/>
        <v>675</v>
      </c>
      <c r="C61" s="183">
        <v>649</v>
      </c>
      <c r="D61" s="179">
        <f t="shared" si="12"/>
        <v>26</v>
      </c>
      <c r="E61" s="183">
        <f>SUM(幸福河湖1!G140:G142)</f>
        <v>26</v>
      </c>
      <c r="F61" s="183"/>
      <c r="G61" s="179"/>
    </row>
    <row r="62" s="162" customFormat="1" ht="13.5" customHeight="1" spans="1:7">
      <c r="A62" s="185" t="s">
        <v>69</v>
      </c>
      <c r="B62" s="186">
        <f t="shared" si="11"/>
        <v>953</v>
      </c>
      <c r="C62" s="183">
        <v>927</v>
      </c>
      <c r="D62" s="179">
        <f t="shared" si="12"/>
        <v>26</v>
      </c>
      <c r="E62" s="183">
        <f>SUM(幸福河湖1!G143:G145)</f>
        <v>26</v>
      </c>
      <c r="F62" s="183"/>
      <c r="G62" s="179"/>
    </row>
    <row r="63" s="163" customFormat="1" ht="13.5" customHeight="1" spans="1:7">
      <c r="A63" s="185" t="s">
        <v>70</v>
      </c>
      <c r="B63" s="186">
        <f t="shared" si="11"/>
        <v>648</v>
      </c>
      <c r="C63" s="183">
        <v>628</v>
      </c>
      <c r="D63" s="179">
        <f t="shared" si="12"/>
        <v>20</v>
      </c>
      <c r="E63" s="183">
        <f>SUM(幸福河湖1!G146:G147)</f>
        <v>20</v>
      </c>
      <c r="F63" s="183"/>
      <c r="G63" s="179"/>
    </row>
    <row r="64" s="162" customFormat="1" ht="13.5" customHeight="1" spans="1:7">
      <c r="A64" s="184" t="s">
        <v>71</v>
      </c>
      <c r="B64" s="183">
        <f t="shared" ref="B64:G64" si="17">SUM(B65:B68)</f>
        <v>4148</v>
      </c>
      <c r="C64" s="183">
        <f t="shared" si="17"/>
        <v>3923</v>
      </c>
      <c r="D64" s="183">
        <f t="shared" si="17"/>
        <v>225</v>
      </c>
      <c r="E64" s="183">
        <f t="shared" si="17"/>
        <v>195</v>
      </c>
      <c r="F64" s="183">
        <f t="shared" si="17"/>
        <v>0</v>
      </c>
      <c r="G64" s="183">
        <f t="shared" si="17"/>
        <v>30</v>
      </c>
    </row>
    <row r="65" s="163" customFormat="1" ht="13.5" customHeight="1" spans="1:7">
      <c r="A65" s="185" t="s">
        <v>72</v>
      </c>
      <c r="B65" s="186">
        <f t="shared" si="11"/>
        <v>1570</v>
      </c>
      <c r="C65" s="183">
        <v>1457</v>
      </c>
      <c r="D65" s="179">
        <f t="shared" si="12"/>
        <v>113</v>
      </c>
      <c r="E65" s="183">
        <f>SUM(幸福河湖1!G149:G156)</f>
        <v>83</v>
      </c>
      <c r="F65" s="183"/>
      <c r="G65" s="183">
        <f>SUM(水利科技1!D19)</f>
        <v>30</v>
      </c>
    </row>
    <row r="66" s="163" customFormat="1" ht="13.5" hidden="1" customHeight="1" spans="1:7">
      <c r="A66" s="185" t="s">
        <v>73</v>
      </c>
      <c r="B66" s="186">
        <f t="shared" si="11"/>
        <v>754</v>
      </c>
      <c r="C66" s="183">
        <v>754</v>
      </c>
      <c r="D66" s="179">
        <f t="shared" si="12"/>
        <v>0</v>
      </c>
      <c r="E66" s="183"/>
      <c r="F66" s="183"/>
      <c r="G66" s="179"/>
    </row>
    <row r="67" s="162" customFormat="1" ht="13.5" customHeight="1" spans="1:7">
      <c r="A67" s="185" t="s">
        <v>74</v>
      </c>
      <c r="B67" s="186">
        <f t="shared" si="11"/>
        <v>1221</v>
      </c>
      <c r="C67" s="183">
        <v>1131</v>
      </c>
      <c r="D67" s="179">
        <f t="shared" si="12"/>
        <v>90</v>
      </c>
      <c r="E67" s="183">
        <f>SUM(幸福河湖1!G157:G160)</f>
        <v>90</v>
      </c>
      <c r="F67" s="183"/>
      <c r="G67" s="179"/>
    </row>
    <row r="68" s="163" customFormat="1" ht="13.5" customHeight="1" spans="1:7">
      <c r="A68" s="185" t="s">
        <v>75</v>
      </c>
      <c r="B68" s="186">
        <f t="shared" si="11"/>
        <v>603</v>
      </c>
      <c r="C68" s="183">
        <v>581</v>
      </c>
      <c r="D68" s="179">
        <f t="shared" si="12"/>
        <v>22</v>
      </c>
      <c r="E68" s="183">
        <f>SUM(幸福河湖1!G161)</f>
        <v>22</v>
      </c>
      <c r="F68" s="183"/>
      <c r="G68" s="179"/>
    </row>
    <row r="69" s="162" customFormat="1" ht="13.5" customHeight="1" spans="1:7">
      <c r="A69" s="184" t="s">
        <v>76</v>
      </c>
      <c r="B69" s="183">
        <f t="shared" ref="B69:G69" si="18">SUM(B70:B73)</f>
        <v>7171</v>
      </c>
      <c r="C69" s="183">
        <f t="shared" si="18"/>
        <v>6969</v>
      </c>
      <c r="D69" s="183">
        <f t="shared" si="18"/>
        <v>202</v>
      </c>
      <c r="E69" s="183">
        <f t="shared" si="18"/>
        <v>182</v>
      </c>
      <c r="F69" s="183">
        <f t="shared" si="18"/>
        <v>0</v>
      </c>
      <c r="G69" s="183">
        <f t="shared" si="18"/>
        <v>20</v>
      </c>
    </row>
    <row r="70" s="163" customFormat="1" ht="13.5" customHeight="1" spans="1:7">
      <c r="A70" s="185" t="s">
        <v>77</v>
      </c>
      <c r="B70" s="186">
        <f>SUM(C70:D70)</f>
        <v>1883</v>
      </c>
      <c r="C70" s="183">
        <v>1733</v>
      </c>
      <c r="D70" s="179">
        <f>SUM(E70:G70)</f>
        <v>150</v>
      </c>
      <c r="E70" s="183">
        <f>SUM(幸福河湖1!G163:G166)</f>
        <v>130</v>
      </c>
      <c r="F70" s="183"/>
      <c r="G70" s="179">
        <f>SUM(水利科技1!D20)</f>
        <v>20</v>
      </c>
    </row>
    <row r="71" s="163" customFormat="1" ht="13.5" customHeight="1" spans="1:7">
      <c r="A71" s="185" t="s">
        <v>78</v>
      </c>
      <c r="B71" s="186">
        <f>SUM(C71:D71)</f>
        <v>1248</v>
      </c>
      <c r="C71" s="183">
        <v>1206</v>
      </c>
      <c r="D71" s="179">
        <f>SUM(E71:G71)</f>
        <v>42</v>
      </c>
      <c r="E71" s="183">
        <f>SUM(幸福河湖1!G167:G168)</f>
        <v>42</v>
      </c>
      <c r="F71" s="183"/>
      <c r="G71" s="179"/>
    </row>
    <row r="72" s="163" customFormat="1" ht="13.5" customHeight="1" spans="1:7">
      <c r="A72" s="185" t="s">
        <v>79</v>
      </c>
      <c r="B72" s="186">
        <f>SUM(C72:D72)</f>
        <v>2858</v>
      </c>
      <c r="C72" s="183">
        <v>2848</v>
      </c>
      <c r="D72" s="179">
        <f>SUM(E72:G72)</f>
        <v>10</v>
      </c>
      <c r="E72" s="183">
        <f>SUM(幸福河湖1!G169)</f>
        <v>10</v>
      </c>
      <c r="F72" s="183"/>
      <c r="G72" s="179"/>
    </row>
    <row r="73" s="163" customFormat="1" ht="13.5" hidden="1" customHeight="1" spans="1:7">
      <c r="A73" s="185" t="s">
        <v>80</v>
      </c>
      <c r="B73" s="186">
        <f>SUM(C73:D73)</f>
        <v>1182</v>
      </c>
      <c r="C73" s="183">
        <v>1182</v>
      </c>
      <c r="D73" s="179">
        <f>SUM(E73:G73)</f>
        <v>0</v>
      </c>
      <c r="E73" s="183"/>
      <c r="F73" s="183"/>
      <c r="G73" s="179"/>
    </row>
    <row r="74" s="163" customFormat="1" ht="13.5" hidden="1" customHeight="1" spans="1:7">
      <c r="A74" s="178" t="s">
        <v>81</v>
      </c>
      <c r="B74" s="187" t="s">
        <v>82</v>
      </c>
      <c r="C74" s="188"/>
      <c r="D74" s="188"/>
      <c r="E74" s="188"/>
      <c r="F74" s="188"/>
      <c r="G74" s="189"/>
    </row>
    <row r="75" s="162" customFormat="1" ht="13.5" customHeight="1" spans="1:7">
      <c r="A75" s="178" t="s">
        <v>83</v>
      </c>
      <c r="B75" s="183">
        <f t="shared" ref="B75:G75" si="19">SUM(B76,B87,B99,B105,B116,B122,B127,B130,B137,B138,B139,B140,B145,B161,B162,B163,B164,B165,B166,B167,B168,B169,B170,B171,B172,B173,B174,B175:B180)</f>
        <v>53312</v>
      </c>
      <c r="C75" s="183">
        <f t="shared" si="19"/>
        <v>36387</v>
      </c>
      <c r="D75" s="183">
        <f t="shared" si="19"/>
        <v>16925</v>
      </c>
      <c r="E75" s="183">
        <f t="shared" si="19"/>
        <v>150</v>
      </c>
      <c r="F75" s="183">
        <f t="shared" si="19"/>
        <v>15000</v>
      </c>
      <c r="G75" s="183">
        <f t="shared" si="19"/>
        <v>1775</v>
      </c>
    </row>
    <row r="76" s="162" customFormat="1" ht="13.5" customHeight="1" spans="1:7">
      <c r="A76" s="190" t="s">
        <v>84</v>
      </c>
      <c r="B76" s="179">
        <f t="shared" ref="B76:G76" si="20">SUM(B77:B85)</f>
        <v>2568</v>
      </c>
      <c r="C76" s="179">
        <f t="shared" si="20"/>
        <v>2538</v>
      </c>
      <c r="D76" s="179">
        <f t="shared" si="20"/>
        <v>30</v>
      </c>
      <c r="E76" s="179">
        <f t="shared" si="20"/>
        <v>0</v>
      </c>
      <c r="F76" s="179">
        <f t="shared" si="20"/>
        <v>0</v>
      </c>
      <c r="G76" s="179">
        <f t="shared" si="20"/>
        <v>30</v>
      </c>
    </row>
    <row r="77" s="163" customFormat="1" ht="13.5" customHeight="1" spans="1:7">
      <c r="A77" s="191" t="s">
        <v>85</v>
      </c>
      <c r="B77" s="186">
        <f t="shared" ref="B75:B101" si="21">SUM(C77:D77)</f>
        <v>624</v>
      </c>
      <c r="C77" s="183">
        <v>594</v>
      </c>
      <c r="D77" s="179">
        <f t="shared" ref="D75:D106" si="22">SUM(E77:G77)</f>
        <v>30</v>
      </c>
      <c r="E77" s="183"/>
      <c r="F77" s="183"/>
      <c r="G77" s="179">
        <f>SUM(水利科技1!D30)</f>
        <v>30</v>
      </c>
    </row>
    <row r="78" s="163" customFormat="1" ht="13.5" hidden="1" customHeight="1" spans="1:7">
      <c r="A78" s="191" t="s">
        <v>86</v>
      </c>
      <c r="B78" s="186">
        <f t="shared" si="21"/>
        <v>200</v>
      </c>
      <c r="C78" s="183">
        <v>200</v>
      </c>
      <c r="D78" s="179">
        <f t="shared" si="22"/>
        <v>0</v>
      </c>
      <c r="E78" s="183"/>
      <c r="F78" s="183"/>
      <c r="G78" s="179"/>
    </row>
    <row r="79" s="163" customFormat="1" ht="13.5" hidden="1" customHeight="1" spans="1:7">
      <c r="A79" s="191" t="s">
        <v>87</v>
      </c>
      <c r="B79" s="186">
        <f t="shared" si="21"/>
        <v>133</v>
      </c>
      <c r="C79" s="183">
        <v>133</v>
      </c>
      <c r="D79" s="179">
        <f t="shared" si="22"/>
        <v>0</v>
      </c>
      <c r="E79" s="183"/>
      <c r="F79" s="183"/>
      <c r="G79" s="179"/>
    </row>
    <row r="80" s="163" customFormat="1" ht="13.5" hidden="1" customHeight="1" spans="1:7">
      <c r="A80" s="191" t="s">
        <v>88</v>
      </c>
      <c r="B80" s="186">
        <f t="shared" si="21"/>
        <v>401</v>
      </c>
      <c r="C80" s="183">
        <v>401</v>
      </c>
      <c r="D80" s="179">
        <f t="shared" si="22"/>
        <v>0</v>
      </c>
      <c r="E80" s="183"/>
      <c r="F80" s="183"/>
      <c r="G80" s="179"/>
    </row>
    <row r="81" s="163" customFormat="1" ht="13.5" hidden="1" customHeight="1" spans="1:7">
      <c r="A81" s="191" t="s">
        <v>89</v>
      </c>
      <c r="B81" s="186">
        <f t="shared" si="21"/>
        <v>649</v>
      </c>
      <c r="C81" s="183">
        <v>649</v>
      </c>
      <c r="D81" s="179">
        <f t="shared" si="22"/>
        <v>0</v>
      </c>
      <c r="E81" s="183"/>
      <c r="F81" s="183"/>
      <c r="G81" s="179"/>
    </row>
    <row r="82" s="163" customFormat="1" ht="13.5" hidden="1" customHeight="1" spans="1:7">
      <c r="A82" s="191" t="s">
        <v>90</v>
      </c>
      <c r="B82" s="186">
        <f t="shared" si="21"/>
        <v>94</v>
      </c>
      <c r="C82" s="183">
        <v>94</v>
      </c>
      <c r="D82" s="179">
        <f t="shared" si="22"/>
        <v>0</v>
      </c>
      <c r="E82" s="183"/>
      <c r="F82" s="183"/>
      <c r="G82" s="179"/>
    </row>
    <row r="83" s="163" customFormat="1" ht="13.5" hidden="1" customHeight="1" spans="1:7">
      <c r="A83" s="191" t="s">
        <v>91</v>
      </c>
      <c r="B83" s="186">
        <f t="shared" si="21"/>
        <v>168</v>
      </c>
      <c r="C83" s="183">
        <v>168</v>
      </c>
      <c r="D83" s="179">
        <f t="shared" si="22"/>
        <v>0</v>
      </c>
      <c r="E83" s="183"/>
      <c r="F83" s="183"/>
      <c r="G83" s="179"/>
    </row>
    <row r="84" s="163" customFormat="1" ht="13.5" hidden="1" customHeight="1" spans="1:7">
      <c r="A84" s="191" t="s">
        <v>92</v>
      </c>
      <c r="B84" s="186">
        <f t="shared" si="21"/>
        <v>204</v>
      </c>
      <c r="C84" s="183">
        <v>204</v>
      </c>
      <c r="D84" s="179">
        <f t="shared" si="22"/>
        <v>0</v>
      </c>
      <c r="E84" s="183"/>
      <c r="F84" s="183"/>
      <c r="G84" s="179"/>
    </row>
    <row r="85" s="163" customFormat="1" ht="13.5" hidden="1" customHeight="1" spans="1:7">
      <c r="A85" s="191" t="s">
        <v>93</v>
      </c>
      <c r="B85" s="186">
        <f t="shared" si="21"/>
        <v>95</v>
      </c>
      <c r="C85" s="183">
        <v>95</v>
      </c>
      <c r="D85" s="179">
        <f t="shared" si="22"/>
        <v>0</v>
      </c>
      <c r="E85" s="183"/>
      <c r="F85" s="183"/>
      <c r="G85" s="179"/>
    </row>
    <row r="86" s="163" customFormat="1" ht="13.5" hidden="1" customHeight="1" spans="1:7">
      <c r="A86" s="191" t="s">
        <v>94</v>
      </c>
      <c r="B86" s="186">
        <f t="shared" si="21"/>
        <v>0</v>
      </c>
      <c r="C86" s="183">
        <v>0</v>
      </c>
      <c r="D86" s="179">
        <f t="shared" si="22"/>
        <v>0</v>
      </c>
      <c r="E86" s="183"/>
      <c r="F86" s="183"/>
      <c r="G86" s="179"/>
    </row>
    <row r="87" s="162" customFormat="1" ht="13.5" customHeight="1" spans="1:7">
      <c r="A87" s="190" t="s">
        <v>95</v>
      </c>
      <c r="B87" s="179">
        <f t="shared" ref="B87:G87" si="23">SUM(B88:B98)</f>
        <v>1808</v>
      </c>
      <c r="C87" s="179">
        <f t="shared" si="23"/>
        <v>1778</v>
      </c>
      <c r="D87" s="179">
        <f t="shared" si="23"/>
        <v>30</v>
      </c>
      <c r="E87" s="179">
        <f t="shared" si="23"/>
        <v>0</v>
      </c>
      <c r="F87" s="179">
        <f t="shared" si="23"/>
        <v>0</v>
      </c>
      <c r="G87" s="179">
        <f t="shared" si="23"/>
        <v>30</v>
      </c>
    </row>
    <row r="88" s="163" customFormat="1" ht="13.5" customHeight="1" spans="1:7">
      <c r="A88" s="191" t="s">
        <v>85</v>
      </c>
      <c r="B88" s="186">
        <f t="shared" si="21"/>
        <v>477</v>
      </c>
      <c r="C88" s="183">
        <v>447</v>
      </c>
      <c r="D88" s="179">
        <f t="shared" si="22"/>
        <v>30</v>
      </c>
      <c r="E88" s="183"/>
      <c r="F88" s="183"/>
      <c r="G88" s="179">
        <f>SUM(水利科技1!D31)</f>
        <v>30</v>
      </c>
    </row>
    <row r="89" s="163" customFormat="1" ht="13.5" hidden="1" customHeight="1" spans="1:7">
      <c r="A89" s="191" t="s">
        <v>96</v>
      </c>
      <c r="B89" s="186">
        <f t="shared" si="21"/>
        <v>121</v>
      </c>
      <c r="C89" s="183">
        <v>121</v>
      </c>
      <c r="D89" s="179">
        <f t="shared" si="22"/>
        <v>0</v>
      </c>
      <c r="E89" s="183"/>
      <c r="F89" s="183"/>
      <c r="G89" s="179"/>
    </row>
    <row r="90" s="163" customFormat="1" ht="13.5" hidden="1" customHeight="1" spans="1:7">
      <c r="A90" s="191" t="s">
        <v>97</v>
      </c>
      <c r="B90" s="186">
        <f t="shared" si="21"/>
        <v>94</v>
      </c>
      <c r="C90" s="183">
        <v>94</v>
      </c>
      <c r="D90" s="179">
        <f t="shared" si="22"/>
        <v>0</v>
      </c>
      <c r="E90" s="183"/>
      <c r="F90" s="183"/>
      <c r="G90" s="179"/>
    </row>
    <row r="91" s="163" customFormat="1" ht="13.5" hidden="1" customHeight="1" spans="1:7">
      <c r="A91" s="191" t="s">
        <v>98</v>
      </c>
      <c r="B91" s="186">
        <f t="shared" si="21"/>
        <v>40</v>
      </c>
      <c r="C91" s="183">
        <v>40</v>
      </c>
      <c r="D91" s="179">
        <f t="shared" si="22"/>
        <v>0</v>
      </c>
      <c r="E91" s="183"/>
      <c r="F91" s="183"/>
      <c r="G91" s="179"/>
    </row>
    <row r="92" s="163" customFormat="1" ht="13.5" hidden="1" customHeight="1" spans="1:7">
      <c r="A92" s="191" t="s">
        <v>99</v>
      </c>
      <c r="B92" s="186">
        <f t="shared" si="21"/>
        <v>134</v>
      </c>
      <c r="C92" s="183">
        <v>134</v>
      </c>
      <c r="D92" s="179">
        <f t="shared" si="22"/>
        <v>0</v>
      </c>
      <c r="E92" s="183"/>
      <c r="F92" s="183"/>
      <c r="G92" s="179"/>
    </row>
    <row r="93" s="163" customFormat="1" ht="13.5" hidden="1" customHeight="1" spans="1:7">
      <c r="A93" s="191" t="s">
        <v>100</v>
      </c>
      <c r="B93" s="186">
        <f t="shared" si="21"/>
        <v>162</v>
      </c>
      <c r="C93" s="183">
        <v>162</v>
      </c>
      <c r="D93" s="179">
        <f t="shared" si="22"/>
        <v>0</v>
      </c>
      <c r="E93" s="183"/>
      <c r="F93" s="183"/>
      <c r="G93" s="179"/>
    </row>
    <row r="94" s="163" customFormat="1" ht="13.5" hidden="1" customHeight="1" spans="1:7">
      <c r="A94" s="191" t="s">
        <v>101</v>
      </c>
      <c r="B94" s="186">
        <f t="shared" si="21"/>
        <v>78</v>
      </c>
      <c r="C94" s="183">
        <v>78</v>
      </c>
      <c r="D94" s="179">
        <f t="shared" si="22"/>
        <v>0</v>
      </c>
      <c r="E94" s="183"/>
      <c r="F94" s="183"/>
      <c r="G94" s="179"/>
    </row>
    <row r="95" s="163" customFormat="1" ht="13.5" hidden="1" customHeight="1" spans="1:7">
      <c r="A95" s="191" t="s">
        <v>102</v>
      </c>
      <c r="B95" s="186">
        <f t="shared" si="21"/>
        <v>57</v>
      </c>
      <c r="C95" s="183">
        <v>57</v>
      </c>
      <c r="D95" s="179">
        <f t="shared" si="22"/>
        <v>0</v>
      </c>
      <c r="E95" s="183"/>
      <c r="F95" s="183"/>
      <c r="G95" s="179"/>
    </row>
    <row r="96" s="163" customFormat="1" ht="13.5" hidden="1" customHeight="1" spans="1:7">
      <c r="A96" s="191" t="s">
        <v>103</v>
      </c>
      <c r="B96" s="186">
        <f t="shared" si="21"/>
        <v>116</v>
      </c>
      <c r="C96" s="183">
        <v>116</v>
      </c>
      <c r="D96" s="179">
        <f t="shared" si="22"/>
        <v>0</v>
      </c>
      <c r="E96" s="183"/>
      <c r="F96" s="183"/>
      <c r="G96" s="179"/>
    </row>
    <row r="97" s="163" customFormat="1" ht="30" hidden="1" spans="1:7">
      <c r="A97" s="192" t="s">
        <v>104</v>
      </c>
      <c r="B97" s="186">
        <f t="shared" si="21"/>
        <v>529</v>
      </c>
      <c r="C97" s="183">
        <v>529</v>
      </c>
      <c r="D97" s="179">
        <f t="shared" si="22"/>
        <v>0</v>
      </c>
      <c r="E97" s="183"/>
      <c r="F97" s="183"/>
      <c r="G97" s="179"/>
    </row>
    <row r="98" s="163" customFormat="1" ht="13.5" hidden="1" customHeight="1" spans="1:7">
      <c r="A98" s="191" t="s">
        <v>105</v>
      </c>
      <c r="B98" s="186">
        <f t="shared" si="21"/>
        <v>0</v>
      </c>
      <c r="C98" s="183">
        <v>0</v>
      </c>
      <c r="D98" s="179">
        <f t="shared" si="22"/>
        <v>0</v>
      </c>
      <c r="E98" s="183"/>
      <c r="F98" s="183"/>
      <c r="G98" s="179"/>
    </row>
    <row r="99" s="162" customFormat="1" ht="33.75" hidden="1" customHeight="1" spans="1:7">
      <c r="A99" s="190" t="s">
        <v>106</v>
      </c>
      <c r="B99" s="183">
        <f>SUM(B100:B104)</f>
        <v>644</v>
      </c>
      <c r="C99" s="183">
        <f>SUM(C100:C104)</f>
        <v>644</v>
      </c>
      <c r="D99" s="179">
        <f t="shared" si="22"/>
        <v>0</v>
      </c>
      <c r="E99" s="183"/>
      <c r="F99" s="183"/>
      <c r="G99" s="179"/>
    </row>
    <row r="100" s="163" customFormat="1" ht="13.5" hidden="1" customHeight="1" spans="1:7">
      <c r="A100" s="191" t="s">
        <v>85</v>
      </c>
      <c r="B100" s="186">
        <f t="shared" si="21"/>
        <v>131</v>
      </c>
      <c r="C100" s="183">
        <v>131</v>
      </c>
      <c r="D100" s="179">
        <f t="shared" si="22"/>
        <v>0</v>
      </c>
      <c r="E100" s="183"/>
      <c r="F100" s="183"/>
      <c r="G100" s="179"/>
    </row>
    <row r="101" s="163" customFormat="1" ht="13.5" hidden="1" customHeight="1" spans="1:7">
      <c r="A101" s="191" t="s">
        <v>107</v>
      </c>
      <c r="B101" s="186">
        <f t="shared" si="21"/>
        <v>151</v>
      </c>
      <c r="C101" s="183">
        <v>151</v>
      </c>
      <c r="D101" s="179">
        <f t="shared" si="22"/>
        <v>0</v>
      </c>
      <c r="E101" s="183"/>
      <c r="F101" s="183"/>
      <c r="G101" s="179"/>
    </row>
    <row r="102" s="163" customFormat="1" ht="13.5" hidden="1" customHeight="1" spans="1:7">
      <c r="A102" s="191" t="s">
        <v>108</v>
      </c>
      <c r="B102" s="186">
        <f t="shared" ref="B102:B133" si="24">SUM(C102:D102)</f>
        <v>117</v>
      </c>
      <c r="C102" s="183">
        <v>117</v>
      </c>
      <c r="D102" s="179">
        <f t="shared" si="22"/>
        <v>0</v>
      </c>
      <c r="E102" s="183"/>
      <c r="F102" s="183"/>
      <c r="G102" s="179"/>
    </row>
    <row r="103" s="163" customFormat="1" ht="13.5" hidden="1" customHeight="1" spans="1:7">
      <c r="A103" s="191" t="s">
        <v>109</v>
      </c>
      <c r="B103" s="186">
        <f t="shared" si="24"/>
        <v>40</v>
      </c>
      <c r="C103" s="183">
        <v>40</v>
      </c>
      <c r="D103" s="179">
        <f t="shared" si="22"/>
        <v>0</v>
      </c>
      <c r="E103" s="183"/>
      <c r="F103" s="183"/>
      <c r="G103" s="179"/>
    </row>
    <row r="104" s="163" customFormat="1" ht="13.5" hidden="1" customHeight="1" spans="1:7">
      <c r="A104" s="191" t="s">
        <v>110</v>
      </c>
      <c r="B104" s="186">
        <f t="shared" si="24"/>
        <v>205</v>
      </c>
      <c r="C104" s="183">
        <v>205</v>
      </c>
      <c r="D104" s="179">
        <f t="shared" si="22"/>
        <v>0</v>
      </c>
      <c r="E104" s="183"/>
      <c r="F104" s="183"/>
      <c r="G104" s="179"/>
    </row>
    <row r="105" s="162" customFormat="1" ht="13.5" customHeight="1" spans="1:7">
      <c r="A105" s="190" t="s">
        <v>111</v>
      </c>
      <c r="B105" s="179">
        <f t="shared" ref="B105:G105" si="25">SUM(B106:B115)</f>
        <v>2005</v>
      </c>
      <c r="C105" s="179">
        <f t="shared" si="25"/>
        <v>1990</v>
      </c>
      <c r="D105" s="179">
        <f t="shared" si="25"/>
        <v>15</v>
      </c>
      <c r="E105" s="179">
        <f t="shared" si="25"/>
        <v>0</v>
      </c>
      <c r="F105" s="179">
        <f t="shared" si="25"/>
        <v>0</v>
      </c>
      <c r="G105" s="179">
        <f t="shared" si="25"/>
        <v>15</v>
      </c>
    </row>
    <row r="106" s="163" customFormat="1" ht="13.5" customHeight="1" spans="1:7">
      <c r="A106" s="191" t="s">
        <v>85</v>
      </c>
      <c r="B106" s="186">
        <f t="shared" si="24"/>
        <v>914</v>
      </c>
      <c r="C106" s="183">
        <v>899</v>
      </c>
      <c r="D106" s="179">
        <f t="shared" si="22"/>
        <v>15</v>
      </c>
      <c r="E106" s="183"/>
      <c r="F106" s="183"/>
      <c r="G106" s="179">
        <f>SUM(水利科技1!D32)</f>
        <v>15</v>
      </c>
    </row>
    <row r="107" s="163" customFormat="1" ht="13.5" hidden="1" customHeight="1" spans="1:7">
      <c r="A107" s="191" t="s">
        <v>112</v>
      </c>
      <c r="B107" s="186">
        <f t="shared" si="24"/>
        <v>393</v>
      </c>
      <c r="C107" s="183">
        <v>393</v>
      </c>
      <c r="D107" s="179">
        <f t="shared" ref="D107:D138" si="26">SUM(E107:G107)</f>
        <v>0</v>
      </c>
      <c r="E107" s="183"/>
      <c r="F107" s="183"/>
      <c r="G107" s="179"/>
    </row>
    <row r="108" s="163" customFormat="1" ht="13.5" hidden="1" customHeight="1" spans="1:7">
      <c r="A108" s="191" t="s">
        <v>113</v>
      </c>
      <c r="B108" s="186">
        <f t="shared" si="24"/>
        <v>205</v>
      </c>
      <c r="C108" s="183">
        <v>205</v>
      </c>
      <c r="D108" s="179">
        <f t="shared" si="26"/>
        <v>0</v>
      </c>
      <c r="E108" s="183"/>
      <c r="F108" s="183"/>
      <c r="G108" s="179"/>
    </row>
    <row r="109" s="163" customFormat="1" ht="13.5" hidden="1" customHeight="1" spans="1:7">
      <c r="A109" s="191" t="s">
        <v>114</v>
      </c>
      <c r="B109" s="186">
        <f t="shared" si="24"/>
        <v>126</v>
      </c>
      <c r="C109" s="183">
        <v>126</v>
      </c>
      <c r="D109" s="179">
        <f t="shared" si="26"/>
        <v>0</v>
      </c>
      <c r="E109" s="183"/>
      <c r="F109" s="183"/>
      <c r="G109" s="179"/>
    </row>
    <row r="110" s="163" customFormat="1" ht="13.5" hidden="1" customHeight="1" spans="1:7">
      <c r="A110" s="191" t="s">
        <v>115</v>
      </c>
      <c r="B110" s="186">
        <f t="shared" si="24"/>
        <v>30</v>
      </c>
      <c r="C110" s="183">
        <v>30</v>
      </c>
      <c r="D110" s="179">
        <f t="shared" si="26"/>
        <v>0</v>
      </c>
      <c r="E110" s="183"/>
      <c r="F110" s="183"/>
      <c r="G110" s="179"/>
    </row>
    <row r="111" s="163" customFormat="1" ht="13.5" hidden="1" customHeight="1" spans="1:7">
      <c r="A111" s="191" t="s">
        <v>116</v>
      </c>
      <c r="B111" s="186">
        <f t="shared" si="24"/>
        <v>69</v>
      </c>
      <c r="C111" s="183">
        <v>69</v>
      </c>
      <c r="D111" s="179">
        <f t="shared" si="26"/>
        <v>0</v>
      </c>
      <c r="E111" s="183"/>
      <c r="F111" s="183"/>
      <c r="G111" s="179"/>
    </row>
    <row r="112" s="163" customFormat="1" ht="13.5" hidden="1" customHeight="1" spans="1:7">
      <c r="A112" s="191" t="s">
        <v>117</v>
      </c>
      <c r="B112" s="186">
        <f t="shared" si="24"/>
        <v>42</v>
      </c>
      <c r="C112" s="183">
        <v>42</v>
      </c>
      <c r="D112" s="179">
        <f t="shared" si="26"/>
        <v>0</v>
      </c>
      <c r="E112" s="183"/>
      <c r="F112" s="183"/>
      <c r="G112" s="179"/>
    </row>
    <row r="113" s="163" customFormat="1" ht="31.5" hidden="1" spans="1:7">
      <c r="A113" s="191" t="s">
        <v>118</v>
      </c>
      <c r="B113" s="186">
        <f t="shared" si="24"/>
        <v>27</v>
      </c>
      <c r="C113" s="183">
        <v>27</v>
      </c>
      <c r="D113" s="179">
        <f t="shared" si="26"/>
        <v>0</v>
      </c>
      <c r="E113" s="183"/>
      <c r="F113" s="183"/>
      <c r="G113" s="179"/>
    </row>
    <row r="114" s="163" customFormat="1" ht="13.5" hidden="1" customHeight="1" spans="1:7">
      <c r="A114" s="191" t="s">
        <v>119</v>
      </c>
      <c r="B114" s="186">
        <f t="shared" si="24"/>
        <v>199</v>
      </c>
      <c r="C114" s="183">
        <v>199</v>
      </c>
      <c r="D114" s="179">
        <f t="shared" si="26"/>
        <v>0</v>
      </c>
      <c r="E114" s="183"/>
      <c r="F114" s="183"/>
      <c r="G114" s="179"/>
    </row>
    <row r="115" s="163" customFormat="1" ht="13.5" hidden="1" customHeight="1" spans="1:7">
      <c r="A115" s="191" t="s">
        <v>120</v>
      </c>
      <c r="B115" s="186">
        <f t="shared" si="24"/>
        <v>0</v>
      </c>
      <c r="C115" s="183">
        <v>0</v>
      </c>
      <c r="D115" s="179">
        <f t="shared" si="26"/>
        <v>0</v>
      </c>
      <c r="E115" s="183"/>
      <c r="F115" s="183"/>
      <c r="G115" s="179"/>
    </row>
    <row r="116" s="162" customFormat="1" ht="16.5" spans="1:7">
      <c r="A116" s="190" t="s">
        <v>121</v>
      </c>
      <c r="B116" s="179">
        <f t="shared" ref="B116:G116" si="27">SUM(B117:B121)</f>
        <v>1888</v>
      </c>
      <c r="C116" s="179">
        <f t="shared" si="27"/>
        <v>1858</v>
      </c>
      <c r="D116" s="179">
        <f t="shared" si="27"/>
        <v>30</v>
      </c>
      <c r="E116" s="179">
        <f t="shared" si="27"/>
        <v>0</v>
      </c>
      <c r="F116" s="179">
        <f t="shared" si="27"/>
        <v>0</v>
      </c>
      <c r="G116" s="179">
        <f t="shared" si="27"/>
        <v>30</v>
      </c>
    </row>
    <row r="117" s="163" customFormat="1" ht="13.5" customHeight="1" spans="1:7">
      <c r="A117" s="191" t="s">
        <v>122</v>
      </c>
      <c r="B117" s="186">
        <f t="shared" si="24"/>
        <v>435</v>
      </c>
      <c r="C117" s="183">
        <v>405</v>
      </c>
      <c r="D117" s="179">
        <f t="shared" si="26"/>
        <v>30</v>
      </c>
      <c r="E117" s="183"/>
      <c r="F117" s="183"/>
      <c r="G117" s="179">
        <f>SUM(水利科技1!D33)</f>
        <v>30</v>
      </c>
    </row>
    <row r="118" s="163" customFormat="1" ht="13.5" hidden="1" customHeight="1" spans="1:7">
      <c r="A118" s="191" t="s">
        <v>123</v>
      </c>
      <c r="B118" s="186">
        <f t="shared" si="24"/>
        <v>619</v>
      </c>
      <c r="C118" s="183">
        <v>619</v>
      </c>
      <c r="D118" s="179">
        <f t="shared" si="26"/>
        <v>0</v>
      </c>
      <c r="E118" s="183"/>
      <c r="F118" s="183"/>
      <c r="G118" s="179"/>
    </row>
    <row r="119" s="163" customFormat="1" ht="13.5" hidden="1" customHeight="1" spans="1:7">
      <c r="A119" s="191" t="s">
        <v>124</v>
      </c>
      <c r="B119" s="186">
        <f t="shared" si="24"/>
        <v>655</v>
      </c>
      <c r="C119" s="183">
        <v>655</v>
      </c>
      <c r="D119" s="179">
        <f t="shared" si="26"/>
        <v>0</v>
      </c>
      <c r="E119" s="183"/>
      <c r="F119" s="183"/>
      <c r="G119" s="179"/>
    </row>
    <row r="120" s="163" customFormat="1" ht="13.5" hidden="1" customHeight="1" spans="1:7">
      <c r="A120" s="191" t="s">
        <v>125</v>
      </c>
      <c r="B120" s="186">
        <f t="shared" si="24"/>
        <v>15</v>
      </c>
      <c r="C120" s="183">
        <v>15</v>
      </c>
      <c r="D120" s="179">
        <f t="shared" si="26"/>
        <v>0</v>
      </c>
      <c r="E120" s="183"/>
      <c r="F120" s="183"/>
      <c r="G120" s="179"/>
    </row>
    <row r="121" s="163" customFormat="1" ht="13.5" hidden="1" customHeight="1" spans="1:7">
      <c r="A121" s="191" t="s">
        <v>126</v>
      </c>
      <c r="B121" s="186">
        <f t="shared" si="24"/>
        <v>164</v>
      </c>
      <c r="C121" s="183">
        <v>164</v>
      </c>
      <c r="D121" s="179">
        <f t="shared" si="26"/>
        <v>0</v>
      </c>
      <c r="E121" s="183"/>
      <c r="F121" s="183"/>
      <c r="G121" s="179"/>
    </row>
    <row r="122" s="162" customFormat="1" ht="13.5" customHeight="1" spans="1:7">
      <c r="A122" s="190" t="s">
        <v>127</v>
      </c>
      <c r="B122" s="179">
        <f t="shared" ref="B122:G122" si="28">SUM(B123:B126)</f>
        <v>3446</v>
      </c>
      <c r="C122" s="179">
        <f t="shared" si="28"/>
        <v>3416</v>
      </c>
      <c r="D122" s="179">
        <f t="shared" si="28"/>
        <v>30</v>
      </c>
      <c r="E122" s="179">
        <f t="shared" si="28"/>
        <v>0</v>
      </c>
      <c r="F122" s="179">
        <f t="shared" si="28"/>
        <v>0</v>
      </c>
      <c r="G122" s="179">
        <f t="shared" si="28"/>
        <v>30</v>
      </c>
    </row>
    <row r="123" s="163" customFormat="1" ht="13.5" customHeight="1" spans="1:7">
      <c r="A123" s="191" t="s">
        <v>85</v>
      </c>
      <c r="B123" s="186">
        <f t="shared" si="24"/>
        <v>2330</v>
      </c>
      <c r="C123" s="183">
        <v>2300</v>
      </c>
      <c r="D123" s="179">
        <f t="shared" si="26"/>
        <v>30</v>
      </c>
      <c r="E123" s="183"/>
      <c r="F123" s="183"/>
      <c r="G123" s="179">
        <f>SUM(水利科技1!D34)</f>
        <v>30</v>
      </c>
    </row>
    <row r="124" s="163" customFormat="1" ht="13.5" hidden="1" customHeight="1" spans="1:7">
      <c r="A124" s="191" t="s">
        <v>128</v>
      </c>
      <c r="B124" s="186">
        <f t="shared" si="24"/>
        <v>441</v>
      </c>
      <c r="C124" s="183">
        <v>441</v>
      </c>
      <c r="D124" s="179">
        <f t="shared" si="26"/>
        <v>0</v>
      </c>
      <c r="E124" s="183"/>
      <c r="F124" s="183"/>
      <c r="G124" s="179"/>
    </row>
    <row r="125" s="163" customFormat="1" ht="13.5" hidden="1" customHeight="1" spans="1:7">
      <c r="A125" s="191" t="s">
        <v>129</v>
      </c>
      <c r="B125" s="186">
        <f t="shared" si="24"/>
        <v>390</v>
      </c>
      <c r="C125" s="183">
        <v>390</v>
      </c>
      <c r="D125" s="179">
        <f t="shared" si="26"/>
        <v>0</v>
      </c>
      <c r="E125" s="183"/>
      <c r="F125" s="183"/>
      <c r="G125" s="179"/>
    </row>
    <row r="126" s="163" customFormat="1" ht="13.5" hidden="1" customHeight="1" spans="1:7">
      <c r="A126" s="191" t="s">
        <v>130</v>
      </c>
      <c r="B126" s="186">
        <f t="shared" si="24"/>
        <v>285</v>
      </c>
      <c r="C126" s="183">
        <v>285</v>
      </c>
      <c r="D126" s="179">
        <f t="shared" si="26"/>
        <v>0</v>
      </c>
      <c r="E126" s="183"/>
      <c r="F126" s="183"/>
      <c r="G126" s="179"/>
    </row>
    <row r="127" s="162" customFormat="1" ht="13.5" customHeight="1" spans="1:7">
      <c r="A127" s="190" t="s">
        <v>131</v>
      </c>
      <c r="B127" s="179">
        <f t="shared" ref="B127:G127" si="29">SUM(B128:B129)</f>
        <v>610</v>
      </c>
      <c r="C127" s="179">
        <f t="shared" si="29"/>
        <v>595</v>
      </c>
      <c r="D127" s="179">
        <f t="shared" si="29"/>
        <v>15</v>
      </c>
      <c r="E127" s="179">
        <f t="shared" si="29"/>
        <v>0</v>
      </c>
      <c r="F127" s="179">
        <f t="shared" si="29"/>
        <v>0</v>
      </c>
      <c r="G127" s="179">
        <f t="shared" si="29"/>
        <v>15</v>
      </c>
    </row>
    <row r="128" s="163" customFormat="1" ht="13.5" customHeight="1" spans="1:7">
      <c r="A128" s="191" t="s">
        <v>85</v>
      </c>
      <c r="B128" s="186">
        <f t="shared" si="24"/>
        <v>570</v>
      </c>
      <c r="C128" s="183">
        <v>555</v>
      </c>
      <c r="D128" s="179">
        <f t="shared" si="26"/>
        <v>15</v>
      </c>
      <c r="E128" s="183"/>
      <c r="F128" s="183"/>
      <c r="G128" s="179">
        <f>SUM(水利科技1!D35)</f>
        <v>15</v>
      </c>
    </row>
    <row r="129" s="163" customFormat="1" ht="13.5" hidden="1" customHeight="1" spans="1:7">
      <c r="A129" s="191" t="s">
        <v>132</v>
      </c>
      <c r="B129" s="186">
        <f t="shared" si="24"/>
        <v>40</v>
      </c>
      <c r="C129" s="183">
        <v>40</v>
      </c>
      <c r="D129" s="179">
        <f t="shared" si="26"/>
        <v>0</v>
      </c>
      <c r="E129" s="183"/>
      <c r="F129" s="183"/>
      <c r="G129" s="179"/>
    </row>
    <row r="130" s="162" customFormat="1" ht="13.5" customHeight="1" spans="1:7">
      <c r="A130" s="190" t="s">
        <v>133</v>
      </c>
      <c r="B130" s="186">
        <f t="shared" si="24"/>
        <v>3849</v>
      </c>
      <c r="C130" s="183">
        <v>3814</v>
      </c>
      <c r="D130" s="179">
        <f t="shared" si="26"/>
        <v>35</v>
      </c>
      <c r="E130" s="179"/>
      <c r="F130" s="179"/>
      <c r="G130" s="179">
        <f>SUM(水利科技1!D36)</f>
        <v>35</v>
      </c>
    </row>
    <row r="131" s="163" customFormat="1" ht="13.5" hidden="1" customHeight="1" spans="1:7">
      <c r="A131" s="191" t="s">
        <v>85</v>
      </c>
      <c r="B131" s="186">
        <f t="shared" si="24"/>
        <v>935</v>
      </c>
      <c r="C131" s="183">
        <v>935</v>
      </c>
      <c r="D131" s="179">
        <f t="shared" si="26"/>
        <v>0</v>
      </c>
      <c r="E131" s="183"/>
      <c r="F131" s="183"/>
      <c r="G131" s="179"/>
    </row>
    <row r="132" s="163" customFormat="1" ht="13.5" hidden="1" customHeight="1" spans="1:7">
      <c r="A132" s="191" t="s">
        <v>134</v>
      </c>
      <c r="B132" s="186">
        <f t="shared" si="24"/>
        <v>502</v>
      </c>
      <c r="C132" s="183">
        <v>502</v>
      </c>
      <c r="D132" s="179">
        <f t="shared" si="26"/>
        <v>0</v>
      </c>
      <c r="E132" s="183"/>
      <c r="F132" s="183"/>
      <c r="G132" s="179"/>
    </row>
    <row r="133" s="163" customFormat="1" ht="13.5" hidden="1" customHeight="1" spans="1:7">
      <c r="A133" s="191" t="s">
        <v>135</v>
      </c>
      <c r="B133" s="186">
        <f t="shared" si="24"/>
        <v>367</v>
      </c>
      <c r="C133" s="183">
        <v>367</v>
      </c>
      <c r="D133" s="179">
        <f t="shared" si="26"/>
        <v>0</v>
      </c>
      <c r="E133" s="183"/>
      <c r="F133" s="183"/>
      <c r="G133" s="179"/>
    </row>
    <row r="134" s="163" customFormat="1" ht="13.5" hidden="1" customHeight="1" spans="1:7">
      <c r="A134" s="191" t="s">
        <v>136</v>
      </c>
      <c r="B134" s="186">
        <f t="shared" ref="B134:B180" si="30">SUM(C134:D134)</f>
        <v>428</v>
      </c>
      <c r="C134" s="183">
        <v>428</v>
      </c>
      <c r="D134" s="179">
        <f t="shared" si="26"/>
        <v>0</v>
      </c>
      <c r="E134" s="183"/>
      <c r="F134" s="183"/>
      <c r="G134" s="179"/>
    </row>
    <row r="135" s="163" customFormat="1" ht="13.5" hidden="1" customHeight="1" spans="1:7">
      <c r="A135" s="191" t="s">
        <v>137</v>
      </c>
      <c r="B135" s="186">
        <f t="shared" si="30"/>
        <v>1044</v>
      </c>
      <c r="C135" s="183">
        <v>1044</v>
      </c>
      <c r="D135" s="179">
        <f t="shared" si="26"/>
        <v>0</v>
      </c>
      <c r="E135" s="183"/>
      <c r="F135" s="183"/>
      <c r="G135" s="179"/>
    </row>
    <row r="136" s="163" customFormat="1" ht="13.5" hidden="1" customHeight="1" spans="1:7">
      <c r="A136" s="191" t="s">
        <v>138</v>
      </c>
      <c r="B136" s="186">
        <f t="shared" si="30"/>
        <v>538</v>
      </c>
      <c r="C136" s="183">
        <v>538</v>
      </c>
      <c r="D136" s="179">
        <f t="shared" si="26"/>
        <v>0</v>
      </c>
      <c r="E136" s="183"/>
      <c r="F136" s="183"/>
      <c r="G136" s="179"/>
    </row>
    <row r="137" s="162" customFormat="1" ht="31.5" spans="1:7">
      <c r="A137" s="190" t="s">
        <v>139</v>
      </c>
      <c r="B137" s="186">
        <f t="shared" si="30"/>
        <v>1053</v>
      </c>
      <c r="C137" s="183">
        <v>1023</v>
      </c>
      <c r="D137" s="179">
        <f t="shared" si="26"/>
        <v>30</v>
      </c>
      <c r="E137" s="183"/>
      <c r="F137" s="183"/>
      <c r="G137" s="179">
        <f>SUM(水利科技1!D37)</f>
        <v>30</v>
      </c>
    </row>
    <row r="138" s="162" customFormat="1" ht="13.5" hidden="1" customHeight="1" spans="1:7">
      <c r="A138" s="190" t="s">
        <v>140</v>
      </c>
      <c r="B138" s="186">
        <f t="shared" si="30"/>
        <v>214</v>
      </c>
      <c r="C138" s="183">
        <v>214</v>
      </c>
      <c r="D138" s="179">
        <f t="shared" si="26"/>
        <v>0</v>
      </c>
      <c r="E138" s="183"/>
      <c r="F138" s="183"/>
      <c r="G138" s="179"/>
    </row>
    <row r="139" s="162" customFormat="1" ht="13.5" customHeight="1" spans="1:7">
      <c r="A139" s="190" t="s">
        <v>141</v>
      </c>
      <c r="B139" s="186">
        <f t="shared" si="30"/>
        <v>910</v>
      </c>
      <c r="C139" s="183">
        <v>900</v>
      </c>
      <c r="D139" s="179">
        <f t="shared" ref="D139:D180" si="31">SUM(E139:G139)</f>
        <v>10</v>
      </c>
      <c r="E139" s="183"/>
      <c r="F139" s="183"/>
      <c r="G139" s="179">
        <f>SUM(水利科技1!D38)</f>
        <v>10</v>
      </c>
    </row>
    <row r="140" s="162" customFormat="1" ht="13.5" hidden="1" customHeight="1" spans="1:7">
      <c r="A140" s="190" t="s">
        <v>142</v>
      </c>
      <c r="B140" s="183">
        <f>SUM(B141:B144)</f>
        <v>502</v>
      </c>
      <c r="C140" s="183">
        <f>SUM(C141:C144)</f>
        <v>502</v>
      </c>
      <c r="D140" s="179">
        <f t="shared" si="31"/>
        <v>0</v>
      </c>
      <c r="E140" s="183">
        <f>SUM(E141:E144)</f>
        <v>0</v>
      </c>
      <c r="F140" s="183">
        <f>SUM(F141:F144)</f>
        <v>0</v>
      </c>
      <c r="G140" s="183">
        <f>SUM(G141:G144)</f>
        <v>0</v>
      </c>
    </row>
    <row r="141" s="163" customFormat="1" ht="13.5" hidden="1" customHeight="1" spans="1:7">
      <c r="A141" s="191" t="s">
        <v>85</v>
      </c>
      <c r="B141" s="186">
        <f t="shared" si="30"/>
        <v>129</v>
      </c>
      <c r="C141" s="183">
        <v>129</v>
      </c>
      <c r="D141" s="179">
        <f t="shared" si="31"/>
        <v>0</v>
      </c>
      <c r="E141" s="183"/>
      <c r="F141" s="183"/>
      <c r="G141" s="179"/>
    </row>
    <row r="142" s="163" customFormat="1" ht="13.5" hidden="1" customHeight="1" spans="1:7">
      <c r="A142" s="191" t="s">
        <v>143</v>
      </c>
      <c r="B142" s="186">
        <f t="shared" si="30"/>
        <v>341</v>
      </c>
      <c r="C142" s="183">
        <v>341</v>
      </c>
      <c r="D142" s="179">
        <f t="shared" si="31"/>
        <v>0</v>
      </c>
      <c r="E142" s="183"/>
      <c r="F142" s="183"/>
      <c r="G142" s="179"/>
    </row>
    <row r="143" s="163" customFormat="1" ht="13.5" hidden="1" customHeight="1" spans="1:7">
      <c r="A143" s="191" t="s">
        <v>144</v>
      </c>
      <c r="B143" s="186">
        <f t="shared" si="30"/>
        <v>2</v>
      </c>
      <c r="C143" s="183">
        <v>2</v>
      </c>
      <c r="D143" s="179">
        <f t="shared" si="31"/>
        <v>0</v>
      </c>
      <c r="E143" s="183"/>
      <c r="F143" s="183"/>
      <c r="G143" s="179"/>
    </row>
    <row r="144" s="163" customFormat="1" ht="13.5" hidden="1" customHeight="1" spans="1:7">
      <c r="A144" s="191" t="s">
        <v>145</v>
      </c>
      <c r="B144" s="186">
        <f t="shared" si="30"/>
        <v>30</v>
      </c>
      <c r="C144" s="183">
        <v>30</v>
      </c>
      <c r="D144" s="179">
        <f t="shared" si="31"/>
        <v>0</v>
      </c>
      <c r="E144" s="183"/>
      <c r="F144" s="183"/>
      <c r="G144" s="179"/>
    </row>
    <row r="145" s="162" customFormat="1" ht="13.5" customHeight="1" spans="1:7">
      <c r="A145" s="190" t="s">
        <v>146</v>
      </c>
      <c r="B145" s="183">
        <f t="shared" ref="B145:G145" si="32">SUM(B146:B160)</f>
        <v>8872</v>
      </c>
      <c r="C145" s="183">
        <f t="shared" si="32"/>
        <v>8482</v>
      </c>
      <c r="D145" s="183">
        <f t="shared" si="32"/>
        <v>390</v>
      </c>
      <c r="E145" s="183">
        <f t="shared" si="32"/>
        <v>150</v>
      </c>
      <c r="F145" s="183">
        <f t="shared" si="32"/>
        <v>0</v>
      </c>
      <c r="G145" s="183">
        <f t="shared" si="32"/>
        <v>240</v>
      </c>
    </row>
    <row r="146" s="163" customFormat="1" ht="13.5" customHeight="1" spans="1:7">
      <c r="A146" s="191" t="s">
        <v>147</v>
      </c>
      <c r="B146" s="186">
        <f t="shared" si="30"/>
        <v>1895.2</v>
      </c>
      <c r="C146" s="193">
        <v>1682.2</v>
      </c>
      <c r="D146" s="179">
        <f t="shared" si="31"/>
        <v>213</v>
      </c>
      <c r="E146" s="183">
        <f>SUM(幸福河湖2!D6)</f>
        <v>3</v>
      </c>
      <c r="F146" s="183"/>
      <c r="G146" s="179">
        <f>SUM(水利科技1!D22)</f>
        <v>210</v>
      </c>
    </row>
    <row r="147" s="163" customFormat="1" ht="13.5" customHeight="1" spans="1:7">
      <c r="A147" s="191" t="s">
        <v>148</v>
      </c>
      <c r="B147" s="186">
        <f t="shared" si="30"/>
        <v>833</v>
      </c>
      <c r="C147" s="183">
        <v>822</v>
      </c>
      <c r="D147" s="179">
        <f t="shared" si="31"/>
        <v>11</v>
      </c>
      <c r="E147" s="183">
        <f>SUM(幸福河湖2!D7)</f>
        <v>11</v>
      </c>
      <c r="F147" s="183"/>
      <c r="G147" s="179"/>
    </row>
    <row r="148" s="163" customFormat="1" ht="13.5" customHeight="1" spans="1:7">
      <c r="A148" s="191" t="s">
        <v>149</v>
      </c>
      <c r="B148" s="186">
        <f t="shared" si="30"/>
        <v>436</v>
      </c>
      <c r="C148" s="183">
        <v>423</v>
      </c>
      <c r="D148" s="179">
        <f t="shared" si="31"/>
        <v>13</v>
      </c>
      <c r="E148" s="183">
        <f>SUM(幸福河湖2!D8)</f>
        <v>13</v>
      </c>
      <c r="F148" s="183"/>
      <c r="G148" s="179"/>
    </row>
    <row r="149" s="163" customFormat="1" ht="13.5" customHeight="1" spans="1:7">
      <c r="A149" s="191" t="s">
        <v>150</v>
      </c>
      <c r="B149" s="186">
        <f t="shared" si="30"/>
        <v>761</v>
      </c>
      <c r="C149" s="183">
        <v>748</v>
      </c>
      <c r="D149" s="179">
        <f t="shared" si="31"/>
        <v>13</v>
      </c>
      <c r="E149" s="183">
        <f>SUM(幸福河湖2!D9)</f>
        <v>13</v>
      </c>
      <c r="F149" s="183"/>
      <c r="G149" s="179"/>
    </row>
    <row r="150" s="163" customFormat="1" ht="13.5" customHeight="1" spans="1:7">
      <c r="A150" s="191" t="s">
        <v>151</v>
      </c>
      <c r="B150" s="186">
        <f t="shared" si="30"/>
        <v>360</v>
      </c>
      <c r="C150" s="183">
        <v>349</v>
      </c>
      <c r="D150" s="179">
        <f t="shared" si="31"/>
        <v>11</v>
      </c>
      <c r="E150" s="183">
        <f>SUM(幸福河湖2!D10)</f>
        <v>11</v>
      </c>
      <c r="F150" s="183"/>
      <c r="G150" s="179"/>
    </row>
    <row r="151" s="163" customFormat="1" ht="13.5" customHeight="1" spans="1:7">
      <c r="A151" s="191" t="s">
        <v>152</v>
      </c>
      <c r="B151" s="186">
        <f t="shared" si="30"/>
        <v>457</v>
      </c>
      <c r="C151" s="183">
        <v>446</v>
      </c>
      <c r="D151" s="179">
        <f t="shared" si="31"/>
        <v>11</v>
      </c>
      <c r="E151" s="183">
        <f>SUM(幸福河湖2!D11)</f>
        <v>11</v>
      </c>
      <c r="F151" s="183"/>
      <c r="G151" s="179"/>
    </row>
    <row r="152" s="163" customFormat="1" ht="13.5" customHeight="1" spans="1:7">
      <c r="A152" s="191" t="s">
        <v>153</v>
      </c>
      <c r="B152" s="186">
        <f t="shared" si="30"/>
        <v>262.8</v>
      </c>
      <c r="C152" s="193">
        <v>253.8</v>
      </c>
      <c r="D152" s="179">
        <f t="shared" si="31"/>
        <v>9</v>
      </c>
      <c r="E152" s="183">
        <f>SUM(幸福河湖2!D12)</f>
        <v>9</v>
      </c>
      <c r="F152" s="183"/>
      <c r="G152" s="179"/>
    </row>
    <row r="153" s="163" customFormat="1" ht="13.5" customHeight="1" spans="1:7">
      <c r="A153" s="191" t="s">
        <v>154</v>
      </c>
      <c r="B153" s="186">
        <f t="shared" si="30"/>
        <v>307</v>
      </c>
      <c r="C153" s="183">
        <v>299</v>
      </c>
      <c r="D153" s="179">
        <f t="shared" si="31"/>
        <v>8</v>
      </c>
      <c r="E153" s="183">
        <f>SUM(幸福河湖2!D13)</f>
        <v>8</v>
      </c>
      <c r="F153" s="183"/>
      <c r="G153" s="179"/>
    </row>
    <row r="154" s="163" customFormat="1" ht="13.5" customHeight="1" spans="1:7">
      <c r="A154" s="191" t="s">
        <v>155</v>
      </c>
      <c r="B154" s="186">
        <f t="shared" si="30"/>
        <v>387</v>
      </c>
      <c r="C154" s="183">
        <v>375</v>
      </c>
      <c r="D154" s="179">
        <f t="shared" si="31"/>
        <v>12</v>
      </c>
      <c r="E154" s="183">
        <f>SUM(幸福河湖2!D14)</f>
        <v>12</v>
      </c>
      <c r="F154" s="183"/>
      <c r="G154" s="179"/>
    </row>
    <row r="155" s="163" customFormat="1" ht="13.5" customHeight="1" spans="1:7">
      <c r="A155" s="191" t="s">
        <v>156</v>
      </c>
      <c r="B155" s="186">
        <f t="shared" si="30"/>
        <v>457</v>
      </c>
      <c r="C155" s="183">
        <v>446</v>
      </c>
      <c r="D155" s="179">
        <f t="shared" si="31"/>
        <v>11</v>
      </c>
      <c r="E155" s="183">
        <f>SUM(幸福河湖2!D15)</f>
        <v>11</v>
      </c>
      <c r="F155" s="183"/>
      <c r="G155" s="179"/>
    </row>
    <row r="156" s="163" customFormat="1" ht="13.5" customHeight="1" spans="1:7">
      <c r="A156" s="191" t="s">
        <v>157</v>
      </c>
      <c r="B156" s="186">
        <f t="shared" si="30"/>
        <v>459</v>
      </c>
      <c r="C156" s="183">
        <v>432</v>
      </c>
      <c r="D156" s="179">
        <f t="shared" si="31"/>
        <v>27</v>
      </c>
      <c r="E156" s="183">
        <f>SUM(幸福河湖2!D16)</f>
        <v>12</v>
      </c>
      <c r="F156" s="183"/>
      <c r="G156" s="179">
        <f>SUM(水利科技1!D23)</f>
        <v>15</v>
      </c>
    </row>
    <row r="157" s="163" customFormat="1" ht="13.5" customHeight="1" spans="1:7">
      <c r="A157" s="191" t="s">
        <v>158</v>
      </c>
      <c r="B157" s="186">
        <f t="shared" si="30"/>
        <v>376</v>
      </c>
      <c r="C157" s="183">
        <v>363</v>
      </c>
      <c r="D157" s="179">
        <f t="shared" si="31"/>
        <v>13</v>
      </c>
      <c r="E157" s="183">
        <f>SUM(幸福河湖2!D17)</f>
        <v>13</v>
      </c>
      <c r="F157" s="183"/>
      <c r="G157" s="179"/>
    </row>
    <row r="158" s="163" customFormat="1" ht="13.5" customHeight="1" spans="1:7">
      <c r="A158" s="191" t="s">
        <v>159</v>
      </c>
      <c r="B158" s="186">
        <f t="shared" si="30"/>
        <v>392</v>
      </c>
      <c r="C158" s="183">
        <v>380</v>
      </c>
      <c r="D158" s="179">
        <f t="shared" si="31"/>
        <v>12</v>
      </c>
      <c r="E158" s="183">
        <f>SUM(幸福河湖2!D18)</f>
        <v>12</v>
      </c>
      <c r="F158" s="183"/>
      <c r="G158" s="179"/>
    </row>
    <row r="159" s="163" customFormat="1" ht="13.5" customHeight="1" spans="1:7">
      <c r="A159" s="191" t="s">
        <v>160</v>
      </c>
      <c r="B159" s="186">
        <f t="shared" si="30"/>
        <v>423</v>
      </c>
      <c r="C159" s="183">
        <v>412</v>
      </c>
      <c r="D159" s="179">
        <f t="shared" si="31"/>
        <v>11</v>
      </c>
      <c r="E159" s="183">
        <f>SUM(幸福河湖2!D19)</f>
        <v>11</v>
      </c>
      <c r="F159" s="183"/>
      <c r="G159" s="179"/>
    </row>
    <row r="160" s="163" customFormat="1" ht="16.5" spans="1:7">
      <c r="A160" s="191" t="s">
        <v>161</v>
      </c>
      <c r="B160" s="186">
        <f t="shared" si="30"/>
        <v>1066</v>
      </c>
      <c r="C160" s="183">
        <v>1051</v>
      </c>
      <c r="D160" s="179">
        <f t="shared" si="31"/>
        <v>15</v>
      </c>
      <c r="E160" s="183"/>
      <c r="F160" s="183"/>
      <c r="G160" s="179">
        <f>SUM(水利科技1!D39)</f>
        <v>15</v>
      </c>
    </row>
    <row r="161" s="162" customFormat="1" ht="13.5" customHeight="1" spans="1:7">
      <c r="A161" s="194" t="s">
        <v>162</v>
      </c>
      <c r="B161" s="186">
        <f t="shared" si="30"/>
        <v>1606</v>
      </c>
      <c r="C161" s="183">
        <v>1076</v>
      </c>
      <c r="D161" s="179">
        <f t="shared" si="31"/>
        <v>530</v>
      </c>
      <c r="E161" s="183"/>
      <c r="F161" s="183"/>
      <c r="G161" s="179">
        <f>SUM(水利科技1!D46:D55)</f>
        <v>530</v>
      </c>
    </row>
    <row r="162" s="162" customFormat="1" ht="13.5" customHeight="1" spans="1:7">
      <c r="A162" s="194" t="s">
        <v>163</v>
      </c>
      <c r="B162" s="186">
        <f t="shared" si="30"/>
        <v>15060</v>
      </c>
      <c r="C162" s="183">
        <v>60</v>
      </c>
      <c r="D162" s="179">
        <f t="shared" si="31"/>
        <v>15000</v>
      </c>
      <c r="E162" s="183"/>
      <c r="F162" s="183">
        <f>SUM(南水北调!D7)</f>
        <v>15000</v>
      </c>
      <c r="G162" s="179"/>
    </row>
    <row r="163" s="162" customFormat="1" ht="13.5" customHeight="1" spans="1:7">
      <c r="A163" s="194" t="s">
        <v>164</v>
      </c>
      <c r="B163" s="186">
        <f t="shared" si="30"/>
        <v>683</v>
      </c>
      <c r="C163" s="183">
        <v>648</v>
      </c>
      <c r="D163" s="179">
        <f t="shared" si="31"/>
        <v>35</v>
      </c>
      <c r="E163" s="183"/>
      <c r="F163" s="183"/>
      <c r="G163" s="179">
        <f>SUM(水利科技1!D27)</f>
        <v>35</v>
      </c>
    </row>
    <row r="164" s="162" customFormat="1" ht="13.5" customHeight="1" spans="1:7">
      <c r="A164" s="194" t="s">
        <v>165</v>
      </c>
      <c r="B164" s="186">
        <f t="shared" si="30"/>
        <v>420</v>
      </c>
      <c r="C164" s="183">
        <v>385</v>
      </c>
      <c r="D164" s="179">
        <f t="shared" si="31"/>
        <v>35</v>
      </c>
      <c r="E164" s="183"/>
      <c r="F164" s="183"/>
      <c r="G164" s="179">
        <f>SUM(水利科技1!D26)</f>
        <v>35</v>
      </c>
    </row>
    <row r="165" s="162" customFormat="1" ht="13.5" customHeight="1" spans="1:7">
      <c r="A165" s="194" t="s">
        <v>166</v>
      </c>
      <c r="B165" s="186">
        <f t="shared" si="30"/>
        <v>5361</v>
      </c>
      <c r="C165" s="183">
        <v>4946</v>
      </c>
      <c r="D165" s="179">
        <f t="shared" si="31"/>
        <v>415</v>
      </c>
      <c r="E165" s="183"/>
      <c r="F165" s="183"/>
      <c r="G165" s="179">
        <f>SUM(水利科技1!D29)</f>
        <v>415</v>
      </c>
    </row>
    <row r="166" s="162" customFormat="1" ht="13.5" hidden="1" customHeight="1" spans="1:7">
      <c r="A166" s="195" t="s">
        <v>167</v>
      </c>
      <c r="B166" s="186">
        <f t="shared" si="30"/>
        <v>0</v>
      </c>
      <c r="C166" s="183">
        <v>0</v>
      </c>
      <c r="D166" s="179">
        <f t="shared" si="31"/>
        <v>0</v>
      </c>
      <c r="E166" s="183"/>
      <c r="F166" s="183"/>
      <c r="G166" s="179"/>
    </row>
    <row r="167" s="162" customFormat="1" ht="13.5" customHeight="1" spans="1:7">
      <c r="A167" s="194" t="s">
        <v>168</v>
      </c>
      <c r="B167" s="186">
        <f t="shared" si="30"/>
        <v>491</v>
      </c>
      <c r="C167" s="183">
        <v>446</v>
      </c>
      <c r="D167" s="179">
        <f t="shared" si="31"/>
        <v>45</v>
      </c>
      <c r="E167" s="183"/>
      <c r="F167" s="183"/>
      <c r="G167" s="179">
        <f>SUM(水利科技1!D28)</f>
        <v>45</v>
      </c>
    </row>
    <row r="168" s="162" customFormat="1" ht="13.5" customHeight="1" spans="1:7">
      <c r="A168" s="190" t="s">
        <v>169</v>
      </c>
      <c r="B168" s="186">
        <f t="shared" si="30"/>
        <v>55</v>
      </c>
      <c r="C168" s="183">
        <v>0</v>
      </c>
      <c r="D168" s="179">
        <f t="shared" si="31"/>
        <v>55</v>
      </c>
      <c r="E168" s="183"/>
      <c r="F168" s="183"/>
      <c r="G168" s="179">
        <f>SUM(水利科技1!D24)</f>
        <v>55</v>
      </c>
    </row>
    <row r="169" s="162" customFormat="1" ht="13.5" hidden="1" customHeight="1" spans="1:7">
      <c r="A169" s="190" t="s">
        <v>170</v>
      </c>
      <c r="B169" s="186">
        <f t="shared" si="30"/>
        <v>757</v>
      </c>
      <c r="C169" s="183">
        <v>757</v>
      </c>
      <c r="D169" s="179">
        <f t="shared" si="31"/>
        <v>0</v>
      </c>
      <c r="E169" s="183"/>
      <c r="F169" s="183"/>
      <c r="G169" s="179"/>
    </row>
    <row r="170" s="162" customFormat="1" ht="13.5" hidden="1" customHeight="1" spans="1:7">
      <c r="A170" s="190" t="s">
        <v>171</v>
      </c>
      <c r="B170" s="186">
        <f t="shared" si="30"/>
        <v>105</v>
      </c>
      <c r="C170" s="183">
        <v>105</v>
      </c>
      <c r="D170" s="179">
        <f t="shared" si="31"/>
        <v>0</v>
      </c>
      <c r="E170" s="183"/>
      <c r="F170" s="183"/>
      <c r="G170" s="179"/>
    </row>
    <row r="171" s="162" customFormat="1" ht="13.5" customHeight="1" spans="1:7">
      <c r="A171" s="190" t="s">
        <v>172</v>
      </c>
      <c r="B171" s="186">
        <f t="shared" si="30"/>
        <v>35</v>
      </c>
      <c r="C171" s="183"/>
      <c r="D171" s="179">
        <f t="shared" si="31"/>
        <v>35</v>
      </c>
      <c r="E171" s="183"/>
      <c r="F171" s="183"/>
      <c r="G171" s="179">
        <f>SUM(水利科技1!D25)</f>
        <v>35</v>
      </c>
    </row>
    <row r="172" s="162" customFormat="1" ht="13.5" hidden="1" customHeight="1" spans="1:7">
      <c r="A172" s="194" t="s">
        <v>173</v>
      </c>
      <c r="B172" s="186">
        <f t="shared" si="30"/>
        <v>4</v>
      </c>
      <c r="C172" s="183">
        <v>4</v>
      </c>
      <c r="D172" s="179">
        <f t="shared" si="31"/>
        <v>0</v>
      </c>
      <c r="E172" s="183"/>
      <c r="F172" s="183"/>
      <c r="G172" s="179"/>
    </row>
    <row r="173" hidden="1" spans="1:7">
      <c r="A173" s="196" t="s">
        <v>174</v>
      </c>
      <c r="B173" s="186">
        <f t="shared" si="30"/>
        <v>163</v>
      </c>
      <c r="C173" s="183">
        <v>163</v>
      </c>
      <c r="D173" s="179">
        <f t="shared" si="31"/>
        <v>0</v>
      </c>
      <c r="E173" s="183"/>
      <c r="F173" s="183"/>
      <c r="G173" s="179"/>
    </row>
    <row r="174" s="163" customFormat="1" ht="13.5" hidden="1" customHeight="1" spans="1:7">
      <c r="A174" s="190" t="s">
        <v>175</v>
      </c>
      <c r="B174" s="186">
        <f t="shared" si="30"/>
        <v>43</v>
      </c>
      <c r="C174" s="183">
        <v>43</v>
      </c>
      <c r="D174" s="179">
        <f t="shared" si="31"/>
        <v>0</v>
      </c>
      <c r="E174" s="183"/>
      <c r="F174" s="183"/>
      <c r="G174" s="179"/>
    </row>
    <row r="175" spans="1:7">
      <c r="A175" s="190" t="s">
        <v>176</v>
      </c>
      <c r="B175" s="186">
        <f t="shared" si="30"/>
        <v>10</v>
      </c>
      <c r="C175" s="197"/>
      <c r="D175" s="179">
        <f t="shared" si="31"/>
        <v>10</v>
      </c>
      <c r="E175" s="197"/>
      <c r="F175" s="197"/>
      <c r="G175" s="197">
        <f>SUM(水利科技1!D42)</f>
        <v>10</v>
      </c>
    </row>
    <row r="176" spans="1:7">
      <c r="A176" s="190" t="s">
        <v>177</v>
      </c>
      <c r="B176" s="186">
        <f t="shared" si="30"/>
        <v>85</v>
      </c>
      <c r="C176" s="192"/>
      <c r="D176" s="179">
        <f t="shared" si="31"/>
        <v>85</v>
      </c>
      <c r="E176" s="192"/>
      <c r="F176" s="192"/>
      <c r="G176" s="198">
        <f>SUM(水利科技1!D40)</f>
        <v>85</v>
      </c>
    </row>
    <row r="177" spans="1:7">
      <c r="A177" s="190" t="s">
        <v>178</v>
      </c>
      <c r="B177" s="186">
        <f t="shared" si="30"/>
        <v>15</v>
      </c>
      <c r="C177" s="197"/>
      <c r="D177" s="179">
        <f t="shared" si="31"/>
        <v>15</v>
      </c>
      <c r="E177" s="197"/>
      <c r="F177" s="197"/>
      <c r="G177" s="197">
        <f>SUM(水利科技1!D41)</f>
        <v>15</v>
      </c>
    </row>
    <row r="178" spans="1:7">
      <c r="A178" s="190" t="s">
        <v>179</v>
      </c>
      <c r="B178" s="186">
        <f t="shared" si="30"/>
        <v>15</v>
      </c>
      <c r="C178" s="197"/>
      <c r="D178" s="179">
        <f t="shared" si="31"/>
        <v>15</v>
      </c>
      <c r="E178" s="197"/>
      <c r="F178" s="197"/>
      <c r="G178" s="197">
        <f>SUM(水利科技1!D43)</f>
        <v>15</v>
      </c>
    </row>
    <row r="179" spans="1:7">
      <c r="A179" s="190" t="s">
        <v>180</v>
      </c>
      <c r="B179" s="186">
        <f t="shared" si="30"/>
        <v>20</v>
      </c>
      <c r="C179" s="197"/>
      <c r="D179" s="179">
        <f t="shared" si="31"/>
        <v>20</v>
      </c>
      <c r="E179" s="197"/>
      <c r="F179" s="197"/>
      <c r="G179" s="197">
        <f>SUM(水利科技1!D44)</f>
        <v>20</v>
      </c>
    </row>
    <row r="180" spans="1:7">
      <c r="A180" s="190" t="s">
        <v>181</v>
      </c>
      <c r="B180" s="186">
        <f t="shared" si="30"/>
        <v>15</v>
      </c>
      <c r="C180" s="197"/>
      <c r="D180" s="179">
        <f t="shared" si="31"/>
        <v>15</v>
      </c>
      <c r="E180" s="197"/>
      <c r="F180" s="197"/>
      <c r="G180" s="197">
        <f>SUM(水利科技1!D45)</f>
        <v>15</v>
      </c>
    </row>
    <row r="182" ht="56" customHeight="1" spans="1:7">
      <c r="A182" s="199" t="s">
        <v>182</v>
      </c>
      <c r="B182" s="199"/>
      <c r="C182" s="199"/>
      <c r="D182" s="199"/>
      <c r="E182" s="199"/>
      <c r="F182" s="199"/>
      <c r="G182" s="199"/>
    </row>
  </sheetData>
  <customSheetViews>
    <customSheetView guid="{40546AE0-6B6D-4AC1-BF36-7BDCA8DD176C}" scale="140" hiddenRows="1">
      <selection activeCell="G52" sqref="G52"/>
      <pageMargins left="0.511811023622047" right="0.590551181102362" top="0.748031496062992" bottom="0.748031496062992" header="0.31496062992126" footer="0.31496062992126"/>
      <printOptions horizontalCentered="1"/>
      <pageSetup paperSize="9" fitToHeight="0" orientation="landscape"/>
      <headerFooter/>
    </customSheetView>
  </customSheetViews>
  <mergeCells count="4">
    <mergeCell ref="A2:G2"/>
    <mergeCell ref="F6:G6"/>
    <mergeCell ref="B74:G74"/>
    <mergeCell ref="A182:G182"/>
  </mergeCells>
  <printOptions horizontalCentered="1"/>
  <pageMargins left="0.751388888888889" right="0.751388888888889" top="1" bottom="1" header="0.5" footer="0.5"/>
  <pageSetup paperSize="9"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0"/>
  <sheetViews>
    <sheetView showZeros="0" view="pageLayout" zoomScaleNormal="100" topLeftCell="A149" workbookViewId="0">
      <selection activeCell="D167" sqref="D167"/>
    </sheetView>
  </sheetViews>
  <sheetFormatPr defaultColWidth="9" defaultRowHeight="18" outlineLevelCol="7"/>
  <cols>
    <col min="1" max="1" width="6" customWidth="1"/>
    <col min="2" max="2" width="12.75" customWidth="1"/>
    <col min="3" max="3" width="29.75" customWidth="1"/>
    <col min="4" max="4" width="37" customWidth="1"/>
    <col min="5" max="5" width="11" customWidth="1"/>
    <col min="6" max="6" width="10.375" customWidth="1"/>
    <col min="7" max="7" width="11.375" customWidth="1"/>
  </cols>
  <sheetData>
    <row r="1" spans="1:8">
      <c r="A1" s="132" t="s">
        <v>183</v>
      </c>
      <c r="B1" s="132"/>
      <c r="C1" s="137"/>
    </row>
    <row r="2" customFormat="1" ht="48" customHeight="1" spans="1:8">
      <c r="A2" s="118" t="s">
        <v>184</v>
      </c>
      <c r="B2" s="118"/>
      <c r="C2" s="118"/>
      <c r="D2" s="118"/>
      <c r="E2" s="118"/>
      <c r="F2" s="118"/>
      <c r="G2" s="118"/>
      <c r="H2" s="119"/>
    </row>
    <row r="3" ht="23" customHeight="1" spans="1:8">
      <c r="A3" s="138" t="s">
        <v>185</v>
      </c>
      <c r="B3" s="138" t="s">
        <v>186</v>
      </c>
      <c r="C3" s="123" t="s">
        <v>187</v>
      </c>
      <c r="D3" s="124" t="s">
        <v>188</v>
      </c>
      <c r="E3" s="122" t="s">
        <v>189</v>
      </c>
      <c r="F3" s="122" t="s">
        <v>190</v>
      </c>
      <c r="G3" s="122" t="s">
        <v>191</v>
      </c>
    </row>
    <row r="4" ht="13" customHeight="1" spans="1:8">
      <c r="A4" s="138"/>
      <c r="B4" s="138"/>
      <c r="C4" s="125"/>
      <c r="D4" s="124"/>
      <c r="E4" s="122"/>
      <c r="F4" s="122"/>
      <c r="G4" s="122"/>
    </row>
    <row r="5" s="116" customFormat="1" spans="1:8">
      <c r="A5" s="126" t="s">
        <v>192</v>
      </c>
      <c r="B5" s="127"/>
      <c r="C5" s="127"/>
      <c r="D5" s="128"/>
      <c r="E5" s="139">
        <f>SUM(E6,E21,E38,E51,E63,E83,E97,E103,E117,E130,E138,E148,E162)</f>
        <v>1937.066</v>
      </c>
      <c r="F5" s="139">
        <f>SUM(F6,F21,F38,F51,F63,F83,F97,F103,F117,F130,F138,F148,F162)</f>
        <v>617.3988</v>
      </c>
      <c r="G5" s="129">
        <f>SUM(G6,G21,G38,G51,G63,G83,G97,G103,G117,G130,G138,G148,G162)</f>
        <v>2850</v>
      </c>
    </row>
    <row r="6" s="116" customFormat="1" spans="1:8">
      <c r="A6" s="140" t="s">
        <v>193</v>
      </c>
      <c r="B6" s="141"/>
      <c r="C6" s="141"/>
      <c r="D6" s="142"/>
      <c r="E6" s="138">
        <f>SUM(E7:E20)</f>
        <v>169.41</v>
      </c>
      <c r="F6" s="138">
        <f>SUM(F7:F20)</f>
        <v>31.82</v>
      </c>
      <c r="G6" s="138">
        <f>SUM(G7:G20)</f>
        <v>257</v>
      </c>
    </row>
    <row r="7" spans="1:8">
      <c r="A7" s="107">
        <v>1</v>
      </c>
      <c r="B7" s="106" t="s">
        <v>15</v>
      </c>
      <c r="C7" s="107" t="s">
        <v>194</v>
      </c>
      <c r="D7" s="107" t="s">
        <v>195</v>
      </c>
      <c r="E7" s="107">
        <v>14.9</v>
      </c>
      <c r="F7" s="107"/>
      <c r="G7" s="130">
        <v>20</v>
      </c>
    </row>
    <row r="8" spans="1:8">
      <c r="A8" s="107">
        <v>2</v>
      </c>
      <c r="B8" s="106" t="s">
        <v>15</v>
      </c>
      <c r="C8" s="107" t="s">
        <v>194</v>
      </c>
      <c r="D8" s="107" t="s">
        <v>196</v>
      </c>
      <c r="E8" s="107">
        <v>13.8</v>
      </c>
      <c r="F8" s="107"/>
      <c r="G8" s="130">
        <v>20</v>
      </c>
    </row>
    <row r="9" spans="1:8">
      <c r="A9" s="107">
        <v>3</v>
      </c>
      <c r="B9" s="106" t="s">
        <v>15</v>
      </c>
      <c r="C9" s="107" t="s">
        <v>194</v>
      </c>
      <c r="D9" s="107" t="s">
        <v>197</v>
      </c>
      <c r="E9" s="106"/>
      <c r="F9" s="107">
        <v>18.32</v>
      </c>
      <c r="G9" s="130">
        <v>23</v>
      </c>
    </row>
    <row r="10" spans="1:8">
      <c r="A10" s="107">
        <v>4</v>
      </c>
      <c r="B10" s="107" t="s">
        <v>15</v>
      </c>
      <c r="C10" s="107" t="s">
        <v>198</v>
      </c>
      <c r="D10" s="107" t="s">
        <v>199</v>
      </c>
      <c r="E10" s="107"/>
      <c r="F10" s="107">
        <v>13.5</v>
      </c>
      <c r="G10" s="130">
        <v>19</v>
      </c>
    </row>
    <row r="11" spans="1:8">
      <c r="A11" s="107">
        <v>5</v>
      </c>
      <c r="B11" s="106" t="s">
        <v>15</v>
      </c>
      <c r="C11" s="107" t="s">
        <v>200</v>
      </c>
      <c r="D11" s="107" t="s">
        <v>201</v>
      </c>
      <c r="E11" s="107">
        <v>7.47</v>
      </c>
      <c r="F11" s="107"/>
      <c r="G11" s="130">
        <v>10</v>
      </c>
    </row>
    <row r="12" spans="1:8">
      <c r="A12" s="107">
        <v>6</v>
      </c>
      <c r="B12" s="107" t="s">
        <v>15</v>
      </c>
      <c r="C12" s="107" t="s">
        <v>202</v>
      </c>
      <c r="D12" s="107" t="s">
        <v>203</v>
      </c>
      <c r="E12" s="107">
        <v>11.99</v>
      </c>
      <c r="F12" s="107"/>
      <c r="G12" s="130">
        <v>20</v>
      </c>
    </row>
    <row r="13" spans="1:8">
      <c r="A13" s="107">
        <v>7</v>
      </c>
      <c r="B13" s="107" t="s">
        <v>15</v>
      </c>
      <c r="C13" s="107" t="s">
        <v>202</v>
      </c>
      <c r="D13" s="107" t="s">
        <v>204</v>
      </c>
      <c r="E13" s="107">
        <v>5.8</v>
      </c>
      <c r="F13" s="107"/>
      <c r="G13" s="130">
        <v>10</v>
      </c>
    </row>
    <row r="14" customFormat="1" spans="1:8">
      <c r="A14" s="107">
        <v>8</v>
      </c>
      <c r="B14" s="107" t="s">
        <v>15</v>
      </c>
      <c r="C14" s="107" t="s">
        <v>205</v>
      </c>
      <c r="D14" s="107" t="s">
        <v>206</v>
      </c>
      <c r="E14" s="107">
        <v>20.4</v>
      </c>
      <c r="F14" s="107"/>
      <c r="G14" s="130">
        <v>20</v>
      </c>
    </row>
    <row r="15" customFormat="1" spans="1:8">
      <c r="A15" s="107">
        <v>9</v>
      </c>
      <c r="B15" s="107" t="s">
        <v>15</v>
      </c>
      <c r="C15" s="107" t="s">
        <v>207</v>
      </c>
      <c r="D15" s="107" t="s">
        <v>208</v>
      </c>
      <c r="E15" s="107">
        <v>11.6</v>
      </c>
      <c r="F15" s="107"/>
      <c r="G15" s="130">
        <v>20</v>
      </c>
    </row>
    <row r="16" spans="1:8">
      <c r="A16" s="107">
        <v>10</v>
      </c>
      <c r="B16" s="107" t="s">
        <v>15</v>
      </c>
      <c r="C16" s="107" t="s">
        <v>207</v>
      </c>
      <c r="D16" s="107" t="s">
        <v>209</v>
      </c>
      <c r="E16" s="107">
        <v>7.2</v>
      </c>
      <c r="F16" s="107"/>
      <c r="G16" s="130">
        <v>10</v>
      </c>
    </row>
    <row r="17" customFormat="1" spans="1:7">
      <c r="A17" s="107">
        <v>11</v>
      </c>
      <c r="B17" s="107" t="s">
        <v>15</v>
      </c>
      <c r="C17" s="107" t="s">
        <v>210</v>
      </c>
      <c r="D17" s="107" t="s">
        <v>211</v>
      </c>
      <c r="E17" s="107">
        <v>11.2</v>
      </c>
      <c r="F17" s="107"/>
      <c r="G17" s="130">
        <v>20</v>
      </c>
    </row>
    <row r="18" customFormat="1" spans="1:7">
      <c r="A18" s="107">
        <v>12</v>
      </c>
      <c r="B18" s="107" t="s">
        <v>15</v>
      </c>
      <c r="C18" s="107" t="s">
        <v>212</v>
      </c>
      <c r="D18" s="107" t="s">
        <v>213</v>
      </c>
      <c r="E18" s="107">
        <v>24</v>
      </c>
      <c r="F18" s="107"/>
      <c r="G18" s="130">
        <v>24</v>
      </c>
    </row>
    <row r="19" customFormat="1" spans="1:7">
      <c r="A19" s="107">
        <v>13</v>
      </c>
      <c r="B19" s="107" t="s">
        <v>15</v>
      </c>
      <c r="C19" s="107" t="s">
        <v>214</v>
      </c>
      <c r="D19" s="107" t="s">
        <v>215</v>
      </c>
      <c r="E19" s="107">
        <v>20.1</v>
      </c>
      <c r="F19" s="107"/>
      <c r="G19" s="130">
        <v>20</v>
      </c>
    </row>
    <row r="20" spans="1:7">
      <c r="A20" s="107">
        <v>14</v>
      </c>
      <c r="B20" s="107" t="s">
        <v>15</v>
      </c>
      <c r="C20" s="107" t="s">
        <v>216</v>
      </c>
      <c r="D20" s="143" t="s">
        <v>217</v>
      </c>
      <c r="E20" s="107">
        <v>20.95</v>
      </c>
      <c r="F20" s="107"/>
      <c r="G20" s="130">
        <v>21</v>
      </c>
    </row>
    <row r="21" s="116" customFormat="1" spans="1:7">
      <c r="A21" s="138"/>
      <c r="B21" s="140" t="s">
        <v>218</v>
      </c>
      <c r="C21" s="141"/>
      <c r="D21" s="144"/>
      <c r="E21" s="138">
        <f>SUM(E22:E37)</f>
        <v>168.724</v>
      </c>
      <c r="F21" s="139">
        <f>SUM(F22:F37)</f>
        <v>2.6898</v>
      </c>
      <c r="G21" s="138">
        <f>SUM(G22:G37)</f>
        <v>225</v>
      </c>
    </row>
    <row r="22" spans="1:7">
      <c r="A22" s="107">
        <v>15</v>
      </c>
      <c r="B22" s="107" t="s">
        <v>17</v>
      </c>
      <c r="C22" s="107" t="s">
        <v>219</v>
      </c>
      <c r="D22" s="107" t="s">
        <v>220</v>
      </c>
      <c r="E22" s="107"/>
      <c r="F22" s="145">
        <v>0.267</v>
      </c>
      <c r="G22" s="130">
        <v>8</v>
      </c>
    </row>
    <row r="23" spans="1:7">
      <c r="A23" s="107">
        <v>16</v>
      </c>
      <c r="B23" s="107" t="s">
        <v>17</v>
      </c>
      <c r="C23" s="107" t="s">
        <v>219</v>
      </c>
      <c r="D23" s="107" t="s">
        <v>221</v>
      </c>
      <c r="E23" s="107"/>
      <c r="F23" s="145">
        <v>0.533</v>
      </c>
      <c r="G23" s="130">
        <v>8</v>
      </c>
    </row>
    <row r="24" ht="22" customHeight="1" spans="1:7">
      <c r="A24" s="107">
        <v>17</v>
      </c>
      <c r="B24" s="107" t="s">
        <v>17</v>
      </c>
      <c r="C24" s="107" t="s">
        <v>219</v>
      </c>
      <c r="D24" s="107" t="s">
        <v>222</v>
      </c>
      <c r="E24" s="145">
        <v>4.604</v>
      </c>
      <c r="F24" s="107"/>
      <c r="G24" s="130">
        <v>7</v>
      </c>
    </row>
    <row r="25" spans="1:7">
      <c r="A25" s="107">
        <v>18</v>
      </c>
      <c r="B25" s="107" t="s">
        <v>17</v>
      </c>
      <c r="C25" s="107" t="s">
        <v>223</v>
      </c>
      <c r="D25" s="146" t="s">
        <v>224</v>
      </c>
      <c r="E25" s="107"/>
      <c r="F25" s="145">
        <v>0.2453</v>
      </c>
      <c r="G25" s="130">
        <v>4</v>
      </c>
    </row>
    <row r="26" spans="1:7">
      <c r="A26" s="107">
        <v>19</v>
      </c>
      <c r="B26" s="107" t="s">
        <v>17</v>
      </c>
      <c r="C26" s="107" t="s">
        <v>223</v>
      </c>
      <c r="D26" s="107" t="s">
        <v>225</v>
      </c>
      <c r="E26" s="107">
        <v>25.32</v>
      </c>
      <c r="F26" s="107"/>
      <c r="G26" s="130">
        <v>25</v>
      </c>
    </row>
    <row r="27" spans="1:7">
      <c r="A27" s="107">
        <v>20</v>
      </c>
      <c r="B27" s="106" t="s">
        <v>17</v>
      </c>
      <c r="C27" s="107" t="s">
        <v>226</v>
      </c>
      <c r="D27" s="147" t="s">
        <v>227</v>
      </c>
      <c r="E27" s="106">
        <v>6.7</v>
      </c>
      <c r="F27" s="106"/>
      <c r="G27" s="130">
        <v>10</v>
      </c>
    </row>
    <row r="28" spans="1:7">
      <c r="A28" s="107">
        <v>21</v>
      </c>
      <c r="B28" s="107" t="s">
        <v>17</v>
      </c>
      <c r="C28" s="107" t="s">
        <v>228</v>
      </c>
      <c r="D28" s="107" t="s">
        <v>229</v>
      </c>
      <c r="E28" s="107">
        <v>32.05</v>
      </c>
      <c r="F28" s="104"/>
      <c r="G28" s="130">
        <v>32</v>
      </c>
    </row>
    <row r="29" spans="1:7">
      <c r="A29" s="107">
        <v>22</v>
      </c>
      <c r="B29" s="107" t="s">
        <v>17</v>
      </c>
      <c r="C29" s="107" t="s">
        <v>230</v>
      </c>
      <c r="D29" s="107" t="s">
        <v>231</v>
      </c>
      <c r="E29" s="107">
        <v>13.4</v>
      </c>
      <c r="F29" s="107"/>
      <c r="G29" s="130">
        <v>20</v>
      </c>
    </row>
    <row r="30" spans="1:7">
      <c r="A30" s="107">
        <v>23</v>
      </c>
      <c r="B30" s="107" t="s">
        <v>17</v>
      </c>
      <c r="C30" s="107" t="s">
        <v>230</v>
      </c>
      <c r="D30" s="107" t="s">
        <v>232</v>
      </c>
      <c r="E30" s="107"/>
      <c r="F30" s="145">
        <v>0.5892</v>
      </c>
      <c r="G30" s="130">
        <v>8</v>
      </c>
    </row>
    <row r="31" spans="1:7">
      <c r="A31" s="107">
        <v>24</v>
      </c>
      <c r="B31" s="107" t="s">
        <v>17</v>
      </c>
      <c r="C31" s="107" t="s">
        <v>230</v>
      </c>
      <c r="D31" s="146" t="s">
        <v>224</v>
      </c>
      <c r="E31" s="107"/>
      <c r="F31" s="145">
        <v>0.2453</v>
      </c>
      <c r="G31" s="130">
        <v>4</v>
      </c>
    </row>
    <row r="32" spans="1:7">
      <c r="A32" s="107">
        <v>25</v>
      </c>
      <c r="B32" s="107" t="s">
        <v>17</v>
      </c>
      <c r="C32" s="107" t="s">
        <v>230</v>
      </c>
      <c r="D32" s="107" t="s">
        <v>225</v>
      </c>
      <c r="E32" s="107">
        <v>12.6</v>
      </c>
      <c r="F32" s="107"/>
      <c r="G32" s="130">
        <v>13</v>
      </c>
    </row>
    <row r="33" ht="22" customHeight="1" spans="1:7">
      <c r="A33" s="107">
        <v>26</v>
      </c>
      <c r="B33" s="107" t="s">
        <v>17</v>
      </c>
      <c r="C33" s="107" t="s">
        <v>230</v>
      </c>
      <c r="D33" s="107" t="s">
        <v>222</v>
      </c>
      <c r="E33" s="107">
        <v>9.4</v>
      </c>
      <c r="F33" s="107"/>
      <c r="G33" s="130">
        <v>13</v>
      </c>
    </row>
    <row r="34" spans="1:7">
      <c r="A34" s="107">
        <v>27</v>
      </c>
      <c r="B34" s="107" t="s">
        <v>17</v>
      </c>
      <c r="C34" s="107" t="s">
        <v>233</v>
      </c>
      <c r="D34" s="107" t="s">
        <v>234</v>
      </c>
      <c r="E34" s="107">
        <v>22.7</v>
      </c>
      <c r="F34" s="106"/>
      <c r="G34" s="130">
        <v>23</v>
      </c>
    </row>
    <row r="35" spans="1:7">
      <c r="A35" s="107">
        <v>28</v>
      </c>
      <c r="B35" s="107" t="s">
        <v>17</v>
      </c>
      <c r="C35" s="107" t="s">
        <v>233</v>
      </c>
      <c r="D35" s="107" t="s">
        <v>235</v>
      </c>
      <c r="E35" s="107"/>
      <c r="F35" s="106">
        <v>0.81</v>
      </c>
      <c r="G35" s="130">
        <v>8</v>
      </c>
    </row>
    <row r="36" spans="1:7">
      <c r="A36" s="107">
        <v>29</v>
      </c>
      <c r="B36" s="107" t="s">
        <v>17</v>
      </c>
      <c r="C36" s="107" t="s">
        <v>233</v>
      </c>
      <c r="D36" s="107" t="s">
        <v>236</v>
      </c>
      <c r="E36" s="104">
        <v>21.99</v>
      </c>
      <c r="F36" s="106"/>
      <c r="G36" s="130">
        <v>22</v>
      </c>
    </row>
    <row r="37" spans="1:7">
      <c r="A37" s="107">
        <v>30</v>
      </c>
      <c r="B37" s="107" t="s">
        <v>17</v>
      </c>
      <c r="C37" s="107" t="s">
        <v>233</v>
      </c>
      <c r="D37" s="107" t="s">
        <v>237</v>
      </c>
      <c r="E37" s="106">
        <v>19.96</v>
      </c>
      <c r="F37" s="107"/>
      <c r="G37" s="130">
        <v>20</v>
      </c>
    </row>
    <row r="38" s="116" customFormat="1" spans="1:7">
      <c r="A38" s="138"/>
      <c r="B38" s="103"/>
      <c r="C38" s="138" t="s">
        <v>238</v>
      </c>
      <c r="D38" s="148"/>
      <c r="E38" s="103">
        <f>SUM(E39:E50)</f>
        <v>84.7</v>
      </c>
      <c r="F38" s="103">
        <f>SUM(F39:F50)</f>
        <v>11.86</v>
      </c>
      <c r="G38" s="103">
        <f>SUM(G39:G50)</f>
        <v>153</v>
      </c>
    </row>
    <row r="39" spans="1:7">
      <c r="A39" s="107">
        <v>31</v>
      </c>
      <c r="B39" s="107" t="s">
        <v>21</v>
      </c>
      <c r="C39" s="107" t="s">
        <v>239</v>
      </c>
      <c r="D39" s="107" t="s">
        <v>240</v>
      </c>
      <c r="E39" s="107">
        <v>5</v>
      </c>
      <c r="F39" s="107"/>
      <c r="G39" s="130">
        <v>10</v>
      </c>
    </row>
    <row r="40" spans="1:7">
      <c r="A40" s="107">
        <v>32</v>
      </c>
      <c r="B40" s="107" t="s">
        <v>21</v>
      </c>
      <c r="C40" s="107" t="s">
        <v>239</v>
      </c>
      <c r="D40" s="107" t="s">
        <v>241</v>
      </c>
      <c r="E40" s="104"/>
      <c r="F40" s="104">
        <v>0.15</v>
      </c>
      <c r="G40" s="130">
        <v>8</v>
      </c>
    </row>
    <row r="41" spans="1:7">
      <c r="A41" s="107">
        <v>33</v>
      </c>
      <c r="B41" s="107" t="s">
        <v>21</v>
      </c>
      <c r="C41" s="107" t="s">
        <v>242</v>
      </c>
      <c r="D41" s="107" t="s">
        <v>243</v>
      </c>
      <c r="E41" s="107"/>
      <c r="F41" s="107">
        <v>7.5</v>
      </c>
      <c r="G41" s="130">
        <v>15</v>
      </c>
    </row>
    <row r="42" spans="1:7">
      <c r="A42" s="107">
        <v>34</v>
      </c>
      <c r="B42" s="107" t="s">
        <v>21</v>
      </c>
      <c r="C42" s="107" t="s">
        <v>242</v>
      </c>
      <c r="D42" s="107" t="s">
        <v>244</v>
      </c>
      <c r="E42" s="107">
        <v>8.7</v>
      </c>
      <c r="F42" s="107"/>
      <c r="G42" s="130">
        <v>10</v>
      </c>
    </row>
    <row r="43" spans="1:7">
      <c r="A43" s="107">
        <v>35</v>
      </c>
      <c r="B43" s="107" t="s">
        <v>21</v>
      </c>
      <c r="C43" s="107" t="s">
        <v>245</v>
      </c>
      <c r="D43" s="107" t="s">
        <v>246</v>
      </c>
      <c r="E43" s="107"/>
      <c r="F43" s="107">
        <v>0.16</v>
      </c>
      <c r="G43" s="130">
        <v>8</v>
      </c>
    </row>
    <row r="44" spans="1:7">
      <c r="A44" s="107">
        <v>36</v>
      </c>
      <c r="B44" s="107" t="s">
        <v>21</v>
      </c>
      <c r="C44" s="107" t="s">
        <v>245</v>
      </c>
      <c r="D44" s="107" t="s">
        <v>247</v>
      </c>
      <c r="E44" s="107">
        <v>16.4</v>
      </c>
      <c r="F44" s="107"/>
      <c r="G44" s="130">
        <v>20</v>
      </c>
    </row>
    <row r="45" spans="1:7">
      <c r="A45" s="107">
        <v>37</v>
      </c>
      <c r="B45" s="107" t="s">
        <v>21</v>
      </c>
      <c r="C45" s="107" t="s">
        <v>248</v>
      </c>
      <c r="D45" s="107" t="s">
        <v>249</v>
      </c>
      <c r="E45" s="107"/>
      <c r="F45" s="107">
        <v>2.5</v>
      </c>
      <c r="G45" s="130">
        <v>8</v>
      </c>
    </row>
    <row r="46" spans="1:7">
      <c r="A46" s="107">
        <v>38</v>
      </c>
      <c r="B46" s="107" t="s">
        <v>21</v>
      </c>
      <c r="C46" s="107" t="s">
        <v>248</v>
      </c>
      <c r="D46" s="107" t="s">
        <v>250</v>
      </c>
      <c r="E46" s="107">
        <v>36</v>
      </c>
      <c r="F46" s="107"/>
      <c r="G46" s="130">
        <v>36</v>
      </c>
    </row>
    <row r="47" spans="1:7">
      <c r="A47" s="107">
        <v>39</v>
      </c>
      <c r="B47" s="107" t="s">
        <v>21</v>
      </c>
      <c r="C47" s="107" t="s">
        <v>251</v>
      </c>
      <c r="D47" s="107" t="s">
        <v>252</v>
      </c>
      <c r="E47" s="107">
        <v>5</v>
      </c>
      <c r="F47" s="107"/>
      <c r="G47" s="130">
        <v>10</v>
      </c>
    </row>
    <row r="48" spans="1:7">
      <c r="A48" s="107">
        <v>40</v>
      </c>
      <c r="B48" s="107" t="s">
        <v>21</v>
      </c>
      <c r="C48" s="107" t="s">
        <v>253</v>
      </c>
      <c r="D48" s="107" t="s">
        <v>254</v>
      </c>
      <c r="E48" s="107"/>
      <c r="F48" s="107">
        <v>1.55</v>
      </c>
      <c r="G48" s="130">
        <v>8</v>
      </c>
    </row>
    <row r="49" spans="1:7">
      <c r="A49" s="107">
        <v>41</v>
      </c>
      <c r="B49" s="107" t="s">
        <v>21</v>
      </c>
      <c r="C49" s="107" t="s">
        <v>253</v>
      </c>
      <c r="D49" s="107" t="s">
        <v>255</v>
      </c>
      <c r="E49" s="107">
        <v>6.8</v>
      </c>
      <c r="F49" s="107"/>
      <c r="G49" s="130">
        <v>10</v>
      </c>
    </row>
    <row r="50" spans="1:7">
      <c r="A50" s="107">
        <v>42</v>
      </c>
      <c r="B50" s="107" t="s">
        <v>21</v>
      </c>
      <c r="C50" s="107" t="s">
        <v>253</v>
      </c>
      <c r="D50" s="107" t="s">
        <v>256</v>
      </c>
      <c r="E50" s="104">
        <v>6.8</v>
      </c>
      <c r="F50" s="104"/>
      <c r="G50" s="130">
        <v>10</v>
      </c>
    </row>
    <row r="51" s="116" customFormat="1" spans="1:7">
      <c r="A51" s="138"/>
      <c r="B51" s="138"/>
      <c r="C51" s="138" t="s">
        <v>257</v>
      </c>
      <c r="D51" s="138"/>
      <c r="E51" s="138">
        <f>SUM(E52:E62)</f>
        <v>127.56</v>
      </c>
      <c r="F51" s="138">
        <f>SUM(F52:F62)</f>
        <v>4.84</v>
      </c>
      <c r="G51" s="138">
        <f>SUM(G52:G62)</f>
        <v>169</v>
      </c>
    </row>
    <row r="52" spans="1:7">
      <c r="A52" s="107">
        <v>43</v>
      </c>
      <c r="B52" s="107" t="s">
        <v>28</v>
      </c>
      <c r="C52" s="107" t="s">
        <v>258</v>
      </c>
      <c r="D52" s="107" t="s">
        <v>259</v>
      </c>
      <c r="E52" s="106">
        <v>24.78</v>
      </c>
      <c r="F52" s="107"/>
      <c r="G52" s="130">
        <v>25</v>
      </c>
    </row>
    <row r="53" spans="1:7">
      <c r="A53" s="107">
        <v>44</v>
      </c>
      <c r="B53" s="107" t="s">
        <v>28</v>
      </c>
      <c r="C53" s="107" t="s">
        <v>258</v>
      </c>
      <c r="D53" s="107" t="s">
        <v>260</v>
      </c>
      <c r="E53" s="106">
        <v>23.91</v>
      </c>
      <c r="F53" s="107"/>
      <c r="G53" s="130">
        <v>24</v>
      </c>
    </row>
    <row r="54" spans="1:7">
      <c r="A54" s="107">
        <v>45</v>
      </c>
      <c r="B54" s="107" t="s">
        <v>28</v>
      </c>
      <c r="C54" s="107" t="s">
        <v>258</v>
      </c>
      <c r="D54" s="107" t="s">
        <v>261</v>
      </c>
      <c r="E54" s="107">
        <v>5.4</v>
      </c>
      <c r="F54" s="107"/>
      <c r="G54" s="130">
        <v>10</v>
      </c>
    </row>
    <row r="55" spans="1:7">
      <c r="A55" s="107">
        <v>46</v>
      </c>
      <c r="B55" s="107" t="s">
        <v>28</v>
      </c>
      <c r="C55" s="107" t="s">
        <v>262</v>
      </c>
      <c r="D55" s="143" t="s">
        <v>263</v>
      </c>
      <c r="E55" s="107">
        <v>21.62</v>
      </c>
      <c r="F55" s="107"/>
      <c r="G55" s="130">
        <v>22</v>
      </c>
    </row>
    <row r="56" spans="1:7">
      <c r="A56" s="107">
        <v>47</v>
      </c>
      <c r="B56" s="107" t="s">
        <v>28</v>
      </c>
      <c r="C56" s="107" t="s">
        <v>264</v>
      </c>
      <c r="D56" s="107" t="s">
        <v>265</v>
      </c>
      <c r="E56" s="107">
        <v>4.18</v>
      </c>
      <c r="F56" s="107"/>
      <c r="G56" s="130">
        <v>10</v>
      </c>
    </row>
    <row r="57" spans="1:7">
      <c r="A57" s="107">
        <v>48</v>
      </c>
      <c r="B57" s="107" t="s">
        <v>28</v>
      </c>
      <c r="C57" s="107" t="s">
        <v>264</v>
      </c>
      <c r="D57" s="107" t="s">
        <v>266</v>
      </c>
      <c r="E57" s="107">
        <v>3.6</v>
      </c>
      <c r="F57" s="107"/>
      <c r="G57" s="130">
        <v>10</v>
      </c>
    </row>
    <row r="58" spans="1:7">
      <c r="A58" s="107">
        <v>49</v>
      </c>
      <c r="B58" s="107" t="s">
        <v>28</v>
      </c>
      <c r="C58" s="107" t="s">
        <v>264</v>
      </c>
      <c r="D58" s="107" t="s">
        <v>267</v>
      </c>
      <c r="E58" s="107">
        <v>6.29</v>
      </c>
      <c r="F58" s="107"/>
      <c r="G58" s="130">
        <v>10</v>
      </c>
    </row>
    <row r="59" spans="1:7">
      <c r="A59" s="107">
        <v>50</v>
      </c>
      <c r="B59" s="107" t="s">
        <v>28</v>
      </c>
      <c r="C59" s="107" t="s">
        <v>268</v>
      </c>
      <c r="D59" s="107" t="s">
        <v>269</v>
      </c>
      <c r="E59" s="107">
        <v>6.64</v>
      </c>
      <c r="F59" s="107"/>
      <c r="G59" s="130">
        <v>10</v>
      </c>
    </row>
    <row r="60" spans="1:7">
      <c r="A60" s="107">
        <v>51</v>
      </c>
      <c r="B60" s="107" t="s">
        <v>28</v>
      </c>
      <c r="C60" s="107" t="s">
        <v>226</v>
      </c>
      <c r="D60" s="107" t="s">
        <v>270</v>
      </c>
      <c r="E60" s="107">
        <v>13.84</v>
      </c>
      <c r="F60" s="107"/>
      <c r="G60" s="130">
        <v>20</v>
      </c>
    </row>
    <row r="61" spans="1:7">
      <c r="A61" s="107">
        <v>52</v>
      </c>
      <c r="B61" s="107" t="s">
        <v>28</v>
      </c>
      <c r="C61" s="107" t="s">
        <v>271</v>
      </c>
      <c r="D61" s="107" t="s">
        <v>272</v>
      </c>
      <c r="E61" s="107">
        <v>17.3</v>
      </c>
      <c r="F61" s="107"/>
      <c r="G61" s="130">
        <v>20</v>
      </c>
    </row>
    <row r="62" spans="1:7">
      <c r="A62" s="107">
        <v>53</v>
      </c>
      <c r="B62" s="107" t="s">
        <v>28</v>
      </c>
      <c r="C62" s="107" t="s">
        <v>271</v>
      </c>
      <c r="D62" s="107" t="s">
        <v>273</v>
      </c>
      <c r="E62" s="107"/>
      <c r="F62" s="107">
        <v>4.84</v>
      </c>
      <c r="G62" s="130">
        <v>8</v>
      </c>
    </row>
    <row r="63" s="116" customFormat="1" spans="1:7">
      <c r="A63" s="138"/>
      <c r="B63" s="138"/>
      <c r="C63" s="138" t="s">
        <v>274</v>
      </c>
      <c r="D63" s="138"/>
      <c r="E63" s="139">
        <f>SUM(E64:E82)</f>
        <v>171.735</v>
      </c>
      <c r="F63" s="139">
        <f>SUM(F64:F82)</f>
        <v>137.047</v>
      </c>
      <c r="G63" s="138">
        <f>SUM(G64:G82)</f>
        <v>342</v>
      </c>
    </row>
    <row r="64" spans="1:7">
      <c r="A64" s="107">
        <v>54</v>
      </c>
      <c r="B64" s="107" t="s">
        <v>31</v>
      </c>
      <c r="C64" s="107" t="s">
        <v>275</v>
      </c>
      <c r="D64" s="107" t="s">
        <v>276</v>
      </c>
      <c r="E64" s="107"/>
      <c r="F64" s="107">
        <v>0.89</v>
      </c>
      <c r="G64" s="130">
        <v>8</v>
      </c>
    </row>
    <row r="65" spans="1:7">
      <c r="A65" s="107">
        <v>55</v>
      </c>
      <c r="B65" s="107" t="s">
        <v>31</v>
      </c>
      <c r="C65" s="107" t="s">
        <v>275</v>
      </c>
      <c r="D65" s="107" t="s">
        <v>277</v>
      </c>
      <c r="E65" s="107">
        <v>24.4</v>
      </c>
      <c r="F65" s="107"/>
      <c r="G65" s="130">
        <v>24</v>
      </c>
    </row>
    <row r="66" spans="1:7">
      <c r="A66" s="107">
        <v>56</v>
      </c>
      <c r="B66" s="107" t="s">
        <v>31</v>
      </c>
      <c r="C66" s="107" t="s">
        <v>275</v>
      </c>
      <c r="D66" s="107" t="s">
        <v>278</v>
      </c>
      <c r="E66" s="107"/>
      <c r="F66" s="107">
        <v>1.99</v>
      </c>
      <c r="G66" s="130">
        <v>3</v>
      </c>
    </row>
    <row r="67" spans="1:7">
      <c r="A67" s="107">
        <v>57</v>
      </c>
      <c r="B67" s="149" t="s">
        <v>31</v>
      </c>
      <c r="C67" s="149" t="s">
        <v>279</v>
      </c>
      <c r="D67" s="149" t="s">
        <v>280</v>
      </c>
      <c r="E67" s="107"/>
      <c r="F67" s="150">
        <v>0.29</v>
      </c>
      <c r="G67" s="130">
        <v>8</v>
      </c>
    </row>
    <row r="68" spans="1:7">
      <c r="A68" s="107">
        <v>58</v>
      </c>
      <c r="B68" s="151" t="s">
        <v>31</v>
      </c>
      <c r="C68" s="107" t="s">
        <v>281</v>
      </c>
      <c r="D68" s="107" t="s">
        <v>282</v>
      </c>
      <c r="E68" s="107"/>
      <c r="F68" s="145">
        <v>0.018</v>
      </c>
      <c r="G68" s="130">
        <v>8</v>
      </c>
    </row>
    <row r="69" spans="1:7">
      <c r="A69" s="107">
        <v>59</v>
      </c>
      <c r="B69" s="107" t="s">
        <v>31</v>
      </c>
      <c r="C69" s="107" t="s">
        <v>281</v>
      </c>
      <c r="D69" s="107" t="s">
        <v>283</v>
      </c>
      <c r="E69" s="145">
        <v>6.635</v>
      </c>
      <c r="F69" s="107"/>
      <c r="G69" s="130">
        <v>10</v>
      </c>
    </row>
    <row r="70" spans="1:7">
      <c r="A70" s="107">
        <v>60</v>
      </c>
      <c r="B70" s="107" t="s">
        <v>31</v>
      </c>
      <c r="C70" s="107" t="s">
        <v>284</v>
      </c>
      <c r="D70" s="107" t="s">
        <v>285</v>
      </c>
      <c r="E70" s="107"/>
      <c r="F70" s="107">
        <v>9.42</v>
      </c>
      <c r="G70" s="130">
        <v>15</v>
      </c>
    </row>
    <row r="71" spans="1:7">
      <c r="A71" s="107">
        <v>61</v>
      </c>
      <c r="B71" s="107" t="s">
        <v>31</v>
      </c>
      <c r="C71" s="107" t="s">
        <v>286</v>
      </c>
      <c r="D71" s="107" t="s">
        <v>287</v>
      </c>
      <c r="E71" s="107">
        <v>6.32</v>
      </c>
      <c r="F71" s="107"/>
      <c r="G71" s="130">
        <v>10</v>
      </c>
    </row>
    <row r="72" spans="1:7">
      <c r="A72" s="107">
        <v>62</v>
      </c>
      <c r="B72" s="107" t="s">
        <v>31</v>
      </c>
      <c r="C72" s="107" t="s">
        <v>288</v>
      </c>
      <c r="D72" s="107" t="s">
        <v>289</v>
      </c>
      <c r="E72" s="107">
        <v>21.65</v>
      </c>
      <c r="F72" s="107"/>
      <c r="G72" s="130">
        <v>22</v>
      </c>
    </row>
    <row r="73" spans="1:7">
      <c r="A73" s="107">
        <v>63</v>
      </c>
      <c r="B73" s="107" t="s">
        <v>31</v>
      </c>
      <c r="C73" s="107" t="s">
        <v>290</v>
      </c>
      <c r="D73" s="107" t="s">
        <v>291</v>
      </c>
      <c r="E73" s="107"/>
      <c r="F73" s="107">
        <v>2.89</v>
      </c>
      <c r="G73" s="130">
        <v>8</v>
      </c>
    </row>
    <row r="74" spans="1:7">
      <c r="A74" s="107">
        <v>64</v>
      </c>
      <c r="B74" s="107" t="s">
        <v>31</v>
      </c>
      <c r="C74" s="107" t="s">
        <v>292</v>
      </c>
      <c r="D74" s="107" t="s">
        <v>293</v>
      </c>
      <c r="E74" s="107">
        <v>20.1</v>
      </c>
      <c r="F74" s="107"/>
      <c r="G74" s="130">
        <v>20</v>
      </c>
    </row>
    <row r="75" spans="1:7">
      <c r="A75" s="107">
        <v>65</v>
      </c>
      <c r="B75" s="107" t="s">
        <v>31</v>
      </c>
      <c r="C75" s="107" t="s">
        <v>294</v>
      </c>
      <c r="D75" s="107" t="s">
        <v>295</v>
      </c>
      <c r="E75" s="107"/>
      <c r="F75" s="145">
        <v>102.609</v>
      </c>
      <c r="G75" s="130">
        <v>87</v>
      </c>
    </row>
    <row r="76" spans="1:7">
      <c r="A76" s="107">
        <v>72</v>
      </c>
      <c r="B76" s="107" t="s">
        <v>31</v>
      </c>
      <c r="C76" s="107" t="s">
        <v>296</v>
      </c>
      <c r="D76" s="107" t="s">
        <v>297</v>
      </c>
      <c r="E76" s="107">
        <v>20</v>
      </c>
      <c r="F76" s="107"/>
      <c r="G76" s="130">
        <v>20</v>
      </c>
    </row>
    <row r="77" spans="1:7">
      <c r="A77" s="107">
        <v>66</v>
      </c>
      <c r="B77" s="107" t="s">
        <v>31</v>
      </c>
      <c r="C77" s="107" t="s">
        <v>298</v>
      </c>
      <c r="D77" s="107" t="s">
        <v>293</v>
      </c>
      <c r="E77" s="107">
        <v>19</v>
      </c>
      <c r="F77" s="107"/>
      <c r="G77" s="130">
        <v>19</v>
      </c>
    </row>
    <row r="78" spans="1:7">
      <c r="A78" s="107">
        <v>67</v>
      </c>
      <c r="B78" s="107" t="s">
        <v>31</v>
      </c>
      <c r="C78" s="107" t="s">
        <v>298</v>
      </c>
      <c r="D78" s="107" t="s">
        <v>297</v>
      </c>
      <c r="E78" s="107">
        <v>33.63</v>
      </c>
      <c r="F78" s="107"/>
      <c r="G78" s="130">
        <v>34</v>
      </c>
    </row>
    <row r="79" spans="1:7">
      <c r="A79" s="107">
        <v>68</v>
      </c>
      <c r="B79" s="107" t="s">
        <v>31</v>
      </c>
      <c r="C79" s="107" t="s">
        <v>299</v>
      </c>
      <c r="D79" s="107" t="s">
        <v>300</v>
      </c>
      <c r="E79" s="107"/>
      <c r="F79" s="106">
        <v>0.3</v>
      </c>
      <c r="G79" s="130">
        <v>8</v>
      </c>
    </row>
    <row r="80" spans="1:7">
      <c r="A80" s="107">
        <v>69</v>
      </c>
      <c r="B80" s="107" t="s">
        <v>31</v>
      </c>
      <c r="C80" s="107" t="s">
        <v>301</v>
      </c>
      <c r="D80" s="107" t="s">
        <v>295</v>
      </c>
      <c r="E80" s="107"/>
      <c r="F80" s="107">
        <v>15.83</v>
      </c>
      <c r="G80" s="130">
        <v>13</v>
      </c>
    </row>
    <row r="81" spans="1:7">
      <c r="A81" s="107">
        <v>70</v>
      </c>
      <c r="B81" s="107" t="s">
        <v>31</v>
      </c>
      <c r="C81" s="107" t="s">
        <v>301</v>
      </c>
      <c r="D81" s="107" t="s">
        <v>297</v>
      </c>
      <c r="E81" s="107">
        <v>20</v>
      </c>
      <c r="F81" s="107"/>
      <c r="G81" s="130">
        <v>20</v>
      </c>
    </row>
    <row r="82" spans="1:7">
      <c r="A82" s="107">
        <v>71</v>
      </c>
      <c r="B82" s="107" t="s">
        <v>31</v>
      </c>
      <c r="C82" s="107" t="s">
        <v>301</v>
      </c>
      <c r="D82" s="107" t="s">
        <v>278</v>
      </c>
      <c r="E82" s="107"/>
      <c r="F82" s="107">
        <v>2.81</v>
      </c>
      <c r="G82" s="130">
        <v>5</v>
      </c>
    </row>
    <row r="83" s="116" customFormat="1" spans="1:7">
      <c r="A83" s="138"/>
      <c r="B83" s="138"/>
      <c r="C83" s="138" t="s">
        <v>302</v>
      </c>
      <c r="D83" s="138"/>
      <c r="E83" s="139">
        <f>SUM(E84:E96)</f>
        <v>276.845</v>
      </c>
      <c r="F83" s="138">
        <f>SUM(F84:F96)</f>
        <v>0</v>
      </c>
      <c r="G83" s="138">
        <f>SUM(G84:G96)</f>
        <v>297</v>
      </c>
    </row>
    <row r="84" spans="1:7">
      <c r="A84" s="107">
        <v>73</v>
      </c>
      <c r="B84" s="107" t="s">
        <v>37</v>
      </c>
      <c r="C84" s="107" t="s">
        <v>303</v>
      </c>
      <c r="D84" s="107" t="s">
        <v>304</v>
      </c>
      <c r="E84" s="107">
        <v>20.5</v>
      </c>
      <c r="F84" s="106"/>
      <c r="G84" s="130">
        <v>21</v>
      </c>
    </row>
    <row r="85" spans="1:7">
      <c r="A85" s="107">
        <v>74</v>
      </c>
      <c r="B85" s="107" t="s">
        <v>37</v>
      </c>
      <c r="C85" s="107" t="s">
        <v>303</v>
      </c>
      <c r="D85" s="107" t="s">
        <v>305</v>
      </c>
      <c r="E85" s="107">
        <v>17.91</v>
      </c>
      <c r="F85" s="106"/>
      <c r="G85" s="130">
        <v>20</v>
      </c>
    </row>
    <row r="86" spans="1:7">
      <c r="A86" s="107">
        <v>75</v>
      </c>
      <c r="B86" s="107" t="s">
        <v>37</v>
      </c>
      <c r="C86" s="107" t="s">
        <v>303</v>
      </c>
      <c r="D86" s="107" t="s">
        <v>306</v>
      </c>
      <c r="E86" s="107">
        <v>33.65</v>
      </c>
      <c r="F86" s="106"/>
      <c r="G86" s="130">
        <v>34</v>
      </c>
    </row>
    <row r="87" spans="1:7">
      <c r="A87" s="107">
        <v>76</v>
      </c>
      <c r="B87" s="107" t="s">
        <v>37</v>
      </c>
      <c r="C87" s="107" t="s">
        <v>303</v>
      </c>
      <c r="D87" s="107" t="s">
        <v>307</v>
      </c>
      <c r="E87" s="107">
        <v>6.63</v>
      </c>
      <c r="F87" s="106"/>
      <c r="G87" s="130">
        <v>10</v>
      </c>
    </row>
    <row r="88" spans="1:7">
      <c r="A88" s="107">
        <v>77</v>
      </c>
      <c r="B88" s="107" t="s">
        <v>37</v>
      </c>
      <c r="C88" s="107" t="s">
        <v>303</v>
      </c>
      <c r="D88" s="107" t="s">
        <v>308</v>
      </c>
      <c r="E88" s="107">
        <v>13.28</v>
      </c>
      <c r="F88" s="106"/>
      <c r="G88" s="130">
        <v>20</v>
      </c>
    </row>
    <row r="89" spans="1:7">
      <c r="A89" s="107">
        <v>78</v>
      </c>
      <c r="B89" s="107" t="s">
        <v>37</v>
      </c>
      <c r="C89" s="107" t="s">
        <v>309</v>
      </c>
      <c r="D89" s="107" t="s">
        <v>310</v>
      </c>
      <c r="E89" s="145">
        <v>48.505</v>
      </c>
      <c r="F89" s="107"/>
      <c r="G89" s="130">
        <v>49</v>
      </c>
    </row>
    <row r="90" spans="1:7">
      <c r="A90" s="107">
        <v>79</v>
      </c>
      <c r="B90" s="107" t="s">
        <v>37</v>
      </c>
      <c r="C90" s="107" t="s">
        <v>311</v>
      </c>
      <c r="D90" s="107" t="s">
        <v>312</v>
      </c>
      <c r="E90" s="107">
        <v>8.3</v>
      </c>
      <c r="F90" s="107"/>
      <c r="G90" s="130">
        <v>10</v>
      </c>
    </row>
    <row r="91" spans="1:7">
      <c r="A91" s="107">
        <v>80</v>
      </c>
      <c r="B91" s="107" t="s">
        <v>37</v>
      </c>
      <c r="C91" s="107" t="s">
        <v>313</v>
      </c>
      <c r="D91" s="107" t="s">
        <v>305</v>
      </c>
      <c r="E91" s="107">
        <v>8</v>
      </c>
      <c r="F91" s="107"/>
      <c r="G91" s="130">
        <v>10</v>
      </c>
    </row>
    <row r="92" spans="1:7">
      <c r="A92" s="107">
        <v>81</v>
      </c>
      <c r="B92" s="107" t="s">
        <v>37</v>
      </c>
      <c r="C92" s="107" t="s">
        <v>314</v>
      </c>
      <c r="D92" s="107" t="s">
        <v>315</v>
      </c>
      <c r="E92" s="107">
        <v>18.02</v>
      </c>
      <c r="F92" s="107"/>
      <c r="G92" s="130">
        <v>20</v>
      </c>
    </row>
    <row r="93" spans="1:7">
      <c r="A93" s="107">
        <v>82</v>
      </c>
      <c r="B93" s="107" t="s">
        <v>37</v>
      </c>
      <c r="C93" s="107" t="s">
        <v>316</v>
      </c>
      <c r="D93" s="107" t="s">
        <v>317</v>
      </c>
      <c r="E93" s="107">
        <v>21.91</v>
      </c>
      <c r="F93" s="107"/>
      <c r="G93" s="130">
        <v>22</v>
      </c>
    </row>
    <row r="94" spans="1:7">
      <c r="A94" s="107">
        <v>83</v>
      </c>
      <c r="B94" s="107" t="s">
        <v>37</v>
      </c>
      <c r="C94" s="107" t="s">
        <v>316</v>
      </c>
      <c r="D94" s="107" t="s">
        <v>318</v>
      </c>
      <c r="E94" s="107">
        <v>9.14</v>
      </c>
      <c r="F94" s="107"/>
      <c r="G94" s="130">
        <v>10</v>
      </c>
    </row>
    <row r="95" spans="1:7">
      <c r="A95" s="107">
        <v>84</v>
      </c>
      <c r="B95" s="107" t="s">
        <v>37</v>
      </c>
      <c r="C95" s="107" t="s">
        <v>316</v>
      </c>
      <c r="D95" s="107" t="s">
        <v>319</v>
      </c>
      <c r="E95" s="107">
        <v>47.9</v>
      </c>
      <c r="F95" s="107"/>
      <c r="G95" s="130">
        <v>48</v>
      </c>
    </row>
    <row r="96" spans="1:7">
      <c r="A96" s="107">
        <v>85</v>
      </c>
      <c r="B96" s="107" t="s">
        <v>37</v>
      </c>
      <c r="C96" s="107" t="s">
        <v>316</v>
      </c>
      <c r="D96" s="107" t="s">
        <v>320</v>
      </c>
      <c r="E96" s="107">
        <v>23.1</v>
      </c>
      <c r="F96" s="107"/>
      <c r="G96" s="130">
        <v>23</v>
      </c>
    </row>
    <row r="97" s="116" customFormat="1" spans="1:7">
      <c r="A97" s="138"/>
      <c r="B97" s="138"/>
      <c r="C97" s="138" t="s">
        <v>321</v>
      </c>
      <c r="D97" s="138"/>
      <c r="E97" s="138">
        <f>SUM(E98:E102)</f>
        <v>84.27</v>
      </c>
      <c r="F97" s="138">
        <f>SUM(F98:F102)</f>
        <v>1.4</v>
      </c>
      <c r="G97" s="138">
        <f>SUM(G98:G102)</f>
        <v>107</v>
      </c>
    </row>
    <row r="98" spans="1:7">
      <c r="A98" s="107">
        <v>86</v>
      </c>
      <c r="B98" s="107" t="s">
        <v>43</v>
      </c>
      <c r="C98" s="146" t="s">
        <v>322</v>
      </c>
      <c r="D98" s="146" t="s">
        <v>323</v>
      </c>
      <c r="E98" s="107">
        <v>9.6</v>
      </c>
      <c r="F98" s="107"/>
      <c r="G98" s="130">
        <v>10</v>
      </c>
    </row>
    <row r="99" spans="1:7">
      <c r="A99" s="107">
        <v>87</v>
      </c>
      <c r="B99" s="107" t="s">
        <v>43</v>
      </c>
      <c r="C99" s="107" t="s">
        <v>324</v>
      </c>
      <c r="D99" s="107" t="s">
        <v>325</v>
      </c>
      <c r="E99" s="107"/>
      <c r="F99" s="152">
        <v>1.4</v>
      </c>
      <c r="G99" s="130">
        <v>8</v>
      </c>
    </row>
    <row r="100" spans="1:7">
      <c r="A100" s="107">
        <v>88</v>
      </c>
      <c r="B100" s="107" t="s">
        <v>43</v>
      </c>
      <c r="C100" s="146" t="s">
        <v>326</v>
      </c>
      <c r="D100" s="146" t="s">
        <v>327</v>
      </c>
      <c r="E100" s="107">
        <v>12.97</v>
      </c>
      <c r="F100" s="152"/>
      <c r="G100" s="130">
        <v>20</v>
      </c>
    </row>
    <row r="101" spans="1:7">
      <c r="A101" s="107">
        <v>89</v>
      </c>
      <c r="B101" s="107" t="s">
        <v>43</v>
      </c>
      <c r="C101" s="107" t="s">
        <v>328</v>
      </c>
      <c r="D101" s="107" t="s">
        <v>327</v>
      </c>
      <c r="E101" s="107">
        <v>49.2</v>
      </c>
      <c r="F101" s="152"/>
      <c r="G101" s="130">
        <v>49</v>
      </c>
    </row>
    <row r="102" spans="1:7">
      <c r="A102" s="107">
        <v>90</v>
      </c>
      <c r="B102" s="107" t="s">
        <v>43</v>
      </c>
      <c r="C102" s="107" t="s">
        <v>329</v>
      </c>
      <c r="D102" s="107" t="s">
        <v>330</v>
      </c>
      <c r="E102" s="104">
        <v>12.5</v>
      </c>
      <c r="F102" s="152"/>
      <c r="G102" s="130">
        <v>20</v>
      </c>
    </row>
    <row r="103" s="116" customFormat="1" spans="1:7">
      <c r="A103" s="138"/>
      <c r="B103" s="138"/>
      <c r="C103" s="138" t="s">
        <v>331</v>
      </c>
      <c r="D103" s="153"/>
      <c r="E103" s="138">
        <f>SUM(E104:E116)</f>
        <v>168.54</v>
      </c>
      <c r="F103" s="138">
        <f>SUM(F104:F116)</f>
        <v>136.9</v>
      </c>
      <c r="G103" s="138">
        <f>SUM(G104:G116)</f>
        <v>302</v>
      </c>
    </row>
    <row r="104" spans="1:7">
      <c r="A104" s="107">
        <v>91</v>
      </c>
      <c r="B104" s="107" t="s">
        <v>48</v>
      </c>
      <c r="C104" s="107" t="s">
        <v>332</v>
      </c>
      <c r="D104" s="107" t="s">
        <v>333</v>
      </c>
      <c r="E104" s="104">
        <v>50.3</v>
      </c>
      <c r="F104" s="104"/>
      <c r="G104" s="130">
        <v>50</v>
      </c>
    </row>
    <row r="105" spans="1:7">
      <c r="A105" s="107">
        <v>92</v>
      </c>
      <c r="B105" s="107" t="s">
        <v>48</v>
      </c>
      <c r="C105" s="107" t="s">
        <v>332</v>
      </c>
      <c r="D105" s="107" t="s">
        <v>334</v>
      </c>
      <c r="E105" s="104">
        <v>5.2</v>
      </c>
      <c r="F105" s="104"/>
      <c r="G105" s="130">
        <v>10</v>
      </c>
    </row>
    <row r="106" spans="1:7">
      <c r="A106" s="107">
        <v>93</v>
      </c>
      <c r="B106" s="107" t="s">
        <v>48</v>
      </c>
      <c r="C106" s="107" t="s">
        <v>335</v>
      </c>
      <c r="D106" s="107" t="s">
        <v>336</v>
      </c>
      <c r="E106" s="107">
        <v>31.5</v>
      </c>
      <c r="F106" s="107"/>
      <c r="G106" s="130">
        <v>32</v>
      </c>
    </row>
    <row r="107" spans="1:7">
      <c r="A107" s="107">
        <v>94</v>
      </c>
      <c r="B107" s="107" t="s">
        <v>48</v>
      </c>
      <c r="C107" s="107" t="s">
        <v>335</v>
      </c>
      <c r="D107" s="107" t="s">
        <v>337</v>
      </c>
      <c r="E107" s="107">
        <v>7.3</v>
      </c>
      <c r="F107" s="107"/>
      <c r="G107" s="130">
        <v>10</v>
      </c>
    </row>
    <row r="108" spans="1:7">
      <c r="A108" s="107">
        <v>95</v>
      </c>
      <c r="B108" s="107" t="s">
        <v>48</v>
      </c>
      <c r="C108" s="107" t="s">
        <v>338</v>
      </c>
      <c r="D108" s="107" t="s">
        <v>339</v>
      </c>
      <c r="E108" s="107">
        <v>6.3</v>
      </c>
      <c r="F108" s="107"/>
      <c r="G108" s="130">
        <v>10</v>
      </c>
    </row>
    <row r="109" spans="1:7">
      <c r="A109" s="107">
        <v>96</v>
      </c>
      <c r="B109" s="107" t="s">
        <v>48</v>
      </c>
      <c r="C109" s="107" t="s">
        <v>338</v>
      </c>
      <c r="D109" s="107" t="s">
        <v>340</v>
      </c>
      <c r="E109" s="107">
        <v>19.8</v>
      </c>
      <c r="F109" s="107"/>
      <c r="G109" s="130">
        <v>20</v>
      </c>
    </row>
    <row r="110" spans="1:7">
      <c r="A110" s="107">
        <v>97</v>
      </c>
      <c r="B110" s="107" t="s">
        <v>48</v>
      </c>
      <c r="C110" s="107" t="s">
        <v>338</v>
      </c>
      <c r="D110" s="107" t="s">
        <v>341</v>
      </c>
      <c r="E110" s="107">
        <v>5.4</v>
      </c>
      <c r="F110" s="107"/>
      <c r="G110" s="130">
        <v>10</v>
      </c>
    </row>
    <row r="111" spans="1:7">
      <c r="A111" s="107">
        <v>98</v>
      </c>
      <c r="B111" s="107" t="s">
        <v>48</v>
      </c>
      <c r="C111" s="107" t="s">
        <v>342</v>
      </c>
      <c r="D111" s="107" t="s">
        <v>343</v>
      </c>
      <c r="E111" s="107">
        <v>6.4</v>
      </c>
      <c r="F111" s="107"/>
      <c r="G111" s="130">
        <v>10</v>
      </c>
    </row>
    <row r="112" spans="1:7">
      <c r="A112" s="107">
        <v>99</v>
      </c>
      <c r="B112" s="107" t="s">
        <v>48</v>
      </c>
      <c r="C112" s="107" t="s">
        <v>342</v>
      </c>
      <c r="D112" s="107" t="s">
        <v>344</v>
      </c>
      <c r="E112" s="107">
        <v>9.7</v>
      </c>
      <c r="F112" s="107"/>
      <c r="G112" s="130">
        <v>10</v>
      </c>
    </row>
    <row r="113" spans="1:7">
      <c r="A113" s="107">
        <v>100</v>
      </c>
      <c r="B113" s="107" t="s">
        <v>48</v>
      </c>
      <c r="C113" s="107" t="s">
        <v>345</v>
      </c>
      <c r="D113" s="107" t="s">
        <v>346</v>
      </c>
      <c r="E113" s="107">
        <v>8.1</v>
      </c>
      <c r="F113" s="107"/>
      <c r="G113" s="130">
        <v>10</v>
      </c>
    </row>
    <row r="114" spans="1:7">
      <c r="A114" s="107">
        <v>101</v>
      </c>
      <c r="B114" s="107" t="s">
        <v>48</v>
      </c>
      <c r="C114" s="107" t="s">
        <v>345</v>
      </c>
      <c r="D114" s="107" t="s">
        <v>347</v>
      </c>
      <c r="E114" s="107">
        <v>7.34</v>
      </c>
      <c r="F114" s="107"/>
      <c r="G114" s="130">
        <v>10</v>
      </c>
    </row>
    <row r="115" customFormat="1" spans="1:7">
      <c r="A115" s="107">
        <v>102</v>
      </c>
      <c r="B115" s="107" t="s">
        <v>48</v>
      </c>
      <c r="C115" s="107" t="s">
        <v>348</v>
      </c>
      <c r="D115" s="107" t="s">
        <v>349</v>
      </c>
      <c r="E115" s="154"/>
      <c r="F115" s="107">
        <v>136.9</v>
      </c>
      <c r="G115" s="130">
        <v>100</v>
      </c>
    </row>
    <row r="116" spans="1:7">
      <c r="A116" s="107">
        <v>103</v>
      </c>
      <c r="B116" s="107" t="s">
        <v>48</v>
      </c>
      <c r="C116" s="107" t="s">
        <v>350</v>
      </c>
      <c r="D116" s="107" t="s">
        <v>351</v>
      </c>
      <c r="E116" s="107">
        <v>11.2</v>
      </c>
      <c r="F116" s="107"/>
      <c r="G116" s="130">
        <v>20</v>
      </c>
    </row>
    <row r="117" s="116" customFormat="1" spans="1:7">
      <c r="A117" s="138"/>
      <c r="B117" s="138"/>
      <c r="C117" s="138" t="s">
        <v>352</v>
      </c>
      <c r="D117" s="138"/>
      <c r="E117" s="139">
        <f>SUM(E118:E129)</f>
        <v>413.142</v>
      </c>
      <c r="F117" s="138">
        <f>SUM(F118:F129)</f>
        <v>0</v>
      </c>
      <c r="G117" s="138">
        <f>SUM(G118:G129)</f>
        <v>438</v>
      </c>
    </row>
    <row r="118" spans="1:7">
      <c r="A118" s="107">
        <v>104</v>
      </c>
      <c r="B118" s="107" t="s">
        <v>53</v>
      </c>
      <c r="C118" s="107" t="s">
        <v>353</v>
      </c>
      <c r="D118" s="107" t="s">
        <v>354</v>
      </c>
      <c r="E118" s="107">
        <v>7</v>
      </c>
      <c r="F118" s="107"/>
      <c r="G118" s="130">
        <v>10</v>
      </c>
    </row>
    <row r="119" spans="1:7">
      <c r="A119" s="107">
        <v>105</v>
      </c>
      <c r="B119" s="107" t="s">
        <v>53</v>
      </c>
      <c r="C119" s="107" t="s">
        <v>355</v>
      </c>
      <c r="D119" s="107" t="s">
        <v>356</v>
      </c>
      <c r="E119" s="107">
        <v>14.1</v>
      </c>
      <c r="F119" s="107"/>
      <c r="G119" s="130">
        <v>20</v>
      </c>
    </row>
    <row r="120" spans="1:7">
      <c r="A120" s="107">
        <v>106</v>
      </c>
      <c r="B120" s="107" t="s">
        <v>53</v>
      </c>
      <c r="C120" s="107" t="s">
        <v>357</v>
      </c>
      <c r="D120" s="107" t="s">
        <v>358</v>
      </c>
      <c r="E120" s="145">
        <v>17.375</v>
      </c>
      <c r="F120" s="107"/>
      <c r="G120" s="130">
        <v>20</v>
      </c>
    </row>
    <row r="121" spans="1:7">
      <c r="A121" s="107">
        <v>107</v>
      </c>
      <c r="B121" s="107" t="s">
        <v>53</v>
      </c>
      <c r="C121" s="107" t="s">
        <v>357</v>
      </c>
      <c r="D121" s="107" t="s">
        <v>306</v>
      </c>
      <c r="E121" s="145">
        <v>8.467</v>
      </c>
      <c r="F121" s="107"/>
      <c r="G121" s="130">
        <v>10</v>
      </c>
    </row>
    <row r="122" spans="1:7">
      <c r="A122" s="107">
        <v>108</v>
      </c>
      <c r="B122" s="107" t="s">
        <v>53</v>
      </c>
      <c r="C122" s="107" t="s">
        <v>359</v>
      </c>
      <c r="D122" s="107" t="s">
        <v>360</v>
      </c>
      <c r="E122" s="107">
        <v>18</v>
      </c>
      <c r="F122" s="107"/>
      <c r="G122" s="130">
        <v>20</v>
      </c>
    </row>
    <row r="123" spans="1:7">
      <c r="A123" s="107">
        <v>109</v>
      </c>
      <c r="B123" s="107" t="s">
        <v>53</v>
      </c>
      <c r="C123" s="107" t="s">
        <v>361</v>
      </c>
      <c r="D123" s="146" t="s">
        <v>362</v>
      </c>
      <c r="E123" s="107">
        <v>54.5</v>
      </c>
      <c r="F123" s="107"/>
      <c r="G123" s="130">
        <v>55</v>
      </c>
    </row>
    <row r="124" spans="1:7">
      <c r="A124" s="107">
        <v>110</v>
      </c>
      <c r="B124" s="107" t="s">
        <v>53</v>
      </c>
      <c r="C124" s="107" t="s">
        <v>363</v>
      </c>
      <c r="D124" s="107" t="s">
        <v>364</v>
      </c>
      <c r="E124" s="107">
        <v>86</v>
      </c>
      <c r="F124" s="106"/>
      <c r="G124" s="130">
        <v>86</v>
      </c>
    </row>
    <row r="125" spans="1:7">
      <c r="A125" s="107">
        <v>111</v>
      </c>
      <c r="B125" s="107" t="s">
        <v>53</v>
      </c>
      <c r="C125" s="107" t="s">
        <v>365</v>
      </c>
      <c r="D125" s="107" t="s">
        <v>366</v>
      </c>
      <c r="E125" s="107">
        <v>48</v>
      </c>
      <c r="F125" s="107"/>
      <c r="G125" s="130">
        <v>48</v>
      </c>
    </row>
    <row r="126" spans="1:7">
      <c r="A126" s="107">
        <v>112</v>
      </c>
      <c r="B126" s="107" t="s">
        <v>53</v>
      </c>
      <c r="C126" s="107" t="s">
        <v>365</v>
      </c>
      <c r="D126" s="146" t="s">
        <v>367</v>
      </c>
      <c r="E126" s="107">
        <v>25.6</v>
      </c>
      <c r="F126" s="107"/>
      <c r="G126" s="130">
        <v>26</v>
      </c>
    </row>
    <row r="127" spans="1:7">
      <c r="A127" s="107">
        <v>113</v>
      </c>
      <c r="B127" s="107" t="s">
        <v>53</v>
      </c>
      <c r="C127" s="107" t="s">
        <v>368</v>
      </c>
      <c r="D127" s="107" t="s">
        <v>369</v>
      </c>
      <c r="E127" s="107">
        <v>59.5</v>
      </c>
      <c r="F127" s="106"/>
      <c r="G127" s="130">
        <v>60</v>
      </c>
    </row>
    <row r="128" spans="1:7">
      <c r="A128" s="107">
        <v>114</v>
      </c>
      <c r="B128" s="107" t="s">
        <v>53</v>
      </c>
      <c r="C128" s="107" t="s">
        <v>368</v>
      </c>
      <c r="D128" s="146" t="s">
        <v>370</v>
      </c>
      <c r="E128" s="107">
        <v>11.6</v>
      </c>
      <c r="F128" s="106"/>
      <c r="G128" s="130">
        <v>20</v>
      </c>
    </row>
    <row r="129" spans="1:7">
      <c r="A129" s="107">
        <v>115</v>
      </c>
      <c r="B129" s="107" t="s">
        <v>53</v>
      </c>
      <c r="C129" s="107" t="s">
        <v>371</v>
      </c>
      <c r="D129" s="107" t="s">
        <v>372</v>
      </c>
      <c r="E129" s="107">
        <v>63</v>
      </c>
      <c r="F129" s="106"/>
      <c r="G129" s="130">
        <v>63</v>
      </c>
    </row>
    <row r="130" s="116" customFormat="1" spans="1:7">
      <c r="A130" s="138"/>
      <c r="B130" s="138"/>
      <c r="C130" s="138" t="s">
        <v>373</v>
      </c>
      <c r="D130" s="138"/>
      <c r="E130" s="138">
        <f>SUM(E131:E137)</f>
        <v>56.61</v>
      </c>
      <c r="F130" s="138">
        <f>SUM(F131:F137)</f>
        <v>0</v>
      </c>
      <c r="G130" s="138">
        <f>SUM(G131:G137)</f>
        <v>80</v>
      </c>
    </row>
    <row r="131" spans="1:7">
      <c r="A131" s="107">
        <v>116</v>
      </c>
      <c r="B131" s="107" t="s">
        <v>61</v>
      </c>
      <c r="C131" s="107" t="s">
        <v>374</v>
      </c>
      <c r="D131" s="107" t="s">
        <v>375</v>
      </c>
      <c r="E131" s="107">
        <v>7.81</v>
      </c>
      <c r="F131" s="107"/>
      <c r="G131" s="130">
        <v>10</v>
      </c>
    </row>
    <row r="132" spans="1:7">
      <c r="A132" s="107">
        <v>117</v>
      </c>
      <c r="B132" s="107" t="s">
        <v>61</v>
      </c>
      <c r="C132" s="107" t="s">
        <v>376</v>
      </c>
      <c r="D132" s="107" t="s">
        <v>377</v>
      </c>
      <c r="E132" s="107">
        <v>12.9</v>
      </c>
      <c r="F132" s="107"/>
      <c r="G132" s="130">
        <v>20</v>
      </c>
    </row>
    <row r="133" spans="1:7">
      <c r="A133" s="107">
        <v>118</v>
      </c>
      <c r="B133" s="107" t="s">
        <v>61</v>
      </c>
      <c r="C133" s="107" t="s">
        <v>378</v>
      </c>
      <c r="D133" s="107" t="s">
        <v>379</v>
      </c>
      <c r="E133" s="107">
        <v>6.09</v>
      </c>
      <c r="F133" s="107"/>
      <c r="G133" s="130">
        <v>10</v>
      </c>
    </row>
    <row r="134" spans="1:7">
      <c r="A134" s="107">
        <v>119</v>
      </c>
      <c r="B134" s="107" t="s">
        <v>61</v>
      </c>
      <c r="C134" s="107" t="s">
        <v>380</v>
      </c>
      <c r="D134" s="107" t="s">
        <v>381</v>
      </c>
      <c r="E134" s="107">
        <v>5.5</v>
      </c>
      <c r="F134" s="107"/>
      <c r="G134" s="130">
        <v>10</v>
      </c>
    </row>
    <row r="135" spans="1:7">
      <c r="A135" s="107">
        <v>120</v>
      </c>
      <c r="B135" s="107" t="s">
        <v>61</v>
      </c>
      <c r="C135" s="107" t="s">
        <v>382</v>
      </c>
      <c r="D135" s="107" t="s">
        <v>383</v>
      </c>
      <c r="E135" s="107">
        <v>8</v>
      </c>
      <c r="F135" s="107"/>
      <c r="G135" s="130">
        <v>10</v>
      </c>
    </row>
    <row r="136" spans="1:7">
      <c r="A136" s="107">
        <v>121</v>
      </c>
      <c r="B136" s="107" t="s">
        <v>61</v>
      </c>
      <c r="C136" s="107" t="s">
        <v>384</v>
      </c>
      <c r="D136" s="107" t="s">
        <v>385</v>
      </c>
      <c r="E136" s="104">
        <v>9.91</v>
      </c>
      <c r="F136" s="104"/>
      <c r="G136" s="130">
        <v>10</v>
      </c>
    </row>
    <row r="137" spans="1:7">
      <c r="A137" s="107">
        <v>122</v>
      </c>
      <c r="B137" s="107" t="s">
        <v>61</v>
      </c>
      <c r="C137" s="107" t="s">
        <v>384</v>
      </c>
      <c r="D137" s="107" t="s">
        <v>386</v>
      </c>
      <c r="E137" s="104">
        <v>6.4</v>
      </c>
      <c r="F137" s="104"/>
      <c r="G137" s="130">
        <v>10</v>
      </c>
    </row>
    <row r="138" s="116" customFormat="1" spans="1:7">
      <c r="A138" s="138"/>
      <c r="B138" s="138"/>
      <c r="C138" s="138" t="s">
        <v>387</v>
      </c>
      <c r="D138" s="138"/>
      <c r="E138" s="155">
        <f>SUM(E139:E147)</f>
        <v>31.11</v>
      </c>
      <c r="F138" s="156">
        <f>SUM(F139:F147)</f>
        <v>31.097</v>
      </c>
      <c r="G138" s="155">
        <f>SUM(G139:G147)</f>
        <v>103</v>
      </c>
    </row>
    <row r="139" spans="1:7">
      <c r="A139" s="107">
        <v>123</v>
      </c>
      <c r="B139" s="107" t="s">
        <v>66</v>
      </c>
      <c r="C139" s="107" t="s">
        <v>388</v>
      </c>
      <c r="D139" s="107" t="s">
        <v>389</v>
      </c>
      <c r="E139" s="107"/>
      <c r="F139" s="107">
        <v>25.5</v>
      </c>
      <c r="G139" s="130">
        <v>31</v>
      </c>
    </row>
    <row r="140" spans="1:7">
      <c r="A140" s="107">
        <v>124</v>
      </c>
      <c r="B140" s="107" t="s">
        <v>66</v>
      </c>
      <c r="C140" s="107" t="s">
        <v>390</v>
      </c>
      <c r="D140" s="106" t="s">
        <v>391</v>
      </c>
      <c r="E140" s="107">
        <v>6.59</v>
      </c>
      <c r="F140" s="107"/>
      <c r="G140" s="130">
        <v>10</v>
      </c>
    </row>
    <row r="141" spans="1:7">
      <c r="A141" s="107">
        <v>125</v>
      </c>
      <c r="B141" s="107" t="s">
        <v>66</v>
      </c>
      <c r="C141" s="107" t="s">
        <v>390</v>
      </c>
      <c r="D141" s="107" t="s">
        <v>392</v>
      </c>
      <c r="E141" s="106"/>
      <c r="F141" s="145">
        <v>0.661</v>
      </c>
      <c r="G141" s="130">
        <v>8</v>
      </c>
    </row>
    <row r="142" spans="1:7">
      <c r="A142" s="107">
        <v>126</v>
      </c>
      <c r="B142" s="107" t="s">
        <v>66</v>
      </c>
      <c r="C142" s="107" t="s">
        <v>390</v>
      </c>
      <c r="D142" s="107" t="s">
        <v>393</v>
      </c>
      <c r="E142" s="107"/>
      <c r="F142" s="145">
        <v>0.686</v>
      </c>
      <c r="G142" s="130">
        <v>8</v>
      </c>
    </row>
    <row r="143" spans="1:7">
      <c r="A143" s="107">
        <v>127</v>
      </c>
      <c r="B143" s="107" t="s">
        <v>66</v>
      </c>
      <c r="C143" s="107" t="s">
        <v>394</v>
      </c>
      <c r="D143" s="107" t="s">
        <v>395</v>
      </c>
      <c r="E143" s="107"/>
      <c r="F143" s="107">
        <v>2.96</v>
      </c>
      <c r="G143" s="130">
        <v>8</v>
      </c>
    </row>
    <row r="144" spans="1:7">
      <c r="A144" s="107">
        <v>128</v>
      </c>
      <c r="B144" s="107" t="s">
        <v>66</v>
      </c>
      <c r="C144" s="107" t="s">
        <v>394</v>
      </c>
      <c r="D144" s="107" t="s">
        <v>396</v>
      </c>
      <c r="E144" s="107"/>
      <c r="F144" s="107">
        <v>1.29</v>
      </c>
      <c r="G144" s="130">
        <v>8</v>
      </c>
    </row>
    <row r="145" spans="1:7">
      <c r="A145" s="107">
        <v>129</v>
      </c>
      <c r="B145" s="107" t="s">
        <v>66</v>
      </c>
      <c r="C145" s="107" t="s">
        <v>394</v>
      </c>
      <c r="D145" s="107" t="s">
        <v>397</v>
      </c>
      <c r="E145" s="107">
        <v>6.65</v>
      </c>
      <c r="F145" s="107"/>
      <c r="G145" s="130">
        <v>10</v>
      </c>
    </row>
    <row r="146" spans="1:7">
      <c r="A146" s="107">
        <v>130</v>
      </c>
      <c r="B146" s="107" t="s">
        <v>66</v>
      </c>
      <c r="C146" s="107" t="s">
        <v>398</v>
      </c>
      <c r="D146" s="107" t="s">
        <v>399</v>
      </c>
      <c r="E146" s="107">
        <v>9.17</v>
      </c>
      <c r="F146" s="107"/>
      <c r="G146" s="130">
        <v>10</v>
      </c>
    </row>
    <row r="147" spans="1:7">
      <c r="A147" s="107">
        <v>131</v>
      </c>
      <c r="B147" s="107" t="s">
        <v>66</v>
      </c>
      <c r="C147" s="107" t="s">
        <v>398</v>
      </c>
      <c r="D147" s="107" t="s">
        <v>400</v>
      </c>
      <c r="E147" s="107">
        <v>8.7</v>
      </c>
      <c r="F147" s="107"/>
      <c r="G147" s="130">
        <v>10</v>
      </c>
    </row>
    <row r="148" s="116" customFormat="1" spans="1:7">
      <c r="A148" s="138"/>
      <c r="B148" s="138"/>
      <c r="C148" s="138" t="s">
        <v>401</v>
      </c>
      <c r="D148" s="138"/>
      <c r="E148" s="138">
        <f>SUM(E149:E161)</f>
        <v>124.06</v>
      </c>
      <c r="F148" s="139">
        <f>SUM(F149:F161)</f>
        <v>21.745</v>
      </c>
      <c r="G148" s="138">
        <f>SUM(G149:G161)</f>
        <v>195</v>
      </c>
    </row>
    <row r="149" spans="1:7">
      <c r="A149" s="107">
        <v>132</v>
      </c>
      <c r="B149" s="107" t="s">
        <v>71</v>
      </c>
      <c r="C149" s="107" t="s">
        <v>402</v>
      </c>
      <c r="D149" s="107" t="s">
        <v>403</v>
      </c>
      <c r="E149" s="107"/>
      <c r="F149" s="145">
        <v>0.985</v>
      </c>
      <c r="G149" s="130">
        <v>8</v>
      </c>
    </row>
    <row r="150" spans="1:7">
      <c r="A150" s="107">
        <v>133</v>
      </c>
      <c r="B150" s="107" t="s">
        <v>71</v>
      </c>
      <c r="C150" s="107" t="s">
        <v>402</v>
      </c>
      <c r="D150" s="107" t="s">
        <v>404</v>
      </c>
      <c r="E150" s="104">
        <v>9.12</v>
      </c>
      <c r="F150" s="104"/>
      <c r="G150" s="130">
        <v>10</v>
      </c>
    </row>
    <row r="151" spans="1:7">
      <c r="A151" s="107">
        <v>134</v>
      </c>
      <c r="B151" s="107" t="s">
        <v>71</v>
      </c>
      <c r="C151" s="107" t="s">
        <v>402</v>
      </c>
      <c r="D151" s="107" t="s">
        <v>405</v>
      </c>
      <c r="E151" s="104">
        <v>5.11</v>
      </c>
      <c r="F151" s="104"/>
      <c r="G151" s="130">
        <v>10</v>
      </c>
    </row>
    <row r="152" spans="1:7">
      <c r="A152" s="107">
        <v>135</v>
      </c>
      <c r="B152" s="107" t="s">
        <v>71</v>
      </c>
      <c r="C152" s="107" t="s">
        <v>406</v>
      </c>
      <c r="D152" s="107" t="s">
        <v>407</v>
      </c>
      <c r="E152" s="107"/>
      <c r="F152" s="107">
        <v>0.34</v>
      </c>
      <c r="G152" s="130">
        <v>8</v>
      </c>
    </row>
    <row r="153" spans="1:7">
      <c r="A153" s="107">
        <v>136</v>
      </c>
      <c r="B153" s="107" t="s">
        <v>71</v>
      </c>
      <c r="C153" s="107" t="s">
        <v>406</v>
      </c>
      <c r="D153" s="107" t="s">
        <v>408</v>
      </c>
      <c r="E153" s="104"/>
      <c r="F153" s="157">
        <v>0.49</v>
      </c>
      <c r="G153" s="130">
        <v>8</v>
      </c>
    </row>
    <row r="154" spans="1:7">
      <c r="A154" s="107">
        <v>137</v>
      </c>
      <c r="B154" s="107" t="s">
        <v>71</v>
      </c>
      <c r="C154" s="107" t="s">
        <v>406</v>
      </c>
      <c r="D154" s="143" t="s">
        <v>409</v>
      </c>
      <c r="E154" s="107">
        <v>7.01</v>
      </c>
      <c r="F154" s="107"/>
      <c r="G154" s="130">
        <v>10</v>
      </c>
    </row>
    <row r="155" spans="1:7">
      <c r="A155" s="107">
        <v>138</v>
      </c>
      <c r="B155" s="107" t="s">
        <v>71</v>
      </c>
      <c r="C155" s="107" t="s">
        <v>410</v>
      </c>
      <c r="D155" s="146" t="s">
        <v>411</v>
      </c>
      <c r="E155" s="107"/>
      <c r="F155" s="107">
        <v>2.93</v>
      </c>
      <c r="G155" s="130">
        <v>8</v>
      </c>
    </row>
    <row r="156" spans="1:7">
      <c r="A156" s="107">
        <v>139</v>
      </c>
      <c r="B156" s="107" t="s">
        <v>71</v>
      </c>
      <c r="C156" s="107" t="s">
        <v>410</v>
      </c>
      <c r="D156" s="107" t="s">
        <v>412</v>
      </c>
      <c r="E156" s="107">
        <v>21.2</v>
      </c>
      <c r="F156" s="107"/>
      <c r="G156" s="130">
        <v>21</v>
      </c>
    </row>
    <row r="157" spans="1:7">
      <c r="A157" s="107">
        <v>140</v>
      </c>
      <c r="B157" s="107" t="s">
        <v>71</v>
      </c>
      <c r="C157" s="107" t="s">
        <v>413</v>
      </c>
      <c r="D157" s="107" t="s">
        <v>414</v>
      </c>
      <c r="E157" s="107">
        <v>36.23</v>
      </c>
      <c r="F157" s="107"/>
      <c r="G157" s="130">
        <v>36</v>
      </c>
    </row>
    <row r="158" spans="1:7">
      <c r="A158" s="107">
        <v>141</v>
      </c>
      <c r="B158" s="107" t="s">
        <v>71</v>
      </c>
      <c r="C158" s="107" t="s">
        <v>413</v>
      </c>
      <c r="D158" s="107" t="s">
        <v>415</v>
      </c>
      <c r="E158" s="107">
        <v>33.73</v>
      </c>
      <c r="F158" s="107"/>
      <c r="G158" s="130">
        <v>34</v>
      </c>
    </row>
    <row r="159" spans="1:7">
      <c r="A159" s="107">
        <v>142</v>
      </c>
      <c r="B159" s="107" t="s">
        <v>71</v>
      </c>
      <c r="C159" s="107" t="s">
        <v>413</v>
      </c>
      <c r="D159" s="107" t="s">
        <v>416</v>
      </c>
      <c r="E159" s="107">
        <v>6.5</v>
      </c>
      <c r="F159" s="107"/>
      <c r="G159" s="130">
        <v>10</v>
      </c>
    </row>
    <row r="160" spans="1:7">
      <c r="A160" s="107">
        <v>143</v>
      </c>
      <c r="B160" s="107" t="s">
        <v>71</v>
      </c>
      <c r="C160" s="107" t="s">
        <v>413</v>
      </c>
      <c r="D160" s="107" t="s">
        <v>417</v>
      </c>
      <c r="E160" s="107">
        <v>5.16</v>
      </c>
      <c r="F160" s="107"/>
      <c r="G160" s="130">
        <v>10</v>
      </c>
    </row>
    <row r="161" spans="1:7">
      <c r="A161" s="107">
        <v>144</v>
      </c>
      <c r="B161" s="107" t="s">
        <v>71</v>
      </c>
      <c r="C161" s="107" t="s">
        <v>418</v>
      </c>
      <c r="D161" s="107" t="s">
        <v>419</v>
      </c>
      <c r="E161" s="107"/>
      <c r="F161" s="107">
        <v>17</v>
      </c>
      <c r="G161" s="130">
        <v>22</v>
      </c>
    </row>
    <row r="162" s="116" customFormat="1" spans="1:7">
      <c r="A162" s="138"/>
      <c r="B162" s="138"/>
      <c r="C162" s="138" t="s">
        <v>420</v>
      </c>
      <c r="D162" s="138"/>
      <c r="E162" s="138">
        <f>SUM(E163:E169)</f>
        <v>60.36</v>
      </c>
      <c r="F162" s="138">
        <f>SUM(F163:F169)</f>
        <v>238</v>
      </c>
      <c r="G162" s="138">
        <f>SUM(G163:G169)</f>
        <v>182</v>
      </c>
    </row>
    <row r="163" spans="1:7">
      <c r="A163" s="107">
        <v>145</v>
      </c>
      <c r="B163" s="106" t="s">
        <v>76</v>
      </c>
      <c r="C163" s="107" t="s">
        <v>421</v>
      </c>
      <c r="D163" s="106" t="s">
        <v>422</v>
      </c>
      <c r="E163" s="145">
        <v>5.5</v>
      </c>
      <c r="F163" s="158"/>
      <c r="G163" s="130">
        <v>10</v>
      </c>
    </row>
    <row r="164" spans="1:7">
      <c r="A164" s="107">
        <v>146</v>
      </c>
      <c r="B164" s="106" t="s">
        <v>76</v>
      </c>
      <c r="C164" s="107" t="s">
        <v>421</v>
      </c>
      <c r="D164" s="106" t="s">
        <v>423</v>
      </c>
      <c r="E164" s="145">
        <v>2.94</v>
      </c>
      <c r="F164" s="158"/>
      <c r="G164" s="130">
        <v>10</v>
      </c>
    </row>
    <row r="165" spans="1:7">
      <c r="A165" s="107">
        <v>147</v>
      </c>
      <c r="B165" s="106" t="s">
        <v>76</v>
      </c>
      <c r="C165" s="107" t="s">
        <v>424</v>
      </c>
      <c r="D165" s="107" t="s">
        <v>425</v>
      </c>
      <c r="E165" s="158"/>
      <c r="F165" s="158">
        <v>238</v>
      </c>
      <c r="G165" s="130">
        <v>100</v>
      </c>
    </row>
    <row r="166" spans="1:7">
      <c r="A166" s="107">
        <v>148</v>
      </c>
      <c r="B166" s="106" t="s">
        <v>76</v>
      </c>
      <c r="C166" s="107" t="s">
        <v>226</v>
      </c>
      <c r="D166" s="107" t="s">
        <v>426</v>
      </c>
      <c r="E166" s="145">
        <v>5.8</v>
      </c>
      <c r="F166" s="158"/>
      <c r="G166" s="130">
        <v>10</v>
      </c>
    </row>
    <row r="167" spans="1:7">
      <c r="A167" s="107">
        <v>149</v>
      </c>
      <c r="B167" s="106" t="s">
        <v>76</v>
      </c>
      <c r="C167" s="107" t="s">
        <v>427</v>
      </c>
      <c r="D167" s="159" t="s">
        <v>428</v>
      </c>
      <c r="E167" s="145">
        <v>31.73</v>
      </c>
      <c r="F167" s="158"/>
      <c r="G167" s="130">
        <v>32</v>
      </c>
    </row>
    <row r="168" spans="1:7">
      <c r="A168" s="107">
        <v>150</v>
      </c>
      <c r="B168" s="106" t="s">
        <v>76</v>
      </c>
      <c r="C168" s="107" t="s">
        <v>427</v>
      </c>
      <c r="D168" s="106" t="s">
        <v>429</v>
      </c>
      <c r="E168" s="145">
        <v>9.29</v>
      </c>
      <c r="F168" s="158"/>
      <c r="G168" s="130">
        <v>10</v>
      </c>
    </row>
    <row r="169" spans="1:7">
      <c r="A169" s="107">
        <v>151</v>
      </c>
      <c r="B169" s="106" t="s">
        <v>76</v>
      </c>
      <c r="C169" s="107" t="s">
        <v>430</v>
      </c>
      <c r="D169" s="106" t="s">
        <v>431</v>
      </c>
      <c r="E169" s="145">
        <v>5.1</v>
      </c>
      <c r="F169" s="158"/>
      <c r="G169" s="130">
        <v>10</v>
      </c>
    </row>
    <row r="170" customFormat="1" spans="1:7">
      <c r="G170" s="131"/>
    </row>
  </sheetData>
  <mergeCells count="12">
    <mergeCell ref="A1:B1"/>
    <mergeCell ref="A2:G2"/>
    <mergeCell ref="A5:D5"/>
    <mergeCell ref="A6:D6"/>
    <mergeCell ref="B21:D21"/>
    <mergeCell ref="A3:A4"/>
    <mergeCell ref="B3:B4"/>
    <mergeCell ref="C3:C4"/>
    <mergeCell ref="D3:D4"/>
    <mergeCell ref="E3:E4"/>
    <mergeCell ref="F3:F4"/>
    <mergeCell ref="G3:G4"/>
  </mergeCells>
  <printOptions horizontalCentered="1"/>
  <pageMargins left="0.751388888888889" right="0.751388888888889" top="1" bottom="1" header="0.5" footer="0.5"/>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view="pageLayout" zoomScaleNormal="100" workbookViewId="0">
      <selection activeCell="C5" sqref="C5"/>
    </sheetView>
  </sheetViews>
  <sheetFormatPr defaultColWidth="9" defaultRowHeight="18" outlineLevelCol="4"/>
  <cols>
    <col min="1" max="1" width="4.625" customWidth="1"/>
    <col min="2" max="2" width="27" customWidth="1"/>
    <col min="3" max="3" width="78.875" customWidth="1"/>
    <col min="4" max="4" width="8.25" customWidth="1"/>
  </cols>
  <sheetData>
    <row r="1" customFormat="1" spans="1:5">
      <c r="A1" s="132" t="s">
        <v>432</v>
      </c>
      <c r="B1" s="132"/>
    </row>
    <row r="2" customFormat="1" ht="67" customHeight="1" spans="1:5">
      <c r="A2" s="118" t="s">
        <v>184</v>
      </c>
      <c r="B2" s="118"/>
      <c r="C2" s="118"/>
      <c r="D2" s="118"/>
      <c r="E2" s="119"/>
    </row>
    <row r="3" ht="23" customHeight="1" spans="1:5">
      <c r="C3" s="133" t="s">
        <v>433</v>
      </c>
      <c r="D3" s="133"/>
    </row>
    <row r="4" ht="35" customHeight="1" spans="1:5">
      <c r="A4" s="122" t="s">
        <v>185</v>
      </c>
      <c r="B4" s="122" t="s">
        <v>434</v>
      </c>
      <c r="C4" s="122" t="s">
        <v>435</v>
      </c>
      <c r="D4" s="122" t="s">
        <v>436</v>
      </c>
    </row>
    <row r="5" s="116" customFormat="1" ht="35" customHeight="1" spans="1:5">
      <c r="A5" s="134" t="s">
        <v>192</v>
      </c>
      <c r="B5" s="134"/>
      <c r="C5" s="135"/>
      <c r="D5" s="129">
        <f>SUM(D6:D19)</f>
        <v>150</v>
      </c>
    </row>
    <row r="6" ht="35" customHeight="1" spans="1:5">
      <c r="A6" s="107">
        <v>1</v>
      </c>
      <c r="B6" s="106" t="s">
        <v>437</v>
      </c>
      <c r="C6" s="136" t="s">
        <v>438</v>
      </c>
      <c r="D6" s="130">
        <v>3</v>
      </c>
    </row>
    <row r="7" ht="35" customHeight="1" spans="1:5">
      <c r="A7" s="107">
        <v>2</v>
      </c>
      <c r="B7" s="106" t="s">
        <v>439</v>
      </c>
      <c r="C7" s="136" t="s">
        <v>440</v>
      </c>
      <c r="D7" s="130">
        <v>11</v>
      </c>
    </row>
    <row r="8" ht="35" customHeight="1" spans="1:5">
      <c r="A8" s="107">
        <v>3</v>
      </c>
      <c r="B8" s="106" t="s">
        <v>441</v>
      </c>
      <c r="C8" s="136" t="s">
        <v>442</v>
      </c>
      <c r="D8" s="130">
        <v>13</v>
      </c>
    </row>
    <row r="9" ht="35" customHeight="1" spans="1:5">
      <c r="A9" s="107">
        <v>4</v>
      </c>
      <c r="B9" s="106" t="s">
        <v>443</v>
      </c>
      <c r="C9" s="136" t="s">
        <v>444</v>
      </c>
      <c r="D9" s="130">
        <v>13</v>
      </c>
    </row>
    <row r="10" ht="35" customHeight="1" spans="1:5">
      <c r="A10" s="107">
        <v>5</v>
      </c>
      <c r="B10" s="106" t="s">
        <v>445</v>
      </c>
      <c r="C10" s="136" t="s">
        <v>446</v>
      </c>
      <c r="D10" s="130">
        <v>11</v>
      </c>
    </row>
    <row r="11" ht="35" customHeight="1" spans="1:5">
      <c r="A11" s="107">
        <v>6</v>
      </c>
      <c r="B11" s="106" t="s">
        <v>447</v>
      </c>
      <c r="C11" s="136" t="s">
        <v>448</v>
      </c>
      <c r="D11" s="130">
        <v>11</v>
      </c>
    </row>
    <row r="12" ht="35" customHeight="1" spans="1:5">
      <c r="A12" s="107">
        <v>7</v>
      </c>
      <c r="B12" s="106" t="s">
        <v>449</v>
      </c>
      <c r="C12" s="136" t="s">
        <v>450</v>
      </c>
      <c r="D12" s="130">
        <v>9</v>
      </c>
    </row>
    <row r="13" customFormat="1" ht="35" customHeight="1" spans="1:5">
      <c r="A13" s="107">
        <v>8</v>
      </c>
      <c r="B13" s="106" t="s">
        <v>451</v>
      </c>
      <c r="C13" s="136" t="s">
        <v>452</v>
      </c>
      <c r="D13" s="130">
        <v>8</v>
      </c>
    </row>
    <row r="14" customFormat="1" ht="35" customHeight="1" spans="1:5">
      <c r="A14" s="107">
        <v>9</v>
      </c>
      <c r="B14" s="106" t="s">
        <v>453</v>
      </c>
      <c r="C14" s="136" t="s">
        <v>454</v>
      </c>
      <c r="D14" s="130">
        <v>12</v>
      </c>
    </row>
    <row r="15" ht="35" customHeight="1" spans="1:5">
      <c r="A15" s="107">
        <v>10</v>
      </c>
      <c r="B15" s="106" t="s">
        <v>455</v>
      </c>
      <c r="C15" s="136" t="s">
        <v>456</v>
      </c>
      <c r="D15" s="130">
        <v>11</v>
      </c>
    </row>
    <row r="16" customFormat="1" ht="35" customHeight="1" spans="1:5">
      <c r="A16" s="107">
        <v>11</v>
      </c>
      <c r="B16" s="106" t="s">
        <v>457</v>
      </c>
      <c r="C16" s="136" t="s">
        <v>458</v>
      </c>
      <c r="D16" s="130">
        <v>12</v>
      </c>
    </row>
    <row r="17" customFormat="1" ht="35" customHeight="1" spans="1:4">
      <c r="A17" s="107">
        <v>12</v>
      </c>
      <c r="B17" s="106" t="s">
        <v>459</v>
      </c>
      <c r="C17" s="136" t="s">
        <v>460</v>
      </c>
      <c r="D17" s="130">
        <v>13</v>
      </c>
    </row>
    <row r="18" customFormat="1" ht="35" customHeight="1" spans="1:4">
      <c r="A18" s="107">
        <v>13</v>
      </c>
      <c r="B18" s="106" t="s">
        <v>461</v>
      </c>
      <c r="C18" s="136" t="s">
        <v>462</v>
      </c>
      <c r="D18" s="130">
        <v>12</v>
      </c>
    </row>
    <row r="19" ht="35" customHeight="1" spans="1:4">
      <c r="A19" s="107">
        <v>14</v>
      </c>
      <c r="B19" s="106" t="s">
        <v>463</v>
      </c>
      <c r="C19" s="136" t="s">
        <v>464</v>
      </c>
      <c r="D19" s="130">
        <v>11</v>
      </c>
    </row>
    <row r="20" customFormat="1" spans="1:4">
      <c r="D20" s="131"/>
    </row>
  </sheetData>
  <mergeCells count="4">
    <mergeCell ref="A1:B1"/>
    <mergeCell ref="A2:D2"/>
    <mergeCell ref="C3:D3"/>
    <mergeCell ref="A5:B5"/>
  </mergeCells>
  <printOptions horizontalCentered="1"/>
  <pageMargins left="0.751388888888889" right="0.751388888888889" top="1" bottom="1" header="0.5" footer="0.5"/>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view="pageLayout" zoomScaleNormal="100" workbookViewId="0">
      <selection activeCell="J20" sqref="J20"/>
    </sheetView>
  </sheetViews>
  <sheetFormatPr defaultColWidth="9" defaultRowHeight="18" outlineLevelRow="7" outlineLevelCol="4"/>
  <cols>
    <col min="1" max="1" width="6.5" customWidth="1"/>
    <col min="2" max="2" width="29.75" customWidth="1"/>
    <col min="3" max="3" width="28" customWidth="1"/>
    <col min="4" max="4" width="11.375" customWidth="1"/>
  </cols>
  <sheetData>
    <row r="1" customFormat="1" spans="1:5">
      <c r="A1" s="117" t="s">
        <v>465</v>
      </c>
    </row>
    <row r="2" customFormat="1" ht="67" customHeight="1" spans="1:5">
      <c r="A2" s="118" t="s">
        <v>466</v>
      </c>
      <c r="B2" s="118"/>
      <c r="C2" s="118"/>
      <c r="D2" s="118"/>
      <c r="E2" s="119"/>
    </row>
    <row r="3" customFormat="1" ht="27" customHeight="1" spans="1:5">
      <c r="A3" s="118"/>
      <c r="B3" s="118"/>
      <c r="C3" s="118"/>
      <c r="D3" s="120" t="s">
        <v>433</v>
      </c>
      <c r="E3" s="121"/>
    </row>
    <row r="4" ht="23" customHeight="1" spans="1:5">
      <c r="A4" s="122" t="s">
        <v>185</v>
      </c>
      <c r="B4" s="123" t="s">
        <v>467</v>
      </c>
      <c r="C4" s="124" t="s">
        <v>468</v>
      </c>
      <c r="D4" s="122" t="s">
        <v>469</v>
      </c>
    </row>
    <row r="5" ht="23" customHeight="1" spans="1:5">
      <c r="A5" s="122"/>
      <c r="B5" s="125"/>
      <c r="C5" s="124"/>
      <c r="D5" s="122"/>
    </row>
    <row r="6" s="116" customFormat="1" ht="33" customHeight="1" spans="1:5">
      <c r="A6" s="126" t="s">
        <v>192</v>
      </c>
      <c r="B6" s="127"/>
      <c r="C6" s="128"/>
      <c r="D6" s="129">
        <f>SUM(D7)</f>
        <v>15000</v>
      </c>
    </row>
    <row r="7" ht="43" customHeight="1" spans="1:5">
      <c r="A7" s="107">
        <v>1</v>
      </c>
      <c r="B7" s="107" t="s">
        <v>470</v>
      </c>
      <c r="C7" s="106" t="s">
        <v>471</v>
      </c>
      <c r="D7" s="130">
        <v>15000</v>
      </c>
    </row>
    <row r="8" customFormat="1" spans="1:5">
      <c r="D8" s="131"/>
    </row>
  </sheetData>
  <mergeCells count="6">
    <mergeCell ref="A2:D2"/>
    <mergeCell ref="A6:C6"/>
    <mergeCell ref="A4:A5"/>
    <mergeCell ref="B4:B5"/>
    <mergeCell ref="C4:C5"/>
    <mergeCell ref="D4:D5"/>
  </mergeCells>
  <printOptions horizontalCentered="1"/>
  <pageMargins left="0.751388888888889" right="0.751388888888889" top="1" bottom="1" header="0.5" footer="0.5"/>
  <pageSetup paperSize="9"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5"/>
  <sheetViews>
    <sheetView view="pageLayout" zoomScale="150" zoomScaleNormal="100" topLeftCell="A67" workbookViewId="0">
      <selection activeCell="A2" sqref="A2:D2"/>
    </sheetView>
  </sheetViews>
  <sheetFormatPr defaultColWidth="9" defaultRowHeight="18" outlineLevelCol="3"/>
  <cols>
    <col min="1" max="1" width="9" style="94"/>
    <col min="2" max="2" width="51.875" style="94" customWidth="1"/>
    <col min="3" max="3" width="6.625" style="94" customWidth="1"/>
    <col min="4" max="4" width="8.5" style="94" customWidth="1"/>
    <col min="5" max="16384" width="9" style="94"/>
  </cols>
  <sheetData>
    <row r="1" s="94" customFormat="1" spans="1:4">
      <c r="A1" s="95" t="s">
        <v>472</v>
      </c>
      <c r="B1" s="95"/>
      <c r="C1" s="96"/>
      <c r="D1" s="97"/>
    </row>
    <row r="2" s="94" customFormat="1" ht="57" customHeight="1" spans="1:4">
      <c r="A2" s="98" t="s">
        <v>473</v>
      </c>
      <c r="B2" s="99"/>
      <c r="C2" s="99"/>
      <c r="D2" s="99"/>
    </row>
    <row r="3" s="94" customFormat="1" spans="1:4">
      <c r="A3" s="100"/>
      <c r="B3" s="100"/>
      <c r="C3" s="101" t="s">
        <v>433</v>
      </c>
      <c r="D3" s="101"/>
    </row>
    <row r="4" s="94" customFormat="1" ht="20.1" customHeight="1" spans="1:4">
      <c r="A4" s="102" t="s">
        <v>185</v>
      </c>
      <c r="B4" s="102" t="s">
        <v>434</v>
      </c>
      <c r="C4" s="102"/>
      <c r="D4" s="102" t="s">
        <v>436</v>
      </c>
    </row>
    <row r="5" s="94" customFormat="1" ht="20.1" customHeight="1" spans="1:4">
      <c r="A5" s="103" t="s">
        <v>474</v>
      </c>
      <c r="B5" s="103"/>
      <c r="C5" s="103"/>
      <c r="D5" s="103">
        <f>SUM(D6,D21)</f>
        <v>2300</v>
      </c>
    </row>
    <row r="6" s="94" customFormat="1" ht="20.1" customHeight="1" spans="1:4">
      <c r="A6" s="103" t="s">
        <v>14</v>
      </c>
      <c r="B6" s="103"/>
      <c r="C6" s="103"/>
      <c r="D6" s="103">
        <f>SUM(D7:D20)</f>
        <v>525</v>
      </c>
    </row>
    <row r="7" s="94" customFormat="1" ht="20.1" customHeight="1" spans="1:4">
      <c r="A7" s="104">
        <v>1</v>
      </c>
      <c r="B7" s="105" t="s">
        <v>475</v>
      </c>
      <c r="C7" s="105"/>
      <c r="D7" s="106">
        <f>SUM(水利科技2!I7:I8,水利科技3!J7:J8)</f>
        <v>60</v>
      </c>
    </row>
    <row r="8" s="94" customFormat="1" ht="20.1" customHeight="1" spans="1:4">
      <c r="A8" s="104">
        <v>2</v>
      </c>
      <c r="B8" s="105" t="s">
        <v>476</v>
      </c>
      <c r="C8" s="105"/>
      <c r="D8" s="106">
        <f>SUM(水利科技2!I9:I10)</f>
        <v>20</v>
      </c>
    </row>
    <row r="9" s="94" customFormat="1" ht="20.1" customHeight="1" spans="1:4">
      <c r="A9" s="104">
        <v>3</v>
      </c>
      <c r="B9" s="105" t="s">
        <v>230</v>
      </c>
      <c r="C9" s="105"/>
      <c r="D9" s="106">
        <f>SUM(水利科技3!J9)</f>
        <v>15</v>
      </c>
    </row>
    <row r="10" s="94" customFormat="1" ht="20.1" customHeight="1" spans="1:4">
      <c r="A10" s="104">
        <v>4</v>
      </c>
      <c r="B10" s="105" t="s">
        <v>477</v>
      </c>
      <c r="C10" s="105"/>
      <c r="D10" s="106">
        <f>SUM(水利科技2!I11,水利科技3!J10)</f>
        <v>30</v>
      </c>
    </row>
    <row r="11" s="94" customFormat="1" ht="20.1" customHeight="1" spans="1:4">
      <c r="A11" s="104">
        <v>5</v>
      </c>
      <c r="B11" s="105" t="s">
        <v>478</v>
      </c>
      <c r="C11" s="105"/>
      <c r="D11" s="106">
        <f>SUM(水利科技2!I12,水利科技3!J11:J12)</f>
        <v>45</v>
      </c>
    </row>
    <row r="12" s="94" customFormat="1" ht="20.1" customHeight="1" spans="1:4">
      <c r="A12" s="104">
        <v>6</v>
      </c>
      <c r="B12" s="105" t="s">
        <v>479</v>
      </c>
      <c r="C12" s="105"/>
      <c r="D12" s="106">
        <f>SUM(水利科技2!I13:I14,水利科技3!J13:J14)</f>
        <v>75</v>
      </c>
    </row>
    <row r="13" s="94" customFormat="1" ht="20.1" customHeight="1" spans="1:4">
      <c r="A13" s="104">
        <v>7</v>
      </c>
      <c r="B13" s="105" t="s">
        <v>480</v>
      </c>
      <c r="C13" s="105"/>
      <c r="D13" s="106">
        <f>SUM(水利科技2!I15:I16,水利科技3!J15)</f>
        <v>40</v>
      </c>
    </row>
    <row r="14" s="94" customFormat="1" ht="20.1" customHeight="1" spans="1:4">
      <c r="A14" s="104">
        <v>8</v>
      </c>
      <c r="B14" s="105" t="s">
        <v>481</v>
      </c>
      <c r="C14" s="105"/>
      <c r="D14" s="106">
        <f>SUM(水利科技2!I17:I18,水利科技3!J16)</f>
        <v>40</v>
      </c>
    </row>
    <row r="15" s="94" customFormat="1" ht="20.1" customHeight="1" spans="1:4">
      <c r="A15" s="104">
        <v>9</v>
      </c>
      <c r="B15" s="105" t="s">
        <v>482</v>
      </c>
      <c r="C15" s="105"/>
      <c r="D15" s="106">
        <f>SUM(水利科技2!I19:I20,水利科技3!J17)</f>
        <v>35</v>
      </c>
    </row>
    <row r="16" s="94" customFormat="1" ht="20.1" customHeight="1" spans="1:4">
      <c r="A16" s="104">
        <v>10</v>
      </c>
      <c r="B16" s="105" t="s">
        <v>483</v>
      </c>
      <c r="C16" s="105"/>
      <c r="D16" s="106">
        <f>SUM(水利科技2!I21,水利科技3!J18:J19)</f>
        <v>45</v>
      </c>
    </row>
    <row r="17" s="94" customFormat="1" ht="20.1" customHeight="1" spans="1:4">
      <c r="A17" s="104">
        <v>11</v>
      </c>
      <c r="B17" s="105" t="s">
        <v>484</v>
      </c>
      <c r="C17" s="105"/>
      <c r="D17" s="106">
        <f>SUM(水利科技2!I22:I23,水利科技3!J20)</f>
        <v>40</v>
      </c>
    </row>
    <row r="18" s="94" customFormat="1" ht="20.1" customHeight="1" spans="1:4">
      <c r="A18" s="104">
        <v>12</v>
      </c>
      <c r="B18" s="105" t="s">
        <v>485</v>
      </c>
      <c r="C18" s="105"/>
      <c r="D18" s="106">
        <f>SUM(水利科技2!I24,水利科技3!J21)</f>
        <v>30</v>
      </c>
    </row>
    <row r="19" s="94" customFormat="1" ht="20.1" customHeight="1" spans="1:4">
      <c r="A19" s="104">
        <v>13</v>
      </c>
      <c r="B19" s="105" t="s">
        <v>486</v>
      </c>
      <c r="C19" s="105"/>
      <c r="D19" s="107">
        <f>SUM(水利科技2!I25,水利科技3!J22)</f>
        <v>30</v>
      </c>
    </row>
    <row r="20" s="94" customFormat="1" ht="20.1" customHeight="1" spans="1:4">
      <c r="A20" s="104">
        <v>14</v>
      </c>
      <c r="B20" s="105" t="s">
        <v>487</v>
      </c>
      <c r="C20" s="105"/>
      <c r="D20" s="106">
        <f>SUM(水利科技3!J23)</f>
        <v>20</v>
      </c>
    </row>
    <row r="21" s="94" customFormat="1" ht="20.1" customHeight="1" spans="1:4">
      <c r="A21" s="103" t="s">
        <v>488</v>
      </c>
      <c r="B21" s="103"/>
      <c r="C21" s="103"/>
      <c r="D21" s="103">
        <f>SUM(D22:D55)</f>
        <v>1775</v>
      </c>
    </row>
    <row r="22" s="94" customFormat="1" ht="20.1" customHeight="1" spans="1:4">
      <c r="A22" s="104">
        <v>15</v>
      </c>
      <c r="B22" s="105" t="s">
        <v>489</v>
      </c>
      <c r="C22" s="105"/>
      <c r="D22" s="106">
        <f>SUM(水利科技2!I27:I30,水利科技3!J25:J31)</f>
        <v>210</v>
      </c>
    </row>
    <row r="23" s="94" customFormat="1" ht="20.1" customHeight="1" spans="1:4">
      <c r="A23" s="104">
        <v>16</v>
      </c>
      <c r="B23" s="105" t="s">
        <v>490</v>
      </c>
      <c r="C23" s="105"/>
      <c r="D23" s="106">
        <f>SUM(水利科技3!J32)</f>
        <v>15</v>
      </c>
    </row>
    <row r="24" s="94" customFormat="1" ht="20.1" customHeight="1" spans="1:4">
      <c r="A24" s="104">
        <v>17</v>
      </c>
      <c r="B24" s="105" t="s">
        <v>491</v>
      </c>
      <c r="C24" s="105"/>
      <c r="D24" s="106">
        <f>SUM(水利科技2!I31,水利科技3!J33)</f>
        <v>55</v>
      </c>
    </row>
    <row r="25" s="94" customFormat="1" ht="20.1" customHeight="1" spans="1:4">
      <c r="A25" s="104">
        <v>18</v>
      </c>
      <c r="B25" s="105" t="s">
        <v>492</v>
      </c>
      <c r="C25" s="105"/>
      <c r="D25" s="106">
        <f>SUM(水利科技2!I32:I33,水利科技3!J34)</f>
        <v>35</v>
      </c>
    </row>
    <row r="26" s="94" customFormat="1" ht="20.1" customHeight="1" spans="1:4">
      <c r="A26" s="104">
        <v>19</v>
      </c>
      <c r="B26" s="105" t="s">
        <v>493</v>
      </c>
      <c r="C26" s="105"/>
      <c r="D26" s="106">
        <f>SUM(水利科技2!I34:I35,水利科技3!J35)</f>
        <v>35</v>
      </c>
    </row>
    <row r="27" s="94" customFormat="1" ht="20.1" customHeight="1" spans="1:4">
      <c r="A27" s="104">
        <v>20</v>
      </c>
      <c r="B27" s="108" t="s">
        <v>494</v>
      </c>
      <c r="C27" s="108"/>
      <c r="D27" s="106">
        <f>SUM(水利科技2!I36:I37,水利科技3!J36)</f>
        <v>35</v>
      </c>
    </row>
    <row r="28" s="94" customFormat="1" ht="20.1" customHeight="1" spans="1:4">
      <c r="A28" s="104">
        <v>21</v>
      </c>
      <c r="B28" s="105" t="s">
        <v>495</v>
      </c>
      <c r="C28" s="105"/>
      <c r="D28" s="106">
        <f>SUM(水利科技2!I38,水利科技3!J37:J38)</f>
        <v>45</v>
      </c>
    </row>
    <row r="29" s="94" customFormat="1" ht="20.1" customHeight="1" spans="1:4">
      <c r="A29" s="104">
        <v>22</v>
      </c>
      <c r="B29" s="105" t="s">
        <v>496</v>
      </c>
      <c r="C29" s="105"/>
      <c r="D29" s="107">
        <f>SUM(水利科技2!I39:I50,水利科技3!J39:J49)</f>
        <v>415</v>
      </c>
    </row>
    <row r="30" s="94" customFormat="1" ht="20.1" customHeight="1" spans="1:4">
      <c r="A30" s="104">
        <v>23</v>
      </c>
      <c r="B30" s="105" t="s">
        <v>497</v>
      </c>
      <c r="C30" s="105"/>
      <c r="D30" s="106">
        <f>SUM(水利科技2!I51,水利科技3!J50)</f>
        <v>30</v>
      </c>
    </row>
    <row r="31" s="94" customFormat="1" ht="20.1" customHeight="1" spans="1:4">
      <c r="A31" s="104">
        <v>24</v>
      </c>
      <c r="B31" s="105" t="s">
        <v>498</v>
      </c>
      <c r="C31" s="105"/>
      <c r="D31" s="106">
        <f>SUM(水利科技2!I52,水利科技3!J51)</f>
        <v>30</v>
      </c>
    </row>
    <row r="32" s="94" customFormat="1" ht="20.1" customHeight="1" spans="1:4">
      <c r="A32" s="104">
        <v>25</v>
      </c>
      <c r="B32" s="105" t="s">
        <v>499</v>
      </c>
      <c r="C32" s="105"/>
      <c r="D32" s="106">
        <f>SUM(水利科技3!J52)</f>
        <v>15</v>
      </c>
    </row>
    <row r="33" s="94" customFormat="1" ht="20.1" customHeight="1" spans="1:4">
      <c r="A33" s="104">
        <v>26</v>
      </c>
      <c r="B33" s="105" t="s">
        <v>500</v>
      </c>
      <c r="C33" s="105"/>
      <c r="D33" s="106">
        <f>SUM(水利科技2!I53,水利科技3!J53)</f>
        <v>30</v>
      </c>
    </row>
    <row r="34" s="94" customFormat="1" ht="20.1" customHeight="1" spans="1:4">
      <c r="A34" s="104">
        <v>27</v>
      </c>
      <c r="B34" s="105" t="s">
        <v>501</v>
      </c>
      <c r="C34" s="105"/>
      <c r="D34" s="106">
        <f>SUM(水利科技2!I54,水利科技3!J54)</f>
        <v>30</v>
      </c>
    </row>
    <row r="35" s="94" customFormat="1" ht="20.1" customHeight="1" spans="1:4">
      <c r="A35" s="104">
        <v>28</v>
      </c>
      <c r="B35" s="105" t="s">
        <v>502</v>
      </c>
      <c r="C35" s="105"/>
      <c r="D35" s="106">
        <f>SUM(水利科技3!J55)</f>
        <v>15</v>
      </c>
    </row>
    <row r="36" s="94" customFormat="1" ht="20.1" customHeight="1" spans="1:4">
      <c r="A36" s="104">
        <v>29</v>
      </c>
      <c r="B36" s="105" t="s">
        <v>503</v>
      </c>
      <c r="C36" s="105"/>
      <c r="D36" s="106">
        <f>SUM(水利科技2!I55:I56,水利科技3!J56)</f>
        <v>35</v>
      </c>
    </row>
    <row r="37" s="94" customFormat="1" ht="35.1" customHeight="1" spans="1:4">
      <c r="A37" s="104">
        <v>30</v>
      </c>
      <c r="B37" s="109" t="s">
        <v>504</v>
      </c>
      <c r="C37" s="109"/>
      <c r="D37" s="106">
        <f>SUM(水利科技2!I57,水利科技3!J57)</f>
        <v>30</v>
      </c>
    </row>
    <row r="38" s="94" customFormat="1" ht="20.1" customHeight="1" spans="1:4">
      <c r="A38" s="104">
        <v>31</v>
      </c>
      <c r="B38" s="109" t="s">
        <v>505</v>
      </c>
      <c r="C38" s="109"/>
      <c r="D38" s="106">
        <f>SUM(水利科技2!I58)</f>
        <v>10</v>
      </c>
    </row>
    <row r="39" s="94" customFormat="1" ht="20.1" customHeight="1" spans="1:4">
      <c r="A39" s="104">
        <v>32</v>
      </c>
      <c r="B39" s="109" t="s">
        <v>506</v>
      </c>
      <c r="C39" s="109"/>
      <c r="D39" s="106">
        <f>SUM(水利科技3!J59)</f>
        <v>15</v>
      </c>
    </row>
    <row r="40" s="94" customFormat="1" ht="20.1" customHeight="1" spans="1:4">
      <c r="A40" s="104">
        <v>33</v>
      </c>
      <c r="B40" s="110" t="s">
        <v>177</v>
      </c>
      <c r="C40" s="110"/>
      <c r="D40" s="106">
        <f>SUM(水利科技2!I59:I61,水利科技3!J60)</f>
        <v>85</v>
      </c>
    </row>
    <row r="41" s="94" customFormat="1" ht="20.1" customHeight="1" spans="1:4">
      <c r="A41" s="104">
        <v>34</v>
      </c>
      <c r="B41" s="110" t="s">
        <v>178</v>
      </c>
      <c r="C41" s="110"/>
      <c r="D41" s="106">
        <f>SUM(水利科技3!J61)</f>
        <v>15</v>
      </c>
    </row>
    <row r="42" s="94" customFormat="1" ht="20.1" customHeight="1" spans="1:4">
      <c r="A42" s="104">
        <v>35</v>
      </c>
      <c r="B42" s="110" t="s">
        <v>176</v>
      </c>
      <c r="C42" s="110"/>
      <c r="D42" s="106">
        <f>SUM(水利科技2!I62)</f>
        <v>10</v>
      </c>
    </row>
    <row r="43" s="94" customFormat="1" ht="20.1" customHeight="1" spans="1:4">
      <c r="A43" s="104">
        <v>36</v>
      </c>
      <c r="B43" s="110" t="s">
        <v>179</v>
      </c>
      <c r="C43" s="110"/>
      <c r="D43" s="106">
        <f>SUM(水利科技2!I63)</f>
        <v>15</v>
      </c>
    </row>
    <row r="44" s="94" customFormat="1" ht="20.1" customHeight="1" spans="1:4">
      <c r="A44" s="104">
        <v>37</v>
      </c>
      <c r="B44" s="111" t="s">
        <v>507</v>
      </c>
      <c r="C44" s="111"/>
      <c r="D44" s="106">
        <f>SUM(水利科技3!J62)</f>
        <v>20</v>
      </c>
    </row>
    <row r="45" s="94" customFormat="1" ht="20.1" customHeight="1" spans="1:4">
      <c r="A45" s="104">
        <v>38</v>
      </c>
      <c r="B45" s="111" t="s">
        <v>508</v>
      </c>
      <c r="C45" s="111"/>
      <c r="D45" s="106">
        <f>SUM(水利科技3!J63)</f>
        <v>15</v>
      </c>
    </row>
    <row r="46" s="94" customFormat="1" ht="20.1" customHeight="1" spans="1:4">
      <c r="A46" s="104">
        <v>39</v>
      </c>
      <c r="B46" s="112" t="s">
        <v>509</v>
      </c>
      <c r="C46" s="113" t="s">
        <v>510</v>
      </c>
      <c r="D46" s="114">
        <f>SUM(水利科技3!J64)</f>
        <v>20</v>
      </c>
    </row>
    <row r="47" s="94" customFormat="1" ht="20.1" customHeight="1" spans="1:4">
      <c r="A47" s="104">
        <v>40</v>
      </c>
      <c r="B47" s="112" t="s">
        <v>511</v>
      </c>
      <c r="C47" s="113"/>
      <c r="D47" s="114">
        <f>SUM(水利科技2!I64:I67,水利科技3!J65)</f>
        <v>60</v>
      </c>
    </row>
    <row r="48" s="94" customFormat="1" ht="20.1" customHeight="1" spans="1:4">
      <c r="A48" s="104">
        <v>41</v>
      </c>
      <c r="B48" s="112" t="s">
        <v>512</v>
      </c>
      <c r="C48" s="113"/>
      <c r="D48" s="114">
        <f>SUM(水利科技2!I68:I69,水利科技3!J66:J67)</f>
        <v>55</v>
      </c>
    </row>
    <row r="49" s="94" customFormat="1" ht="20.1" customHeight="1" spans="1:4">
      <c r="A49" s="104">
        <v>42</v>
      </c>
      <c r="B49" s="112" t="s">
        <v>513</v>
      </c>
      <c r="C49" s="113"/>
      <c r="D49" s="114">
        <f>SUM(水利科技2!I70:I71,水利科技3!J68)</f>
        <v>50</v>
      </c>
    </row>
    <row r="50" s="94" customFormat="1" ht="20.1" customHeight="1" spans="1:4">
      <c r="A50" s="104">
        <v>43</v>
      </c>
      <c r="B50" s="112" t="s">
        <v>514</v>
      </c>
      <c r="C50" s="113"/>
      <c r="D50" s="114">
        <f>SUM(水利科技2!I72)</f>
        <v>40</v>
      </c>
    </row>
    <row r="51" s="94" customFormat="1" ht="20.1" customHeight="1" spans="1:4">
      <c r="A51" s="104">
        <v>44</v>
      </c>
      <c r="B51" s="112" t="s">
        <v>515</v>
      </c>
      <c r="C51" s="113"/>
      <c r="D51" s="115">
        <f>SUM(水利科技2!I73:I76,水利科技3!J69:J71)</f>
        <v>90</v>
      </c>
    </row>
    <row r="52" s="94" customFormat="1" ht="20.1" customHeight="1" spans="1:4">
      <c r="A52" s="104">
        <v>45</v>
      </c>
      <c r="B52" s="112" t="s">
        <v>516</v>
      </c>
      <c r="C52" s="113"/>
      <c r="D52" s="114">
        <f>SUM(水利科技2!I77,水利科技3!J72)</f>
        <v>25</v>
      </c>
    </row>
    <row r="53" s="94" customFormat="1" ht="20.1" customHeight="1" spans="1:4">
      <c r="A53" s="104">
        <v>46</v>
      </c>
      <c r="B53" s="112" t="s">
        <v>517</v>
      </c>
      <c r="C53" s="113"/>
      <c r="D53" s="115">
        <f>SUM(水利科技2!I78:I83,水利科技3!J73:J76)</f>
        <v>170</v>
      </c>
    </row>
    <row r="54" s="94" customFormat="1" ht="20.1" customHeight="1" spans="1:4">
      <c r="A54" s="104">
        <v>47</v>
      </c>
      <c r="B54" s="112" t="s">
        <v>518</v>
      </c>
      <c r="C54" s="113"/>
      <c r="D54" s="114">
        <f>SUM(水利科技2!I84)</f>
        <v>15</v>
      </c>
    </row>
    <row r="55" spans="1:4">
      <c r="A55" s="104">
        <v>48</v>
      </c>
      <c r="B55" s="112" t="s">
        <v>519</v>
      </c>
      <c r="C55" s="113"/>
      <c r="D55" s="114">
        <f>SUM(水利科技2!I85)</f>
        <v>5</v>
      </c>
    </row>
  </sheetData>
  <mergeCells count="46">
    <mergeCell ref="A1:B1"/>
    <mergeCell ref="A2:D2"/>
    <mergeCell ref="C3:D3"/>
    <mergeCell ref="B4:C4"/>
    <mergeCell ref="A5:C5"/>
    <mergeCell ref="A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A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C46:C55"/>
  </mergeCells>
  <printOptions horizontalCentered="1"/>
  <pageMargins left="0.751388888888889" right="0.751388888888889" top="1" bottom="1" header="0.5" footer="0.5"/>
  <pageSetup paperSize="9" orientation="portrait" horizontalDpi="600"/>
  <headerFooter/>
  <ignoredErrors>
    <ignoredError sqref="D7:D17 D28 D22:D24 D52:D53 D47:D50 D37:D40" formulaRange="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85"/>
  <sheetViews>
    <sheetView view="pageBreakPreview" zoomScaleNormal="100" topLeftCell="A67" workbookViewId="0">
      <selection activeCell="E73" sqref="E73"/>
    </sheetView>
  </sheetViews>
  <sheetFormatPr defaultColWidth="9" defaultRowHeight="15"/>
  <cols>
    <col min="1" max="1" width="3.625" style="2" customWidth="1"/>
    <col min="2" max="2" width="8.55833333333333" style="2" customWidth="1"/>
    <col min="3" max="3" width="16.25" style="3" customWidth="1"/>
    <col min="4" max="4" width="7.375" style="2" customWidth="1"/>
    <col min="5" max="5" width="61.375" style="2" customWidth="1"/>
    <col min="6" max="6" width="7.5" style="2" customWidth="1"/>
    <col min="7" max="7" width="5.25" style="1" customWidth="1"/>
    <col min="8" max="8" width="6.375" style="1" customWidth="1"/>
    <col min="9" max="9" width="5.875" style="1" customWidth="1"/>
    <col min="10" max="251" width="9" style="1"/>
    <col min="252" max="252" width="6.625" style="1" customWidth="1"/>
    <col min="253" max="253" width="14" style="1" customWidth="1"/>
    <col min="254" max="254" width="49.125" style="1" customWidth="1"/>
    <col min="255" max="255" width="9" style="1" hidden="1" customWidth="1"/>
    <col min="256" max="256" width="73.875" style="1" customWidth="1"/>
    <col min="257" max="257" width="8" style="1" customWidth="1"/>
    <col min="258" max="258" width="10.625" style="1" customWidth="1"/>
    <col min="259" max="259" width="8" style="1" customWidth="1"/>
    <col min="260" max="261" width="9" style="1" hidden="1" customWidth="1"/>
    <col min="262" max="262" width="7.625" style="1" customWidth="1"/>
    <col min="263" max="263" width="7.5" style="1" customWidth="1"/>
    <col min="264" max="507" width="9" style="1"/>
    <col min="508" max="508" width="6.625" style="1" customWidth="1"/>
    <col min="509" max="509" width="14" style="1" customWidth="1"/>
    <col min="510" max="510" width="49.125" style="1" customWidth="1"/>
    <col min="511" max="511" width="9" style="1" hidden="1" customWidth="1"/>
    <col min="512" max="512" width="73.875" style="1" customWidth="1"/>
    <col min="513" max="513" width="8" style="1" customWidth="1"/>
    <col min="514" max="514" width="10.625" style="1" customWidth="1"/>
    <col min="515" max="515" width="8" style="1" customWidth="1"/>
    <col min="516" max="517" width="9" style="1" hidden="1" customWidth="1"/>
    <col min="518" max="518" width="7.625" style="1" customWidth="1"/>
    <col min="519" max="519" width="7.5" style="1" customWidth="1"/>
    <col min="520" max="763" width="9" style="1"/>
    <col min="764" max="764" width="6.625" style="1" customWidth="1"/>
    <col min="765" max="765" width="14" style="1" customWidth="1"/>
    <col min="766" max="766" width="49.125" style="1" customWidth="1"/>
    <col min="767" max="767" width="9" style="1" hidden="1" customWidth="1"/>
    <col min="768" max="768" width="73.875" style="1" customWidth="1"/>
    <col min="769" max="769" width="8" style="1" customWidth="1"/>
    <col min="770" max="770" width="10.625" style="1" customWidth="1"/>
    <col min="771" max="771" width="8" style="1" customWidth="1"/>
    <col min="772" max="773" width="9" style="1" hidden="1" customWidth="1"/>
    <col min="774" max="774" width="7.625" style="1" customWidth="1"/>
    <col min="775" max="775" width="7.5" style="1" customWidth="1"/>
    <col min="776" max="1019" width="9" style="1"/>
    <col min="1020" max="1020" width="6.625" style="1" customWidth="1"/>
    <col min="1021" max="1021" width="14" style="1" customWidth="1"/>
    <col min="1022" max="1022" width="49.125" style="1" customWidth="1"/>
    <col min="1023" max="1023" width="9" style="1" hidden="1" customWidth="1"/>
    <col min="1024" max="1024" width="73.875" style="1" customWidth="1"/>
    <col min="1025" max="1025" width="8" style="1" customWidth="1"/>
    <col min="1026" max="1026" width="10.625" style="1" customWidth="1"/>
    <col min="1027" max="1027" width="8" style="1" customWidth="1"/>
    <col min="1028" max="1029" width="9" style="1" hidden="1" customWidth="1"/>
    <col min="1030" max="1030" width="7.625" style="1" customWidth="1"/>
    <col min="1031" max="1031" width="7.5" style="1" customWidth="1"/>
    <col min="1032" max="1275" width="9" style="1"/>
    <col min="1276" max="1276" width="6.625" style="1" customWidth="1"/>
    <col min="1277" max="1277" width="14" style="1" customWidth="1"/>
    <col min="1278" max="1278" width="49.125" style="1" customWidth="1"/>
    <col min="1279" max="1279" width="9" style="1" hidden="1" customWidth="1"/>
    <col min="1280" max="1280" width="73.875" style="1" customWidth="1"/>
    <col min="1281" max="1281" width="8" style="1" customWidth="1"/>
    <col min="1282" max="1282" width="10.625" style="1" customWidth="1"/>
    <col min="1283" max="1283" width="8" style="1" customWidth="1"/>
    <col min="1284" max="1285" width="9" style="1" hidden="1" customWidth="1"/>
    <col min="1286" max="1286" width="7.625" style="1" customWidth="1"/>
    <col min="1287" max="1287" width="7.5" style="1" customWidth="1"/>
    <col min="1288" max="1531" width="9" style="1"/>
    <col min="1532" max="1532" width="6.625" style="1" customWidth="1"/>
    <col min="1533" max="1533" width="14" style="1" customWidth="1"/>
    <col min="1534" max="1534" width="49.125" style="1" customWidth="1"/>
    <col min="1535" max="1535" width="9" style="1" hidden="1" customWidth="1"/>
    <col min="1536" max="1536" width="73.875" style="1" customWidth="1"/>
    <col min="1537" max="1537" width="8" style="1" customWidth="1"/>
    <col min="1538" max="1538" width="10.625" style="1" customWidth="1"/>
    <col min="1539" max="1539" width="8" style="1" customWidth="1"/>
    <col min="1540" max="1541" width="9" style="1" hidden="1" customWidth="1"/>
    <col min="1542" max="1542" width="7.625" style="1" customWidth="1"/>
    <col min="1543" max="1543" width="7.5" style="1" customWidth="1"/>
    <col min="1544" max="1787" width="9" style="1"/>
    <col min="1788" max="1788" width="6.625" style="1" customWidth="1"/>
    <col min="1789" max="1789" width="14" style="1" customWidth="1"/>
    <col min="1790" max="1790" width="49.125" style="1" customWidth="1"/>
    <col min="1791" max="1791" width="9" style="1" hidden="1" customWidth="1"/>
    <col min="1792" max="1792" width="73.875" style="1" customWidth="1"/>
    <col min="1793" max="1793" width="8" style="1" customWidth="1"/>
    <col min="1794" max="1794" width="10.625" style="1" customWidth="1"/>
    <col min="1795" max="1795" width="8" style="1" customWidth="1"/>
    <col min="1796" max="1797" width="9" style="1" hidden="1" customWidth="1"/>
    <col min="1798" max="1798" width="7.625" style="1" customWidth="1"/>
    <col min="1799" max="1799" width="7.5" style="1" customWidth="1"/>
    <col min="1800" max="2043" width="9" style="1"/>
    <col min="2044" max="2044" width="6.625" style="1" customWidth="1"/>
    <col min="2045" max="2045" width="14" style="1" customWidth="1"/>
    <col min="2046" max="2046" width="49.125" style="1" customWidth="1"/>
    <col min="2047" max="2047" width="9" style="1" hidden="1" customWidth="1"/>
    <col min="2048" max="2048" width="73.875" style="1" customWidth="1"/>
    <col min="2049" max="2049" width="8" style="1" customWidth="1"/>
    <col min="2050" max="2050" width="10.625" style="1" customWidth="1"/>
    <col min="2051" max="2051" width="8" style="1" customWidth="1"/>
    <col min="2052" max="2053" width="9" style="1" hidden="1" customWidth="1"/>
    <col min="2054" max="2054" width="7.625" style="1" customWidth="1"/>
    <col min="2055" max="2055" width="7.5" style="1" customWidth="1"/>
    <col min="2056" max="2299" width="9" style="1"/>
    <col min="2300" max="2300" width="6.625" style="1" customWidth="1"/>
    <col min="2301" max="2301" width="14" style="1" customWidth="1"/>
    <col min="2302" max="2302" width="49.125" style="1" customWidth="1"/>
    <col min="2303" max="2303" width="9" style="1" hidden="1" customWidth="1"/>
    <col min="2304" max="2304" width="73.875" style="1" customWidth="1"/>
    <col min="2305" max="2305" width="8" style="1" customWidth="1"/>
    <col min="2306" max="2306" width="10.625" style="1" customWidth="1"/>
    <col min="2307" max="2307" width="8" style="1" customWidth="1"/>
    <col min="2308" max="2309" width="9" style="1" hidden="1" customWidth="1"/>
    <col min="2310" max="2310" width="7.625" style="1" customWidth="1"/>
    <col min="2311" max="2311" width="7.5" style="1" customWidth="1"/>
    <col min="2312" max="2555" width="9" style="1"/>
    <col min="2556" max="2556" width="6.625" style="1" customWidth="1"/>
    <col min="2557" max="2557" width="14" style="1" customWidth="1"/>
    <col min="2558" max="2558" width="49.125" style="1" customWidth="1"/>
    <col min="2559" max="2559" width="9" style="1" hidden="1" customWidth="1"/>
    <col min="2560" max="2560" width="73.875" style="1" customWidth="1"/>
    <col min="2561" max="2561" width="8" style="1" customWidth="1"/>
    <col min="2562" max="2562" width="10.625" style="1" customWidth="1"/>
    <col min="2563" max="2563" width="8" style="1" customWidth="1"/>
    <col min="2564" max="2565" width="9" style="1" hidden="1" customWidth="1"/>
    <col min="2566" max="2566" width="7.625" style="1" customWidth="1"/>
    <col min="2567" max="2567" width="7.5" style="1" customWidth="1"/>
    <col min="2568" max="2811" width="9" style="1"/>
    <col min="2812" max="2812" width="6.625" style="1" customWidth="1"/>
    <col min="2813" max="2813" width="14" style="1" customWidth="1"/>
    <col min="2814" max="2814" width="49.125" style="1" customWidth="1"/>
    <col min="2815" max="2815" width="9" style="1" hidden="1" customWidth="1"/>
    <col min="2816" max="2816" width="73.875" style="1" customWidth="1"/>
    <col min="2817" max="2817" width="8" style="1" customWidth="1"/>
    <col min="2818" max="2818" width="10.625" style="1" customWidth="1"/>
    <col min="2819" max="2819" width="8" style="1" customWidth="1"/>
    <col min="2820" max="2821" width="9" style="1" hidden="1" customWidth="1"/>
    <col min="2822" max="2822" width="7.625" style="1" customWidth="1"/>
    <col min="2823" max="2823" width="7.5" style="1" customWidth="1"/>
    <col min="2824" max="3067" width="9" style="1"/>
    <col min="3068" max="3068" width="6.625" style="1" customWidth="1"/>
    <col min="3069" max="3069" width="14" style="1" customWidth="1"/>
    <col min="3070" max="3070" width="49.125" style="1" customWidth="1"/>
    <col min="3071" max="3071" width="9" style="1" hidden="1" customWidth="1"/>
    <col min="3072" max="3072" width="73.875" style="1" customWidth="1"/>
    <col min="3073" max="3073" width="8" style="1" customWidth="1"/>
    <col min="3074" max="3074" width="10.625" style="1" customWidth="1"/>
    <col min="3075" max="3075" width="8" style="1" customWidth="1"/>
    <col min="3076" max="3077" width="9" style="1" hidden="1" customWidth="1"/>
    <col min="3078" max="3078" width="7.625" style="1" customWidth="1"/>
    <col min="3079" max="3079" width="7.5" style="1" customWidth="1"/>
    <col min="3080" max="3323" width="9" style="1"/>
    <col min="3324" max="3324" width="6.625" style="1" customWidth="1"/>
    <col min="3325" max="3325" width="14" style="1" customWidth="1"/>
    <col min="3326" max="3326" width="49.125" style="1" customWidth="1"/>
    <col min="3327" max="3327" width="9" style="1" hidden="1" customWidth="1"/>
    <col min="3328" max="3328" width="73.875" style="1" customWidth="1"/>
    <col min="3329" max="3329" width="8" style="1" customWidth="1"/>
    <col min="3330" max="3330" width="10.625" style="1" customWidth="1"/>
    <col min="3331" max="3331" width="8" style="1" customWidth="1"/>
    <col min="3332" max="3333" width="9" style="1" hidden="1" customWidth="1"/>
    <col min="3334" max="3334" width="7.625" style="1" customWidth="1"/>
    <col min="3335" max="3335" width="7.5" style="1" customWidth="1"/>
    <col min="3336" max="3579" width="9" style="1"/>
    <col min="3580" max="3580" width="6.625" style="1" customWidth="1"/>
    <col min="3581" max="3581" width="14" style="1" customWidth="1"/>
    <col min="3582" max="3582" width="49.125" style="1" customWidth="1"/>
    <col min="3583" max="3583" width="9" style="1" hidden="1" customWidth="1"/>
    <col min="3584" max="3584" width="73.875" style="1" customWidth="1"/>
    <col min="3585" max="3585" width="8" style="1" customWidth="1"/>
    <col min="3586" max="3586" width="10.625" style="1" customWidth="1"/>
    <col min="3587" max="3587" width="8" style="1" customWidth="1"/>
    <col min="3588" max="3589" width="9" style="1" hidden="1" customWidth="1"/>
    <col min="3590" max="3590" width="7.625" style="1" customWidth="1"/>
    <col min="3591" max="3591" width="7.5" style="1" customWidth="1"/>
    <col min="3592" max="3835" width="9" style="1"/>
    <col min="3836" max="3836" width="6.625" style="1" customWidth="1"/>
    <col min="3837" max="3837" width="14" style="1" customWidth="1"/>
    <col min="3838" max="3838" width="49.125" style="1" customWidth="1"/>
    <col min="3839" max="3839" width="9" style="1" hidden="1" customWidth="1"/>
    <col min="3840" max="3840" width="73.875" style="1" customWidth="1"/>
    <col min="3841" max="3841" width="8" style="1" customWidth="1"/>
    <col min="3842" max="3842" width="10.625" style="1" customWidth="1"/>
    <col min="3843" max="3843" width="8" style="1" customWidth="1"/>
    <col min="3844" max="3845" width="9" style="1" hidden="1" customWidth="1"/>
    <col min="3846" max="3846" width="7.625" style="1" customWidth="1"/>
    <col min="3847" max="3847" width="7.5" style="1" customWidth="1"/>
    <col min="3848" max="4091" width="9" style="1"/>
    <col min="4092" max="4092" width="6.625" style="1" customWidth="1"/>
    <col min="4093" max="4093" width="14" style="1" customWidth="1"/>
    <col min="4094" max="4094" width="49.125" style="1" customWidth="1"/>
    <col min="4095" max="4095" width="9" style="1" hidden="1" customWidth="1"/>
    <col min="4096" max="4096" width="73.875" style="1" customWidth="1"/>
    <col min="4097" max="4097" width="8" style="1" customWidth="1"/>
    <col min="4098" max="4098" width="10.625" style="1" customWidth="1"/>
    <col min="4099" max="4099" width="8" style="1" customWidth="1"/>
    <col min="4100" max="4101" width="9" style="1" hidden="1" customWidth="1"/>
    <col min="4102" max="4102" width="7.625" style="1" customWidth="1"/>
    <col min="4103" max="4103" width="7.5" style="1" customWidth="1"/>
    <col min="4104" max="4347" width="9" style="1"/>
    <col min="4348" max="4348" width="6.625" style="1" customWidth="1"/>
    <col min="4349" max="4349" width="14" style="1" customWidth="1"/>
    <col min="4350" max="4350" width="49.125" style="1" customWidth="1"/>
    <col min="4351" max="4351" width="9" style="1" hidden="1" customWidth="1"/>
    <col min="4352" max="4352" width="73.875" style="1" customWidth="1"/>
    <col min="4353" max="4353" width="8" style="1" customWidth="1"/>
    <col min="4354" max="4354" width="10.625" style="1" customWidth="1"/>
    <col min="4355" max="4355" width="8" style="1" customWidth="1"/>
    <col min="4356" max="4357" width="9" style="1" hidden="1" customWidth="1"/>
    <col min="4358" max="4358" width="7.625" style="1" customWidth="1"/>
    <col min="4359" max="4359" width="7.5" style="1" customWidth="1"/>
    <col min="4360" max="4603" width="9" style="1"/>
    <col min="4604" max="4604" width="6.625" style="1" customWidth="1"/>
    <col min="4605" max="4605" width="14" style="1" customWidth="1"/>
    <col min="4606" max="4606" width="49.125" style="1" customWidth="1"/>
    <col min="4607" max="4607" width="9" style="1" hidden="1" customWidth="1"/>
    <col min="4608" max="4608" width="73.875" style="1" customWidth="1"/>
    <col min="4609" max="4609" width="8" style="1" customWidth="1"/>
    <col min="4610" max="4610" width="10.625" style="1" customWidth="1"/>
    <col min="4611" max="4611" width="8" style="1" customWidth="1"/>
    <col min="4612" max="4613" width="9" style="1" hidden="1" customWidth="1"/>
    <col min="4614" max="4614" width="7.625" style="1" customWidth="1"/>
    <col min="4615" max="4615" width="7.5" style="1" customWidth="1"/>
    <col min="4616" max="4859" width="9" style="1"/>
    <col min="4860" max="4860" width="6.625" style="1" customWidth="1"/>
    <col min="4861" max="4861" width="14" style="1" customWidth="1"/>
    <col min="4862" max="4862" width="49.125" style="1" customWidth="1"/>
    <col min="4863" max="4863" width="9" style="1" hidden="1" customWidth="1"/>
    <col min="4864" max="4864" width="73.875" style="1" customWidth="1"/>
    <col min="4865" max="4865" width="8" style="1" customWidth="1"/>
    <col min="4866" max="4866" width="10.625" style="1" customWidth="1"/>
    <col min="4867" max="4867" width="8" style="1" customWidth="1"/>
    <col min="4868" max="4869" width="9" style="1" hidden="1" customWidth="1"/>
    <col min="4870" max="4870" width="7.625" style="1" customWidth="1"/>
    <col min="4871" max="4871" width="7.5" style="1" customWidth="1"/>
    <col min="4872" max="5115" width="9" style="1"/>
    <col min="5116" max="5116" width="6.625" style="1" customWidth="1"/>
    <col min="5117" max="5117" width="14" style="1" customWidth="1"/>
    <col min="5118" max="5118" width="49.125" style="1" customWidth="1"/>
    <col min="5119" max="5119" width="9" style="1" hidden="1" customWidth="1"/>
    <col min="5120" max="5120" width="73.875" style="1" customWidth="1"/>
    <col min="5121" max="5121" width="8" style="1" customWidth="1"/>
    <col min="5122" max="5122" width="10.625" style="1" customWidth="1"/>
    <col min="5123" max="5123" width="8" style="1" customWidth="1"/>
    <col min="5124" max="5125" width="9" style="1" hidden="1" customWidth="1"/>
    <col min="5126" max="5126" width="7.625" style="1" customWidth="1"/>
    <col min="5127" max="5127" width="7.5" style="1" customWidth="1"/>
    <col min="5128" max="5371" width="9" style="1"/>
    <col min="5372" max="5372" width="6.625" style="1" customWidth="1"/>
    <col min="5373" max="5373" width="14" style="1" customWidth="1"/>
    <col min="5374" max="5374" width="49.125" style="1" customWidth="1"/>
    <col min="5375" max="5375" width="9" style="1" hidden="1" customWidth="1"/>
    <col min="5376" max="5376" width="73.875" style="1" customWidth="1"/>
    <col min="5377" max="5377" width="8" style="1" customWidth="1"/>
    <col min="5378" max="5378" width="10.625" style="1" customWidth="1"/>
    <col min="5379" max="5379" width="8" style="1" customWidth="1"/>
    <col min="5380" max="5381" width="9" style="1" hidden="1" customWidth="1"/>
    <col min="5382" max="5382" width="7.625" style="1" customWidth="1"/>
    <col min="5383" max="5383" width="7.5" style="1" customWidth="1"/>
    <col min="5384" max="5627" width="9" style="1"/>
    <col min="5628" max="5628" width="6.625" style="1" customWidth="1"/>
    <col min="5629" max="5629" width="14" style="1" customWidth="1"/>
    <col min="5630" max="5630" width="49.125" style="1" customWidth="1"/>
    <col min="5631" max="5631" width="9" style="1" hidden="1" customWidth="1"/>
    <col min="5632" max="5632" width="73.875" style="1" customWidth="1"/>
    <col min="5633" max="5633" width="8" style="1" customWidth="1"/>
    <col min="5634" max="5634" width="10.625" style="1" customWidth="1"/>
    <col min="5635" max="5635" width="8" style="1" customWidth="1"/>
    <col min="5636" max="5637" width="9" style="1" hidden="1" customWidth="1"/>
    <col min="5638" max="5638" width="7.625" style="1" customWidth="1"/>
    <col min="5639" max="5639" width="7.5" style="1" customWidth="1"/>
    <col min="5640" max="5883" width="9" style="1"/>
    <col min="5884" max="5884" width="6.625" style="1" customWidth="1"/>
    <col min="5885" max="5885" width="14" style="1" customWidth="1"/>
    <col min="5886" max="5886" width="49.125" style="1" customWidth="1"/>
    <col min="5887" max="5887" width="9" style="1" hidden="1" customWidth="1"/>
    <col min="5888" max="5888" width="73.875" style="1" customWidth="1"/>
    <col min="5889" max="5889" width="8" style="1" customWidth="1"/>
    <col min="5890" max="5890" width="10.625" style="1" customWidth="1"/>
    <col min="5891" max="5891" width="8" style="1" customWidth="1"/>
    <col min="5892" max="5893" width="9" style="1" hidden="1" customWidth="1"/>
    <col min="5894" max="5894" width="7.625" style="1" customWidth="1"/>
    <col min="5895" max="5895" width="7.5" style="1" customWidth="1"/>
    <col min="5896" max="6139" width="9" style="1"/>
    <col min="6140" max="6140" width="6.625" style="1" customWidth="1"/>
    <col min="6141" max="6141" width="14" style="1" customWidth="1"/>
    <col min="6142" max="6142" width="49.125" style="1" customWidth="1"/>
    <col min="6143" max="6143" width="9" style="1" hidden="1" customWidth="1"/>
    <col min="6144" max="6144" width="73.875" style="1" customWidth="1"/>
    <col min="6145" max="6145" width="8" style="1" customWidth="1"/>
    <col min="6146" max="6146" width="10.625" style="1" customWidth="1"/>
    <col min="6147" max="6147" width="8" style="1" customWidth="1"/>
    <col min="6148" max="6149" width="9" style="1" hidden="1" customWidth="1"/>
    <col min="6150" max="6150" width="7.625" style="1" customWidth="1"/>
    <col min="6151" max="6151" width="7.5" style="1" customWidth="1"/>
    <col min="6152" max="6395" width="9" style="1"/>
    <col min="6396" max="6396" width="6.625" style="1" customWidth="1"/>
    <col min="6397" max="6397" width="14" style="1" customWidth="1"/>
    <col min="6398" max="6398" width="49.125" style="1" customWidth="1"/>
    <col min="6399" max="6399" width="9" style="1" hidden="1" customWidth="1"/>
    <col min="6400" max="6400" width="73.875" style="1" customWidth="1"/>
    <col min="6401" max="6401" width="8" style="1" customWidth="1"/>
    <col min="6402" max="6402" width="10.625" style="1" customWidth="1"/>
    <col min="6403" max="6403" width="8" style="1" customWidth="1"/>
    <col min="6404" max="6405" width="9" style="1" hidden="1" customWidth="1"/>
    <col min="6406" max="6406" width="7.625" style="1" customWidth="1"/>
    <col min="6407" max="6407" width="7.5" style="1" customWidth="1"/>
    <col min="6408" max="6651" width="9" style="1"/>
    <col min="6652" max="6652" width="6.625" style="1" customWidth="1"/>
    <col min="6653" max="6653" width="14" style="1" customWidth="1"/>
    <col min="6654" max="6654" width="49.125" style="1" customWidth="1"/>
    <col min="6655" max="6655" width="9" style="1" hidden="1" customWidth="1"/>
    <col min="6656" max="6656" width="73.875" style="1" customWidth="1"/>
    <col min="6657" max="6657" width="8" style="1" customWidth="1"/>
    <col min="6658" max="6658" width="10.625" style="1" customWidth="1"/>
    <col min="6659" max="6659" width="8" style="1" customWidth="1"/>
    <col min="6660" max="6661" width="9" style="1" hidden="1" customWidth="1"/>
    <col min="6662" max="6662" width="7.625" style="1" customWidth="1"/>
    <col min="6663" max="6663" width="7.5" style="1" customWidth="1"/>
    <col min="6664" max="6907" width="9" style="1"/>
    <col min="6908" max="6908" width="6.625" style="1" customWidth="1"/>
    <col min="6909" max="6909" width="14" style="1" customWidth="1"/>
    <col min="6910" max="6910" width="49.125" style="1" customWidth="1"/>
    <col min="6911" max="6911" width="9" style="1" hidden="1" customWidth="1"/>
    <col min="6912" max="6912" width="73.875" style="1" customWidth="1"/>
    <col min="6913" max="6913" width="8" style="1" customWidth="1"/>
    <col min="6914" max="6914" width="10.625" style="1" customWidth="1"/>
    <col min="6915" max="6915" width="8" style="1" customWidth="1"/>
    <col min="6916" max="6917" width="9" style="1" hidden="1" customWidth="1"/>
    <col min="6918" max="6918" width="7.625" style="1" customWidth="1"/>
    <col min="6919" max="6919" width="7.5" style="1" customWidth="1"/>
    <col min="6920" max="7163" width="9" style="1"/>
    <col min="7164" max="7164" width="6.625" style="1" customWidth="1"/>
    <col min="7165" max="7165" width="14" style="1" customWidth="1"/>
    <col min="7166" max="7166" width="49.125" style="1" customWidth="1"/>
    <col min="7167" max="7167" width="9" style="1" hidden="1" customWidth="1"/>
    <col min="7168" max="7168" width="73.875" style="1" customWidth="1"/>
    <col min="7169" max="7169" width="8" style="1" customWidth="1"/>
    <col min="7170" max="7170" width="10.625" style="1" customWidth="1"/>
    <col min="7171" max="7171" width="8" style="1" customWidth="1"/>
    <col min="7172" max="7173" width="9" style="1" hidden="1" customWidth="1"/>
    <col min="7174" max="7174" width="7.625" style="1" customWidth="1"/>
    <col min="7175" max="7175" width="7.5" style="1" customWidth="1"/>
    <col min="7176" max="7419" width="9" style="1"/>
    <col min="7420" max="7420" width="6.625" style="1" customWidth="1"/>
    <col min="7421" max="7421" width="14" style="1" customWidth="1"/>
    <col min="7422" max="7422" width="49.125" style="1" customWidth="1"/>
    <col min="7423" max="7423" width="9" style="1" hidden="1" customWidth="1"/>
    <col min="7424" max="7424" width="73.875" style="1" customWidth="1"/>
    <col min="7425" max="7425" width="8" style="1" customWidth="1"/>
    <col min="7426" max="7426" width="10.625" style="1" customWidth="1"/>
    <col min="7427" max="7427" width="8" style="1" customWidth="1"/>
    <col min="7428" max="7429" width="9" style="1" hidden="1" customWidth="1"/>
    <col min="7430" max="7430" width="7.625" style="1" customWidth="1"/>
    <col min="7431" max="7431" width="7.5" style="1" customWidth="1"/>
    <col min="7432" max="7675" width="9" style="1"/>
    <col min="7676" max="7676" width="6.625" style="1" customWidth="1"/>
    <col min="7677" max="7677" width="14" style="1" customWidth="1"/>
    <col min="7678" max="7678" width="49.125" style="1" customWidth="1"/>
    <col min="7679" max="7679" width="9" style="1" hidden="1" customWidth="1"/>
    <col min="7680" max="7680" width="73.875" style="1" customWidth="1"/>
    <col min="7681" max="7681" width="8" style="1" customWidth="1"/>
    <col min="7682" max="7682" width="10.625" style="1" customWidth="1"/>
    <col min="7683" max="7683" width="8" style="1" customWidth="1"/>
    <col min="7684" max="7685" width="9" style="1" hidden="1" customWidth="1"/>
    <col min="7686" max="7686" width="7.625" style="1" customWidth="1"/>
    <col min="7687" max="7687" width="7.5" style="1" customWidth="1"/>
    <col min="7688" max="7931" width="9" style="1"/>
    <col min="7932" max="7932" width="6.625" style="1" customWidth="1"/>
    <col min="7933" max="7933" width="14" style="1" customWidth="1"/>
    <col min="7934" max="7934" width="49.125" style="1" customWidth="1"/>
    <col min="7935" max="7935" width="9" style="1" hidden="1" customWidth="1"/>
    <col min="7936" max="7936" width="73.875" style="1" customWidth="1"/>
    <col min="7937" max="7937" width="8" style="1" customWidth="1"/>
    <col min="7938" max="7938" width="10.625" style="1" customWidth="1"/>
    <col min="7939" max="7939" width="8" style="1" customWidth="1"/>
    <col min="7940" max="7941" width="9" style="1" hidden="1" customWidth="1"/>
    <col min="7942" max="7942" width="7.625" style="1" customWidth="1"/>
    <col min="7943" max="7943" width="7.5" style="1" customWidth="1"/>
    <col min="7944" max="8187" width="9" style="1"/>
    <col min="8188" max="8188" width="6.625" style="1" customWidth="1"/>
    <col min="8189" max="8189" width="14" style="1" customWidth="1"/>
    <col min="8190" max="8190" width="49.125" style="1" customWidth="1"/>
    <col min="8191" max="8191" width="9" style="1" hidden="1" customWidth="1"/>
    <col min="8192" max="8192" width="73.875" style="1" customWidth="1"/>
    <col min="8193" max="8193" width="8" style="1" customWidth="1"/>
    <col min="8194" max="8194" width="10.625" style="1" customWidth="1"/>
    <col min="8195" max="8195" width="8" style="1" customWidth="1"/>
    <col min="8196" max="8197" width="9" style="1" hidden="1" customWidth="1"/>
    <col min="8198" max="8198" width="7.625" style="1" customWidth="1"/>
    <col min="8199" max="8199" width="7.5" style="1" customWidth="1"/>
    <col min="8200" max="8443" width="9" style="1"/>
    <col min="8444" max="8444" width="6.625" style="1" customWidth="1"/>
    <col min="8445" max="8445" width="14" style="1" customWidth="1"/>
    <col min="8446" max="8446" width="49.125" style="1" customWidth="1"/>
    <col min="8447" max="8447" width="9" style="1" hidden="1" customWidth="1"/>
    <col min="8448" max="8448" width="73.875" style="1" customWidth="1"/>
    <col min="8449" max="8449" width="8" style="1" customWidth="1"/>
    <col min="8450" max="8450" width="10.625" style="1" customWidth="1"/>
    <col min="8451" max="8451" width="8" style="1" customWidth="1"/>
    <col min="8452" max="8453" width="9" style="1" hidden="1" customWidth="1"/>
    <col min="8454" max="8454" width="7.625" style="1" customWidth="1"/>
    <col min="8455" max="8455" width="7.5" style="1" customWidth="1"/>
    <col min="8456" max="8699" width="9" style="1"/>
    <col min="8700" max="8700" width="6.625" style="1" customWidth="1"/>
    <col min="8701" max="8701" width="14" style="1" customWidth="1"/>
    <col min="8702" max="8702" width="49.125" style="1" customWidth="1"/>
    <col min="8703" max="8703" width="9" style="1" hidden="1" customWidth="1"/>
    <col min="8704" max="8704" width="73.875" style="1" customWidth="1"/>
    <col min="8705" max="8705" width="8" style="1" customWidth="1"/>
    <col min="8706" max="8706" width="10.625" style="1" customWidth="1"/>
    <col min="8707" max="8707" width="8" style="1" customWidth="1"/>
    <col min="8708" max="8709" width="9" style="1" hidden="1" customWidth="1"/>
    <col min="8710" max="8710" width="7.625" style="1" customWidth="1"/>
    <col min="8711" max="8711" width="7.5" style="1" customWidth="1"/>
    <col min="8712" max="8955" width="9" style="1"/>
    <col min="8956" max="8956" width="6.625" style="1" customWidth="1"/>
    <col min="8957" max="8957" width="14" style="1" customWidth="1"/>
    <col min="8958" max="8958" width="49.125" style="1" customWidth="1"/>
    <col min="8959" max="8959" width="9" style="1" hidden="1" customWidth="1"/>
    <col min="8960" max="8960" width="73.875" style="1" customWidth="1"/>
    <col min="8961" max="8961" width="8" style="1" customWidth="1"/>
    <col min="8962" max="8962" width="10.625" style="1" customWidth="1"/>
    <col min="8963" max="8963" width="8" style="1" customWidth="1"/>
    <col min="8964" max="8965" width="9" style="1" hidden="1" customWidth="1"/>
    <col min="8966" max="8966" width="7.625" style="1" customWidth="1"/>
    <col min="8967" max="8967" width="7.5" style="1" customWidth="1"/>
    <col min="8968" max="9211" width="9" style="1"/>
    <col min="9212" max="9212" width="6.625" style="1" customWidth="1"/>
    <col min="9213" max="9213" width="14" style="1" customWidth="1"/>
    <col min="9214" max="9214" width="49.125" style="1" customWidth="1"/>
    <col min="9215" max="9215" width="9" style="1" hidden="1" customWidth="1"/>
    <col min="9216" max="9216" width="73.875" style="1" customWidth="1"/>
    <col min="9217" max="9217" width="8" style="1" customWidth="1"/>
    <col min="9218" max="9218" width="10.625" style="1" customWidth="1"/>
    <col min="9219" max="9219" width="8" style="1" customWidth="1"/>
    <col min="9220" max="9221" width="9" style="1" hidden="1" customWidth="1"/>
    <col min="9222" max="9222" width="7.625" style="1" customWidth="1"/>
    <col min="9223" max="9223" width="7.5" style="1" customWidth="1"/>
    <col min="9224" max="9467" width="9" style="1"/>
    <col min="9468" max="9468" width="6.625" style="1" customWidth="1"/>
    <col min="9469" max="9469" width="14" style="1" customWidth="1"/>
    <col min="9470" max="9470" width="49.125" style="1" customWidth="1"/>
    <col min="9471" max="9471" width="9" style="1" hidden="1" customWidth="1"/>
    <col min="9472" max="9472" width="73.875" style="1" customWidth="1"/>
    <col min="9473" max="9473" width="8" style="1" customWidth="1"/>
    <col min="9474" max="9474" width="10.625" style="1" customWidth="1"/>
    <col min="9475" max="9475" width="8" style="1" customWidth="1"/>
    <col min="9476" max="9477" width="9" style="1" hidden="1" customWidth="1"/>
    <col min="9478" max="9478" width="7.625" style="1" customWidth="1"/>
    <col min="9479" max="9479" width="7.5" style="1" customWidth="1"/>
    <col min="9480" max="9723" width="9" style="1"/>
    <col min="9724" max="9724" width="6.625" style="1" customWidth="1"/>
    <col min="9725" max="9725" width="14" style="1" customWidth="1"/>
    <col min="9726" max="9726" width="49.125" style="1" customWidth="1"/>
    <col min="9727" max="9727" width="9" style="1" hidden="1" customWidth="1"/>
    <col min="9728" max="9728" width="73.875" style="1" customWidth="1"/>
    <col min="9729" max="9729" width="8" style="1" customWidth="1"/>
    <col min="9730" max="9730" width="10.625" style="1" customWidth="1"/>
    <col min="9731" max="9731" width="8" style="1" customWidth="1"/>
    <col min="9732" max="9733" width="9" style="1" hidden="1" customWidth="1"/>
    <col min="9734" max="9734" width="7.625" style="1" customWidth="1"/>
    <col min="9735" max="9735" width="7.5" style="1" customWidth="1"/>
    <col min="9736" max="9979" width="9" style="1"/>
    <col min="9980" max="9980" width="6.625" style="1" customWidth="1"/>
    <col min="9981" max="9981" width="14" style="1" customWidth="1"/>
    <col min="9982" max="9982" width="49.125" style="1" customWidth="1"/>
    <col min="9983" max="9983" width="9" style="1" hidden="1" customWidth="1"/>
    <col min="9984" max="9984" width="73.875" style="1" customWidth="1"/>
    <col min="9985" max="9985" width="8" style="1" customWidth="1"/>
    <col min="9986" max="9986" width="10.625" style="1" customWidth="1"/>
    <col min="9987" max="9987" width="8" style="1" customWidth="1"/>
    <col min="9988" max="9989" width="9" style="1" hidden="1" customWidth="1"/>
    <col min="9990" max="9990" width="7.625" style="1" customWidth="1"/>
    <col min="9991" max="9991" width="7.5" style="1" customWidth="1"/>
    <col min="9992" max="10235" width="9" style="1"/>
    <col min="10236" max="10236" width="6.625" style="1" customWidth="1"/>
    <col min="10237" max="10237" width="14" style="1" customWidth="1"/>
    <col min="10238" max="10238" width="49.125" style="1" customWidth="1"/>
    <col min="10239" max="10239" width="9" style="1" hidden="1" customWidth="1"/>
    <col min="10240" max="10240" width="73.875" style="1" customWidth="1"/>
    <col min="10241" max="10241" width="8" style="1" customWidth="1"/>
    <col min="10242" max="10242" width="10.625" style="1" customWidth="1"/>
    <col min="10243" max="10243" width="8" style="1" customWidth="1"/>
    <col min="10244" max="10245" width="9" style="1" hidden="1" customWidth="1"/>
    <col min="10246" max="10246" width="7.625" style="1" customWidth="1"/>
    <col min="10247" max="10247" width="7.5" style="1" customWidth="1"/>
    <col min="10248" max="10491" width="9" style="1"/>
    <col min="10492" max="10492" width="6.625" style="1" customWidth="1"/>
    <col min="10493" max="10493" width="14" style="1" customWidth="1"/>
    <col min="10494" max="10494" width="49.125" style="1" customWidth="1"/>
    <col min="10495" max="10495" width="9" style="1" hidden="1" customWidth="1"/>
    <col min="10496" max="10496" width="73.875" style="1" customWidth="1"/>
    <col min="10497" max="10497" width="8" style="1" customWidth="1"/>
    <col min="10498" max="10498" width="10.625" style="1" customWidth="1"/>
    <col min="10499" max="10499" width="8" style="1" customWidth="1"/>
    <col min="10500" max="10501" width="9" style="1" hidden="1" customWidth="1"/>
    <col min="10502" max="10502" width="7.625" style="1" customWidth="1"/>
    <col min="10503" max="10503" width="7.5" style="1" customWidth="1"/>
    <col min="10504" max="10747" width="9" style="1"/>
    <col min="10748" max="10748" width="6.625" style="1" customWidth="1"/>
    <col min="10749" max="10749" width="14" style="1" customWidth="1"/>
    <col min="10750" max="10750" width="49.125" style="1" customWidth="1"/>
    <col min="10751" max="10751" width="9" style="1" hidden="1" customWidth="1"/>
    <col min="10752" max="10752" width="73.875" style="1" customWidth="1"/>
    <col min="10753" max="10753" width="8" style="1" customWidth="1"/>
    <col min="10754" max="10754" width="10.625" style="1" customWidth="1"/>
    <col min="10755" max="10755" width="8" style="1" customWidth="1"/>
    <col min="10756" max="10757" width="9" style="1" hidden="1" customWidth="1"/>
    <col min="10758" max="10758" width="7.625" style="1" customWidth="1"/>
    <col min="10759" max="10759" width="7.5" style="1" customWidth="1"/>
    <col min="10760" max="11003" width="9" style="1"/>
    <col min="11004" max="11004" width="6.625" style="1" customWidth="1"/>
    <col min="11005" max="11005" width="14" style="1" customWidth="1"/>
    <col min="11006" max="11006" width="49.125" style="1" customWidth="1"/>
    <col min="11007" max="11007" width="9" style="1" hidden="1" customWidth="1"/>
    <col min="11008" max="11008" width="73.875" style="1" customWidth="1"/>
    <col min="11009" max="11009" width="8" style="1" customWidth="1"/>
    <col min="11010" max="11010" width="10.625" style="1" customWidth="1"/>
    <col min="11011" max="11011" width="8" style="1" customWidth="1"/>
    <col min="11012" max="11013" width="9" style="1" hidden="1" customWidth="1"/>
    <col min="11014" max="11014" width="7.625" style="1" customWidth="1"/>
    <col min="11015" max="11015" width="7.5" style="1" customWidth="1"/>
    <col min="11016" max="11259" width="9" style="1"/>
    <col min="11260" max="11260" width="6.625" style="1" customWidth="1"/>
    <col min="11261" max="11261" width="14" style="1" customWidth="1"/>
    <col min="11262" max="11262" width="49.125" style="1" customWidth="1"/>
    <col min="11263" max="11263" width="9" style="1" hidden="1" customWidth="1"/>
    <col min="11264" max="11264" width="73.875" style="1" customWidth="1"/>
    <col min="11265" max="11265" width="8" style="1" customWidth="1"/>
    <col min="11266" max="11266" width="10.625" style="1" customWidth="1"/>
    <col min="11267" max="11267" width="8" style="1" customWidth="1"/>
    <col min="11268" max="11269" width="9" style="1" hidden="1" customWidth="1"/>
    <col min="11270" max="11270" width="7.625" style="1" customWidth="1"/>
    <col min="11271" max="11271" width="7.5" style="1" customWidth="1"/>
    <col min="11272" max="11515" width="9" style="1"/>
    <col min="11516" max="11516" width="6.625" style="1" customWidth="1"/>
    <col min="11517" max="11517" width="14" style="1" customWidth="1"/>
    <col min="11518" max="11518" width="49.125" style="1" customWidth="1"/>
    <col min="11519" max="11519" width="9" style="1" hidden="1" customWidth="1"/>
    <col min="11520" max="11520" width="73.875" style="1" customWidth="1"/>
    <col min="11521" max="11521" width="8" style="1" customWidth="1"/>
    <col min="11522" max="11522" width="10.625" style="1" customWidth="1"/>
    <col min="11523" max="11523" width="8" style="1" customWidth="1"/>
    <col min="11524" max="11525" width="9" style="1" hidden="1" customWidth="1"/>
    <col min="11526" max="11526" width="7.625" style="1" customWidth="1"/>
    <col min="11527" max="11527" width="7.5" style="1" customWidth="1"/>
    <col min="11528" max="11771" width="9" style="1"/>
    <col min="11772" max="11772" width="6.625" style="1" customWidth="1"/>
    <col min="11773" max="11773" width="14" style="1" customWidth="1"/>
    <col min="11774" max="11774" width="49.125" style="1" customWidth="1"/>
    <col min="11775" max="11775" width="9" style="1" hidden="1" customWidth="1"/>
    <col min="11776" max="11776" width="73.875" style="1" customWidth="1"/>
    <col min="11777" max="11777" width="8" style="1" customWidth="1"/>
    <col min="11778" max="11778" width="10.625" style="1" customWidth="1"/>
    <col min="11779" max="11779" width="8" style="1" customWidth="1"/>
    <col min="11780" max="11781" width="9" style="1" hidden="1" customWidth="1"/>
    <col min="11782" max="11782" width="7.625" style="1" customWidth="1"/>
    <col min="11783" max="11783" width="7.5" style="1" customWidth="1"/>
    <col min="11784" max="12027" width="9" style="1"/>
    <col min="12028" max="12028" width="6.625" style="1" customWidth="1"/>
    <col min="12029" max="12029" width="14" style="1" customWidth="1"/>
    <col min="12030" max="12030" width="49.125" style="1" customWidth="1"/>
    <col min="12031" max="12031" width="9" style="1" hidden="1" customWidth="1"/>
    <col min="12032" max="12032" width="73.875" style="1" customWidth="1"/>
    <col min="12033" max="12033" width="8" style="1" customWidth="1"/>
    <col min="12034" max="12034" width="10.625" style="1" customWidth="1"/>
    <col min="12035" max="12035" width="8" style="1" customWidth="1"/>
    <col min="12036" max="12037" width="9" style="1" hidden="1" customWidth="1"/>
    <col min="12038" max="12038" width="7.625" style="1" customWidth="1"/>
    <col min="12039" max="12039" width="7.5" style="1" customWidth="1"/>
    <col min="12040" max="12283" width="9" style="1"/>
    <col min="12284" max="12284" width="6.625" style="1" customWidth="1"/>
    <col min="12285" max="12285" width="14" style="1" customWidth="1"/>
    <col min="12286" max="12286" width="49.125" style="1" customWidth="1"/>
    <col min="12287" max="12287" width="9" style="1" hidden="1" customWidth="1"/>
    <col min="12288" max="12288" width="73.875" style="1" customWidth="1"/>
    <col min="12289" max="12289" width="8" style="1" customWidth="1"/>
    <col min="12290" max="12290" width="10.625" style="1" customWidth="1"/>
    <col min="12291" max="12291" width="8" style="1" customWidth="1"/>
    <col min="12292" max="12293" width="9" style="1" hidden="1" customWidth="1"/>
    <col min="12294" max="12294" width="7.625" style="1" customWidth="1"/>
    <col min="12295" max="12295" width="7.5" style="1" customWidth="1"/>
    <col min="12296" max="12539" width="9" style="1"/>
    <col min="12540" max="12540" width="6.625" style="1" customWidth="1"/>
    <col min="12541" max="12541" width="14" style="1" customWidth="1"/>
    <col min="12542" max="12542" width="49.125" style="1" customWidth="1"/>
    <col min="12543" max="12543" width="9" style="1" hidden="1" customWidth="1"/>
    <col min="12544" max="12544" width="73.875" style="1" customWidth="1"/>
    <col min="12545" max="12545" width="8" style="1" customWidth="1"/>
    <col min="12546" max="12546" width="10.625" style="1" customWidth="1"/>
    <col min="12547" max="12547" width="8" style="1" customWidth="1"/>
    <col min="12548" max="12549" width="9" style="1" hidden="1" customWidth="1"/>
    <col min="12550" max="12550" width="7.625" style="1" customWidth="1"/>
    <col min="12551" max="12551" width="7.5" style="1" customWidth="1"/>
    <col min="12552" max="12795" width="9" style="1"/>
    <col min="12796" max="12796" width="6.625" style="1" customWidth="1"/>
    <col min="12797" max="12797" width="14" style="1" customWidth="1"/>
    <col min="12798" max="12798" width="49.125" style="1" customWidth="1"/>
    <col min="12799" max="12799" width="9" style="1" hidden="1" customWidth="1"/>
    <col min="12800" max="12800" width="73.875" style="1" customWidth="1"/>
    <col min="12801" max="12801" width="8" style="1" customWidth="1"/>
    <col min="12802" max="12802" width="10.625" style="1" customWidth="1"/>
    <col min="12803" max="12803" width="8" style="1" customWidth="1"/>
    <col min="12804" max="12805" width="9" style="1" hidden="1" customWidth="1"/>
    <col min="12806" max="12806" width="7.625" style="1" customWidth="1"/>
    <col min="12807" max="12807" width="7.5" style="1" customWidth="1"/>
    <col min="12808" max="13051" width="9" style="1"/>
    <col min="13052" max="13052" width="6.625" style="1" customWidth="1"/>
    <col min="13053" max="13053" width="14" style="1" customWidth="1"/>
    <col min="13054" max="13054" width="49.125" style="1" customWidth="1"/>
    <col min="13055" max="13055" width="9" style="1" hidden="1" customWidth="1"/>
    <col min="13056" max="13056" width="73.875" style="1" customWidth="1"/>
    <col min="13057" max="13057" width="8" style="1" customWidth="1"/>
    <col min="13058" max="13058" width="10.625" style="1" customWidth="1"/>
    <col min="13059" max="13059" width="8" style="1" customWidth="1"/>
    <col min="13060" max="13061" width="9" style="1" hidden="1" customWidth="1"/>
    <col min="13062" max="13062" width="7.625" style="1" customWidth="1"/>
    <col min="13063" max="13063" width="7.5" style="1" customWidth="1"/>
    <col min="13064" max="13307" width="9" style="1"/>
    <col min="13308" max="13308" width="6.625" style="1" customWidth="1"/>
    <col min="13309" max="13309" width="14" style="1" customWidth="1"/>
    <col min="13310" max="13310" width="49.125" style="1" customWidth="1"/>
    <col min="13311" max="13311" width="9" style="1" hidden="1" customWidth="1"/>
    <col min="13312" max="13312" width="73.875" style="1" customWidth="1"/>
    <col min="13313" max="13313" width="8" style="1" customWidth="1"/>
    <col min="13314" max="13314" width="10.625" style="1" customWidth="1"/>
    <col min="13315" max="13315" width="8" style="1" customWidth="1"/>
    <col min="13316" max="13317" width="9" style="1" hidden="1" customWidth="1"/>
    <col min="13318" max="13318" width="7.625" style="1" customWidth="1"/>
    <col min="13319" max="13319" width="7.5" style="1" customWidth="1"/>
    <col min="13320" max="13563" width="9" style="1"/>
    <col min="13564" max="13564" width="6.625" style="1" customWidth="1"/>
    <col min="13565" max="13565" width="14" style="1" customWidth="1"/>
    <col min="13566" max="13566" width="49.125" style="1" customWidth="1"/>
    <col min="13567" max="13567" width="9" style="1" hidden="1" customWidth="1"/>
    <col min="13568" max="13568" width="73.875" style="1" customWidth="1"/>
    <col min="13569" max="13569" width="8" style="1" customWidth="1"/>
    <col min="13570" max="13570" width="10.625" style="1" customWidth="1"/>
    <col min="13571" max="13571" width="8" style="1" customWidth="1"/>
    <col min="13572" max="13573" width="9" style="1" hidden="1" customWidth="1"/>
    <col min="13574" max="13574" width="7.625" style="1" customWidth="1"/>
    <col min="13575" max="13575" width="7.5" style="1" customWidth="1"/>
    <col min="13576" max="13819" width="9" style="1"/>
    <col min="13820" max="13820" width="6.625" style="1" customWidth="1"/>
    <col min="13821" max="13821" width="14" style="1" customWidth="1"/>
    <col min="13822" max="13822" width="49.125" style="1" customWidth="1"/>
    <col min="13823" max="13823" width="9" style="1" hidden="1" customWidth="1"/>
    <col min="13824" max="13824" width="73.875" style="1" customWidth="1"/>
    <col min="13825" max="13825" width="8" style="1" customWidth="1"/>
    <col min="13826" max="13826" width="10.625" style="1" customWidth="1"/>
    <col min="13827" max="13827" width="8" style="1" customWidth="1"/>
    <col min="13828" max="13829" width="9" style="1" hidden="1" customWidth="1"/>
    <col min="13830" max="13830" width="7.625" style="1" customWidth="1"/>
    <col min="13831" max="13831" width="7.5" style="1" customWidth="1"/>
    <col min="13832" max="14075" width="9" style="1"/>
    <col min="14076" max="14076" width="6.625" style="1" customWidth="1"/>
    <col min="14077" max="14077" width="14" style="1" customWidth="1"/>
    <col min="14078" max="14078" width="49.125" style="1" customWidth="1"/>
    <col min="14079" max="14079" width="9" style="1" hidden="1" customWidth="1"/>
    <col min="14080" max="14080" width="73.875" style="1" customWidth="1"/>
    <col min="14081" max="14081" width="8" style="1" customWidth="1"/>
    <col min="14082" max="14082" width="10.625" style="1" customWidth="1"/>
    <col min="14083" max="14083" width="8" style="1" customWidth="1"/>
    <col min="14084" max="14085" width="9" style="1" hidden="1" customWidth="1"/>
    <col min="14086" max="14086" width="7.625" style="1" customWidth="1"/>
    <col min="14087" max="14087" width="7.5" style="1" customWidth="1"/>
    <col min="14088" max="14331" width="9" style="1"/>
    <col min="14332" max="14332" width="6.625" style="1" customWidth="1"/>
    <col min="14333" max="14333" width="14" style="1" customWidth="1"/>
    <col min="14334" max="14334" width="49.125" style="1" customWidth="1"/>
    <col min="14335" max="14335" width="9" style="1" hidden="1" customWidth="1"/>
    <col min="14336" max="14336" width="73.875" style="1" customWidth="1"/>
    <col min="14337" max="14337" width="8" style="1" customWidth="1"/>
    <col min="14338" max="14338" width="10.625" style="1" customWidth="1"/>
    <col min="14339" max="14339" width="8" style="1" customWidth="1"/>
    <col min="14340" max="14341" width="9" style="1" hidden="1" customWidth="1"/>
    <col min="14342" max="14342" width="7.625" style="1" customWidth="1"/>
    <col min="14343" max="14343" width="7.5" style="1" customWidth="1"/>
    <col min="14344" max="14587" width="9" style="1"/>
    <col min="14588" max="14588" width="6.625" style="1" customWidth="1"/>
    <col min="14589" max="14589" width="14" style="1" customWidth="1"/>
    <col min="14590" max="14590" width="49.125" style="1" customWidth="1"/>
    <col min="14591" max="14591" width="9" style="1" hidden="1" customWidth="1"/>
    <col min="14592" max="14592" width="73.875" style="1" customWidth="1"/>
    <col min="14593" max="14593" width="8" style="1" customWidth="1"/>
    <col min="14594" max="14594" width="10.625" style="1" customWidth="1"/>
    <col min="14595" max="14595" width="8" style="1" customWidth="1"/>
    <col min="14596" max="14597" width="9" style="1" hidden="1" customWidth="1"/>
    <col min="14598" max="14598" width="7.625" style="1" customWidth="1"/>
    <col min="14599" max="14599" width="7.5" style="1" customWidth="1"/>
    <col min="14600" max="14843" width="9" style="1"/>
    <col min="14844" max="14844" width="6.625" style="1" customWidth="1"/>
    <col min="14845" max="14845" width="14" style="1" customWidth="1"/>
    <col min="14846" max="14846" width="49.125" style="1" customWidth="1"/>
    <col min="14847" max="14847" width="9" style="1" hidden="1" customWidth="1"/>
    <col min="14848" max="14848" width="73.875" style="1" customWidth="1"/>
    <col min="14849" max="14849" width="8" style="1" customWidth="1"/>
    <col min="14850" max="14850" width="10.625" style="1" customWidth="1"/>
    <col min="14851" max="14851" width="8" style="1" customWidth="1"/>
    <col min="14852" max="14853" width="9" style="1" hidden="1" customWidth="1"/>
    <col min="14854" max="14854" width="7.625" style="1" customWidth="1"/>
    <col min="14855" max="14855" width="7.5" style="1" customWidth="1"/>
    <col min="14856" max="15099" width="9" style="1"/>
    <col min="15100" max="15100" width="6.625" style="1" customWidth="1"/>
    <col min="15101" max="15101" width="14" style="1" customWidth="1"/>
    <col min="15102" max="15102" width="49.125" style="1" customWidth="1"/>
    <col min="15103" max="15103" width="9" style="1" hidden="1" customWidth="1"/>
    <col min="15104" max="15104" width="73.875" style="1" customWidth="1"/>
    <col min="15105" max="15105" width="8" style="1" customWidth="1"/>
    <col min="15106" max="15106" width="10.625" style="1" customWidth="1"/>
    <col min="15107" max="15107" width="8" style="1" customWidth="1"/>
    <col min="15108" max="15109" width="9" style="1" hidden="1" customWidth="1"/>
    <col min="15110" max="15110" width="7.625" style="1" customWidth="1"/>
    <col min="15111" max="15111" width="7.5" style="1" customWidth="1"/>
    <col min="15112" max="15355" width="9" style="1"/>
    <col min="15356" max="15356" width="6.625" style="1" customWidth="1"/>
    <col min="15357" max="15357" width="14" style="1" customWidth="1"/>
    <col min="15358" max="15358" width="49.125" style="1" customWidth="1"/>
    <col min="15359" max="15359" width="9" style="1" hidden="1" customWidth="1"/>
    <col min="15360" max="15360" width="73.875" style="1" customWidth="1"/>
    <col min="15361" max="15361" width="8" style="1" customWidth="1"/>
    <col min="15362" max="15362" width="10.625" style="1" customWidth="1"/>
    <col min="15363" max="15363" width="8" style="1" customWidth="1"/>
    <col min="15364" max="15365" width="9" style="1" hidden="1" customWidth="1"/>
    <col min="15366" max="15366" width="7.625" style="1" customWidth="1"/>
    <col min="15367" max="15367" width="7.5" style="1" customWidth="1"/>
    <col min="15368" max="15611" width="9" style="1"/>
    <col min="15612" max="15612" width="6.625" style="1" customWidth="1"/>
    <col min="15613" max="15613" width="14" style="1" customWidth="1"/>
    <col min="15614" max="15614" width="49.125" style="1" customWidth="1"/>
    <col min="15615" max="15615" width="9" style="1" hidden="1" customWidth="1"/>
    <col min="15616" max="15616" width="73.875" style="1" customWidth="1"/>
    <col min="15617" max="15617" width="8" style="1" customWidth="1"/>
    <col min="15618" max="15618" width="10.625" style="1" customWidth="1"/>
    <col min="15619" max="15619" width="8" style="1" customWidth="1"/>
    <col min="15620" max="15621" width="9" style="1" hidden="1" customWidth="1"/>
    <col min="15622" max="15622" width="7.625" style="1" customWidth="1"/>
    <col min="15623" max="15623" width="7.5" style="1" customWidth="1"/>
    <col min="15624" max="15867" width="9" style="1"/>
    <col min="15868" max="15868" width="6.625" style="1" customWidth="1"/>
    <col min="15869" max="15869" width="14" style="1" customWidth="1"/>
    <col min="15870" max="15870" width="49.125" style="1" customWidth="1"/>
    <col min="15871" max="15871" width="9" style="1" hidden="1" customWidth="1"/>
    <col min="15872" max="15872" width="73.875" style="1" customWidth="1"/>
    <col min="15873" max="15873" width="8" style="1" customWidth="1"/>
    <col min="15874" max="15874" width="10.625" style="1" customWidth="1"/>
    <col min="15875" max="15875" width="8" style="1" customWidth="1"/>
    <col min="15876" max="15877" width="9" style="1" hidden="1" customWidth="1"/>
    <col min="15878" max="15878" width="7.625" style="1" customWidth="1"/>
    <col min="15879" max="15879" width="7.5" style="1" customWidth="1"/>
    <col min="15880" max="16123" width="9" style="1"/>
    <col min="16124" max="16124" width="6.625" style="1" customWidth="1"/>
    <col min="16125" max="16125" width="14" style="1" customWidth="1"/>
    <col min="16126" max="16126" width="49.125" style="1" customWidth="1"/>
    <col min="16127" max="16127" width="9" style="1" hidden="1" customWidth="1"/>
    <col min="16128" max="16128" width="73.875" style="1" customWidth="1"/>
    <col min="16129" max="16129" width="8" style="1" customWidth="1"/>
    <col min="16130" max="16130" width="10.625" style="1" customWidth="1"/>
    <col min="16131" max="16131" width="8" style="1" customWidth="1"/>
    <col min="16132" max="16133" width="9" style="1" hidden="1" customWidth="1"/>
    <col min="16134" max="16134" width="7.625" style="1" customWidth="1"/>
    <col min="16135" max="16135" width="7.5" style="1" customWidth="1"/>
    <col min="16136" max="16379" width="9" style="1"/>
    <col min="16380" max="16384" width="9" style="4"/>
  </cols>
  <sheetData>
    <row r="1" s="1" customFormat="1" ht="19" customHeight="1" spans="1:9">
      <c r="A1" s="55" t="s">
        <v>520</v>
      </c>
      <c r="B1" s="56"/>
      <c r="C1" s="56"/>
      <c r="D1" s="56"/>
      <c r="E1" s="56"/>
      <c r="F1" s="57"/>
      <c r="G1" s="56"/>
      <c r="H1" s="56"/>
    </row>
    <row r="2" s="1" customFormat="1" ht="48" customHeight="1" spans="1:9">
      <c r="A2" s="58" t="s">
        <v>521</v>
      </c>
      <c r="B2" s="58"/>
      <c r="C2" s="58"/>
      <c r="D2" s="58"/>
      <c r="E2" s="58"/>
      <c r="F2" s="58"/>
      <c r="G2" s="58"/>
      <c r="H2" s="58"/>
      <c r="I2" s="58"/>
    </row>
    <row r="3" s="1" customFormat="1" ht="17" customHeight="1" spans="1:9">
      <c r="A3" s="59" t="s">
        <v>522</v>
      </c>
      <c r="B3" s="59"/>
      <c r="C3" s="59"/>
      <c r="D3" s="59"/>
      <c r="E3" s="59"/>
      <c r="F3" s="59"/>
      <c r="G3" s="59"/>
      <c r="H3" s="59"/>
      <c r="I3" s="59"/>
    </row>
    <row r="4" ht="47.25" spans="1:9">
      <c r="A4" s="10" t="s">
        <v>185</v>
      </c>
      <c r="B4" s="10" t="s">
        <v>523</v>
      </c>
      <c r="C4" s="10" t="s">
        <v>524</v>
      </c>
      <c r="D4" s="10" t="s">
        <v>525</v>
      </c>
      <c r="E4" s="10" t="s">
        <v>526</v>
      </c>
      <c r="F4" s="10" t="s">
        <v>527</v>
      </c>
      <c r="G4" s="10" t="s">
        <v>528</v>
      </c>
      <c r="H4" s="10" t="s">
        <v>529</v>
      </c>
      <c r="I4" s="44" t="s">
        <v>530</v>
      </c>
    </row>
    <row r="5" ht="15.75" spans="1:9">
      <c r="A5" s="60" t="s">
        <v>531</v>
      </c>
      <c r="B5" s="61"/>
      <c r="C5" s="62" t="s">
        <v>532</v>
      </c>
      <c r="D5" s="62" t="s">
        <v>532</v>
      </c>
      <c r="E5" s="62"/>
      <c r="F5" s="62" t="s">
        <v>532</v>
      </c>
      <c r="G5" s="62" t="s">
        <v>532</v>
      </c>
      <c r="H5" s="63">
        <f>SUM(H6,H26)</f>
        <v>2255</v>
      </c>
      <c r="I5" s="63">
        <f>SUM(I6,I26)</f>
        <v>1070</v>
      </c>
    </row>
    <row r="6" ht="15.75" spans="1:9">
      <c r="A6" s="10" t="s">
        <v>533</v>
      </c>
      <c r="B6" s="62"/>
      <c r="C6" s="62" t="s">
        <v>532</v>
      </c>
      <c r="D6" s="62" t="s">
        <v>532</v>
      </c>
      <c r="E6" s="62"/>
      <c r="F6" s="62" t="s">
        <v>532</v>
      </c>
      <c r="G6" s="62" t="s">
        <v>532</v>
      </c>
      <c r="H6" s="64">
        <f>SUM(H7:H25)</f>
        <v>390</v>
      </c>
      <c r="I6" s="64">
        <f>SUM(I7:I25)</f>
        <v>190</v>
      </c>
    </row>
    <row r="7" ht="78" customHeight="1" spans="1:9">
      <c r="A7" s="64">
        <v>1</v>
      </c>
      <c r="B7" s="18" t="s">
        <v>15</v>
      </c>
      <c r="C7" s="24" t="s">
        <v>534</v>
      </c>
      <c r="D7" s="24" t="s">
        <v>535</v>
      </c>
      <c r="E7" s="24" t="s">
        <v>536</v>
      </c>
      <c r="F7" s="22" t="s">
        <v>537</v>
      </c>
      <c r="G7" s="65" t="s">
        <v>538</v>
      </c>
      <c r="H7" s="62">
        <v>20</v>
      </c>
      <c r="I7" s="66">
        <v>10</v>
      </c>
    </row>
    <row r="8" ht="80" customHeight="1" spans="1:9">
      <c r="A8" s="64"/>
      <c r="B8" s="64"/>
      <c r="C8" s="24" t="s">
        <v>539</v>
      </c>
      <c r="D8" s="24" t="s">
        <v>535</v>
      </c>
      <c r="E8" s="24" t="s">
        <v>540</v>
      </c>
      <c r="F8" s="22" t="s">
        <v>541</v>
      </c>
      <c r="G8" s="65" t="s">
        <v>542</v>
      </c>
      <c r="H8" s="62">
        <v>20</v>
      </c>
      <c r="I8" s="66">
        <v>10</v>
      </c>
    </row>
    <row r="9" ht="80" customHeight="1" spans="1:9">
      <c r="A9" s="64">
        <v>2</v>
      </c>
      <c r="B9" s="36" t="s">
        <v>17</v>
      </c>
      <c r="C9" s="67" t="s">
        <v>543</v>
      </c>
      <c r="D9" s="24" t="s">
        <v>544</v>
      </c>
      <c r="E9" s="24" t="s">
        <v>545</v>
      </c>
      <c r="F9" s="22" t="s">
        <v>546</v>
      </c>
      <c r="G9" s="65" t="s">
        <v>547</v>
      </c>
      <c r="H9" s="62">
        <v>20</v>
      </c>
      <c r="I9" s="66">
        <v>10</v>
      </c>
    </row>
    <row r="10" ht="96" customHeight="1" spans="1:9">
      <c r="A10" s="64">
        <v>2</v>
      </c>
      <c r="B10" s="36" t="s">
        <v>17</v>
      </c>
      <c r="C10" s="19" t="s">
        <v>548</v>
      </c>
      <c r="D10" s="24" t="s">
        <v>549</v>
      </c>
      <c r="E10" s="24" t="s">
        <v>550</v>
      </c>
      <c r="F10" s="22" t="s">
        <v>551</v>
      </c>
      <c r="G10" s="68" t="s">
        <v>552</v>
      </c>
      <c r="H10" s="69">
        <v>20</v>
      </c>
      <c r="I10" s="66">
        <v>10</v>
      </c>
    </row>
    <row r="11" ht="92" customHeight="1" spans="1:9">
      <c r="A11" s="64">
        <v>3</v>
      </c>
      <c r="B11" s="18" t="s">
        <v>21</v>
      </c>
      <c r="C11" s="67" t="s">
        <v>553</v>
      </c>
      <c r="D11" s="24" t="s">
        <v>554</v>
      </c>
      <c r="E11" s="24" t="s">
        <v>555</v>
      </c>
      <c r="F11" s="22" t="s">
        <v>556</v>
      </c>
      <c r="G11" s="68" t="s">
        <v>557</v>
      </c>
      <c r="H11" s="62">
        <v>20</v>
      </c>
      <c r="I11" s="66">
        <v>10</v>
      </c>
    </row>
    <row r="12" ht="73" customHeight="1" spans="1:9">
      <c r="A12" s="62">
        <v>4</v>
      </c>
      <c r="B12" s="10" t="s">
        <v>28</v>
      </c>
      <c r="C12" s="67" t="s">
        <v>558</v>
      </c>
      <c r="D12" s="24" t="s">
        <v>559</v>
      </c>
      <c r="E12" s="24" t="s">
        <v>560</v>
      </c>
      <c r="F12" s="22" t="s">
        <v>561</v>
      </c>
      <c r="G12" s="65" t="s">
        <v>562</v>
      </c>
      <c r="H12" s="66">
        <v>20</v>
      </c>
      <c r="I12" s="66">
        <v>10</v>
      </c>
    </row>
    <row r="13" ht="79" customHeight="1" spans="1:9">
      <c r="A13" s="62">
        <v>5</v>
      </c>
      <c r="B13" s="10" t="s">
        <v>31</v>
      </c>
      <c r="C13" s="24" t="s">
        <v>563</v>
      </c>
      <c r="D13" s="24" t="s">
        <v>564</v>
      </c>
      <c r="E13" s="24" t="s">
        <v>565</v>
      </c>
      <c r="F13" s="35" t="s">
        <v>566</v>
      </c>
      <c r="G13" s="65" t="s">
        <v>567</v>
      </c>
      <c r="H13" s="66">
        <v>20</v>
      </c>
      <c r="I13" s="66">
        <v>10</v>
      </c>
    </row>
    <row r="14" ht="73" customHeight="1" spans="1:9">
      <c r="A14" s="62"/>
      <c r="B14" s="62"/>
      <c r="C14" s="24" t="s">
        <v>568</v>
      </c>
      <c r="D14" s="24" t="s">
        <v>569</v>
      </c>
      <c r="E14" s="24" t="s">
        <v>570</v>
      </c>
      <c r="F14" s="35" t="s">
        <v>571</v>
      </c>
      <c r="G14" s="65" t="s">
        <v>572</v>
      </c>
      <c r="H14" s="66">
        <v>20</v>
      </c>
      <c r="I14" s="66">
        <v>10</v>
      </c>
    </row>
    <row r="15" ht="78.75" spans="1:9">
      <c r="A15" s="62">
        <v>6</v>
      </c>
      <c r="B15" s="10" t="s">
        <v>37</v>
      </c>
      <c r="C15" s="24" t="s">
        <v>573</v>
      </c>
      <c r="D15" s="24" t="s">
        <v>574</v>
      </c>
      <c r="E15" s="24" t="s">
        <v>575</v>
      </c>
      <c r="F15" s="22" t="s">
        <v>576</v>
      </c>
      <c r="G15" s="70" t="s">
        <v>577</v>
      </c>
      <c r="H15" s="66">
        <v>20</v>
      </c>
      <c r="I15" s="66">
        <v>10</v>
      </c>
    </row>
    <row r="16" ht="108" customHeight="1" spans="1:9">
      <c r="A16" s="62">
        <v>6</v>
      </c>
      <c r="B16" s="10" t="s">
        <v>37</v>
      </c>
      <c r="C16" s="24" t="s">
        <v>578</v>
      </c>
      <c r="D16" s="24" t="s">
        <v>579</v>
      </c>
      <c r="E16" s="24" t="s">
        <v>580</v>
      </c>
      <c r="F16" s="22" t="s">
        <v>581</v>
      </c>
      <c r="G16" s="70" t="s">
        <v>582</v>
      </c>
      <c r="H16" s="66">
        <v>20</v>
      </c>
      <c r="I16" s="66">
        <v>10</v>
      </c>
    </row>
    <row r="17" ht="77" customHeight="1" spans="1:1024 1025:16384">
      <c r="A17" s="62">
        <v>7</v>
      </c>
      <c r="B17" s="10" t="s">
        <v>43</v>
      </c>
      <c r="C17" s="24" t="s">
        <v>583</v>
      </c>
      <c r="D17" s="24" t="s">
        <v>584</v>
      </c>
      <c r="E17" s="24" t="s">
        <v>585</v>
      </c>
      <c r="F17" s="22" t="s">
        <v>586</v>
      </c>
      <c r="G17" s="65" t="s">
        <v>587</v>
      </c>
      <c r="H17" s="66">
        <v>20</v>
      </c>
      <c r="I17" s="66">
        <v>10</v>
      </c>
    </row>
    <row r="18" ht="94" customHeight="1" spans="1:1024 1025:16384">
      <c r="A18" s="62"/>
      <c r="B18" s="62"/>
      <c r="C18" s="24" t="s">
        <v>588</v>
      </c>
      <c r="D18" s="24" t="s">
        <v>589</v>
      </c>
      <c r="E18" s="24" t="s">
        <v>590</v>
      </c>
      <c r="F18" s="22" t="s">
        <v>591</v>
      </c>
      <c r="G18" s="65" t="s">
        <v>592</v>
      </c>
      <c r="H18" s="66">
        <v>20</v>
      </c>
      <c r="I18" s="66">
        <v>10</v>
      </c>
    </row>
    <row r="19" ht="78" customHeight="1" spans="1:1024 1025:16384">
      <c r="A19" s="62">
        <v>8</v>
      </c>
      <c r="B19" s="10" t="s">
        <v>48</v>
      </c>
      <c r="C19" s="24" t="s">
        <v>593</v>
      </c>
      <c r="D19" s="24" t="s">
        <v>594</v>
      </c>
      <c r="E19" s="24" t="s">
        <v>595</v>
      </c>
      <c r="F19" s="22" t="s">
        <v>596</v>
      </c>
      <c r="G19" s="68" t="s">
        <v>597</v>
      </c>
      <c r="H19" s="66">
        <v>20</v>
      </c>
      <c r="I19" s="66">
        <v>10</v>
      </c>
    </row>
    <row r="20" ht="93" customHeight="1" spans="1:1024 1025:16384">
      <c r="A20" s="62"/>
      <c r="B20" s="62"/>
      <c r="C20" s="24" t="s">
        <v>598</v>
      </c>
      <c r="D20" s="24" t="s">
        <v>599</v>
      </c>
      <c r="E20" s="24" t="s">
        <v>600</v>
      </c>
      <c r="F20" s="22" t="s">
        <v>601</v>
      </c>
      <c r="G20" s="65" t="s">
        <v>602</v>
      </c>
      <c r="H20" s="66">
        <v>20</v>
      </c>
      <c r="I20" s="66">
        <v>10</v>
      </c>
    </row>
    <row r="21" ht="109" customHeight="1" spans="1:1024 1025:16384">
      <c r="A21" s="62">
        <v>9</v>
      </c>
      <c r="B21" s="10" t="s">
        <v>53</v>
      </c>
      <c r="C21" s="67" t="s">
        <v>603</v>
      </c>
      <c r="D21" s="24" t="s">
        <v>604</v>
      </c>
      <c r="E21" s="24" t="s">
        <v>605</v>
      </c>
      <c r="F21" s="22" t="s">
        <v>606</v>
      </c>
      <c r="G21" s="68" t="s">
        <v>607</v>
      </c>
      <c r="H21" s="66">
        <v>20</v>
      </c>
      <c r="I21" s="66">
        <v>10</v>
      </c>
    </row>
    <row r="22" ht="95" customHeight="1" spans="1:1024 1025:16384">
      <c r="A22" s="62">
        <v>10</v>
      </c>
      <c r="B22" s="10" t="s">
        <v>61</v>
      </c>
      <c r="C22" s="24" t="s">
        <v>608</v>
      </c>
      <c r="D22" s="24" t="s">
        <v>609</v>
      </c>
      <c r="E22" s="24" t="s">
        <v>610</v>
      </c>
      <c r="F22" s="22" t="s">
        <v>611</v>
      </c>
      <c r="G22" s="65" t="s">
        <v>612</v>
      </c>
      <c r="H22" s="66">
        <v>20</v>
      </c>
      <c r="I22" s="66">
        <v>10</v>
      </c>
    </row>
    <row r="23" ht="79" customHeight="1" spans="1:1024 1025:16384">
      <c r="A23" s="62"/>
      <c r="B23" s="62"/>
      <c r="C23" s="24" t="s">
        <v>613</v>
      </c>
      <c r="D23" s="24" t="s">
        <v>614</v>
      </c>
      <c r="E23" s="24" t="s">
        <v>615</v>
      </c>
      <c r="F23" s="22" t="s">
        <v>616</v>
      </c>
      <c r="G23" s="65" t="s">
        <v>617</v>
      </c>
      <c r="H23" s="66">
        <v>20</v>
      </c>
      <c r="I23" s="66">
        <v>10</v>
      </c>
    </row>
    <row r="24" ht="78" customHeight="1" spans="1:1024 1025:16384">
      <c r="A24" s="62">
        <v>11</v>
      </c>
      <c r="B24" s="18" t="s">
        <v>66</v>
      </c>
      <c r="C24" s="67" t="s">
        <v>618</v>
      </c>
      <c r="D24" s="24" t="s">
        <v>619</v>
      </c>
      <c r="E24" s="24" t="s">
        <v>620</v>
      </c>
      <c r="F24" s="22" t="s">
        <v>621</v>
      </c>
      <c r="G24" s="65" t="s">
        <v>622</v>
      </c>
      <c r="H24" s="66">
        <v>30</v>
      </c>
      <c r="I24" s="66">
        <v>10</v>
      </c>
    </row>
    <row r="25" s="54" customFormat="1" ht="78" customHeight="1" spans="1:1024 1025:16384">
      <c r="A25" s="62">
        <v>12</v>
      </c>
      <c r="B25" s="10" t="s">
        <v>71</v>
      </c>
      <c r="C25" s="27" t="s">
        <v>623</v>
      </c>
      <c r="D25" s="28" t="s">
        <v>624</v>
      </c>
      <c r="E25" s="28" t="s">
        <v>625</v>
      </c>
      <c r="F25" s="30" t="s">
        <v>626</v>
      </c>
      <c r="G25" s="70" t="s">
        <v>627</v>
      </c>
      <c r="H25" s="71">
        <v>20</v>
      </c>
      <c r="I25" s="71">
        <v>10</v>
      </c>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2"/>
      <c r="BD25" s="72"/>
      <c r="BE25" s="72"/>
      <c r="BF25" s="72"/>
      <c r="BG25" s="72"/>
      <c r="BH25" s="72"/>
      <c r="BI25" s="72"/>
      <c r="BJ25" s="72"/>
      <c r="BK25" s="72"/>
      <c r="BL25" s="72"/>
      <c r="BM25" s="72"/>
      <c r="BN25" s="72"/>
      <c r="BO25" s="72"/>
      <c r="BP25" s="72"/>
      <c r="BQ25" s="72"/>
      <c r="BR25" s="72"/>
      <c r="BS25" s="72"/>
      <c r="BT25" s="72"/>
      <c r="BU25" s="72"/>
      <c r="BV25" s="72"/>
      <c r="BW25" s="72"/>
      <c r="BX25" s="72"/>
      <c r="BY25" s="72"/>
      <c r="BZ25" s="72"/>
      <c r="CA25" s="72"/>
      <c r="CB25" s="72"/>
      <c r="CC25" s="72"/>
      <c r="CD25" s="72"/>
      <c r="CE25" s="72"/>
      <c r="CF25" s="72"/>
      <c r="CG25" s="72"/>
      <c r="CH25" s="72"/>
      <c r="CI25" s="72"/>
      <c r="CJ25" s="72"/>
      <c r="CK25" s="72"/>
      <c r="CL25" s="72"/>
      <c r="CM25" s="72"/>
      <c r="CN25" s="72"/>
      <c r="CO25" s="72"/>
      <c r="CP25" s="72"/>
      <c r="CQ25" s="72"/>
      <c r="CR25" s="72"/>
      <c r="CS25" s="72"/>
      <c r="CT25" s="72"/>
      <c r="CU25" s="72"/>
      <c r="CV25" s="72"/>
      <c r="CW25" s="72"/>
      <c r="CX25" s="72"/>
      <c r="CY25" s="72"/>
      <c r="CZ25" s="72"/>
      <c r="DA25" s="72"/>
      <c r="DB25" s="72"/>
      <c r="DC25" s="72"/>
      <c r="DD25" s="72"/>
      <c r="DE25" s="72"/>
      <c r="DF25" s="72"/>
      <c r="DG25" s="72"/>
      <c r="DH25" s="72"/>
      <c r="DI25" s="72"/>
      <c r="DJ25" s="72"/>
      <c r="DK25" s="72"/>
      <c r="DL25" s="72"/>
      <c r="DM25" s="72"/>
      <c r="DN25" s="72"/>
      <c r="DO25" s="72"/>
      <c r="DP25" s="72"/>
      <c r="DQ25" s="72"/>
      <c r="DR25" s="72"/>
      <c r="DS25" s="72"/>
      <c r="DT25" s="72"/>
      <c r="DU25" s="72"/>
      <c r="DV25" s="72"/>
      <c r="DW25" s="72"/>
      <c r="DX25" s="72"/>
      <c r="DY25" s="72"/>
      <c r="DZ25" s="72"/>
      <c r="EA25" s="72"/>
      <c r="EB25" s="72"/>
      <c r="EC25" s="72"/>
      <c r="ED25" s="72"/>
      <c r="EE25" s="72"/>
      <c r="EF25" s="72"/>
      <c r="EG25" s="72"/>
      <c r="EH25" s="72"/>
      <c r="EI25" s="72"/>
      <c r="EJ25" s="72"/>
      <c r="EK25" s="72"/>
      <c r="EL25" s="72"/>
      <c r="EM25" s="72"/>
      <c r="EN25" s="72"/>
      <c r="EO25" s="72"/>
      <c r="EP25" s="72"/>
      <c r="EQ25" s="72"/>
      <c r="ER25" s="72"/>
      <c r="ES25" s="72"/>
      <c r="ET25" s="72"/>
      <c r="EU25" s="72"/>
      <c r="EV25" s="72"/>
      <c r="EW25" s="72"/>
      <c r="EX25" s="72"/>
      <c r="EY25" s="72"/>
      <c r="EZ25" s="72"/>
      <c r="FA25" s="72"/>
      <c r="FB25" s="72"/>
      <c r="FC25" s="72"/>
      <c r="FD25" s="72"/>
      <c r="FE25" s="72"/>
      <c r="FF25" s="72"/>
      <c r="FG25" s="72"/>
      <c r="FH25" s="72"/>
      <c r="FI25" s="72"/>
      <c r="FJ25" s="72"/>
      <c r="FK25" s="72"/>
      <c r="FL25" s="72"/>
      <c r="FM25" s="72"/>
      <c r="FN25" s="72"/>
      <c r="FO25" s="72"/>
      <c r="FP25" s="72"/>
      <c r="FQ25" s="72"/>
      <c r="FR25" s="72"/>
      <c r="FS25" s="72"/>
      <c r="FT25" s="72"/>
      <c r="FU25" s="72"/>
      <c r="FV25" s="72"/>
      <c r="FW25" s="72"/>
      <c r="FX25" s="72"/>
      <c r="FY25" s="72"/>
      <c r="FZ25" s="72"/>
      <c r="GA25" s="72"/>
      <c r="GB25" s="72"/>
      <c r="GC25" s="72"/>
      <c r="GD25" s="72"/>
      <c r="GE25" s="72"/>
      <c r="GF25" s="72"/>
      <c r="GG25" s="72"/>
      <c r="GH25" s="72"/>
      <c r="GI25" s="72"/>
      <c r="GJ25" s="72"/>
      <c r="GK25" s="72"/>
      <c r="GL25" s="72"/>
      <c r="GM25" s="72"/>
      <c r="GN25" s="72"/>
      <c r="GO25" s="72"/>
      <c r="GP25" s="72"/>
      <c r="GQ25" s="72"/>
      <c r="GR25" s="72"/>
      <c r="GS25" s="72"/>
      <c r="GT25" s="72"/>
      <c r="GU25" s="72"/>
      <c r="GV25" s="72"/>
      <c r="GW25" s="72"/>
      <c r="GX25" s="72"/>
      <c r="GY25" s="72"/>
      <c r="GZ25" s="72"/>
      <c r="HA25" s="72"/>
      <c r="HB25" s="72"/>
      <c r="HC25" s="72"/>
      <c r="HD25" s="72"/>
      <c r="HE25" s="72"/>
      <c r="HF25" s="72"/>
      <c r="HG25" s="72"/>
      <c r="HH25" s="72"/>
      <c r="HI25" s="72"/>
      <c r="HJ25" s="72"/>
      <c r="HK25" s="72"/>
      <c r="HL25" s="72"/>
      <c r="HM25" s="72"/>
      <c r="HN25" s="72"/>
      <c r="HO25" s="72"/>
      <c r="HP25" s="72"/>
      <c r="HQ25" s="72"/>
      <c r="HR25" s="72"/>
      <c r="HS25" s="72"/>
      <c r="HT25" s="72"/>
      <c r="HU25" s="72"/>
      <c r="HV25" s="72"/>
      <c r="HW25" s="72"/>
      <c r="HX25" s="72"/>
      <c r="HY25" s="72"/>
      <c r="HZ25" s="72"/>
      <c r="IA25" s="72"/>
      <c r="IB25" s="72"/>
      <c r="IC25" s="72"/>
      <c r="ID25" s="72"/>
      <c r="IE25" s="72"/>
      <c r="IF25" s="72"/>
      <c r="IG25" s="72"/>
      <c r="IH25" s="72"/>
      <c r="II25" s="72"/>
      <c r="IJ25" s="72"/>
      <c r="IK25" s="72"/>
      <c r="IL25" s="72"/>
      <c r="IM25" s="72"/>
      <c r="IN25" s="72"/>
      <c r="IO25" s="72"/>
      <c r="IP25" s="72"/>
      <c r="IQ25" s="72"/>
      <c r="IR25" s="72"/>
      <c r="IS25" s="72"/>
      <c r="IT25" s="72"/>
      <c r="IU25" s="72"/>
      <c r="IV25" s="72"/>
      <c r="IW25" s="72"/>
      <c r="IX25" s="72"/>
      <c r="IY25" s="72"/>
      <c r="IZ25" s="72"/>
      <c r="JA25" s="72"/>
      <c r="JB25" s="72"/>
      <c r="JC25" s="72"/>
      <c r="JD25" s="72"/>
      <c r="JE25" s="72"/>
      <c r="JF25" s="72"/>
      <c r="JG25" s="72"/>
      <c r="JH25" s="72"/>
      <c r="JI25" s="72"/>
      <c r="JJ25" s="72"/>
      <c r="JK25" s="72"/>
      <c r="JL25" s="72"/>
      <c r="JM25" s="72"/>
      <c r="JN25" s="72"/>
      <c r="JO25" s="72"/>
      <c r="JP25" s="72"/>
      <c r="JQ25" s="72"/>
      <c r="JR25" s="72"/>
      <c r="JS25" s="72"/>
      <c r="JT25" s="72"/>
      <c r="JU25" s="72"/>
      <c r="JV25" s="72"/>
      <c r="JW25" s="72"/>
      <c r="JX25" s="72"/>
      <c r="JY25" s="72"/>
      <c r="JZ25" s="72"/>
      <c r="KA25" s="72"/>
      <c r="KB25" s="72"/>
      <c r="KC25" s="72"/>
      <c r="KD25" s="72"/>
      <c r="KE25" s="72"/>
      <c r="KF25" s="72"/>
      <c r="KG25" s="72"/>
      <c r="KH25" s="72"/>
      <c r="KI25" s="72"/>
      <c r="KJ25" s="72"/>
      <c r="KK25" s="72"/>
      <c r="KL25" s="72"/>
      <c r="KM25" s="72"/>
      <c r="KN25" s="72"/>
      <c r="KO25" s="72"/>
      <c r="KP25" s="72"/>
      <c r="KQ25" s="72"/>
      <c r="KR25" s="72"/>
      <c r="KS25" s="72"/>
      <c r="KT25" s="72"/>
      <c r="KU25" s="72"/>
      <c r="KV25" s="72"/>
      <c r="KW25" s="72"/>
      <c r="KX25" s="72"/>
      <c r="KY25" s="72"/>
      <c r="KZ25" s="72"/>
      <c r="LA25" s="72"/>
      <c r="LB25" s="72"/>
      <c r="LC25" s="72"/>
      <c r="LD25" s="72"/>
      <c r="LE25" s="72"/>
      <c r="LF25" s="72"/>
      <c r="LG25" s="72"/>
      <c r="LH25" s="72"/>
      <c r="LI25" s="72"/>
      <c r="LJ25" s="72"/>
      <c r="LK25" s="72"/>
      <c r="LL25" s="72"/>
      <c r="LM25" s="72"/>
      <c r="LN25" s="72"/>
      <c r="LO25" s="72"/>
      <c r="LP25" s="72"/>
      <c r="LQ25" s="72"/>
      <c r="LR25" s="72"/>
      <c r="LS25" s="72"/>
      <c r="LT25" s="72"/>
      <c r="LU25" s="72"/>
      <c r="LV25" s="72"/>
      <c r="LW25" s="72"/>
      <c r="LX25" s="72"/>
      <c r="LY25" s="72"/>
      <c r="LZ25" s="72"/>
      <c r="MA25" s="72"/>
      <c r="MB25" s="72"/>
      <c r="MC25" s="72"/>
      <c r="MD25" s="72"/>
      <c r="ME25" s="72"/>
      <c r="MF25" s="72"/>
      <c r="MG25" s="72"/>
      <c r="MH25" s="72"/>
      <c r="MI25" s="72"/>
      <c r="MJ25" s="72"/>
      <c r="MK25" s="72"/>
      <c r="ML25" s="72"/>
      <c r="MM25" s="72"/>
      <c r="MN25" s="72"/>
      <c r="MO25" s="72"/>
      <c r="MP25" s="72"/>
      <c r="MQ25" s="72"/>
      <c r="MR25" s="72"/>
      <c r="MS25" s="72"/>
      <c r="MT25" s="72"/>
      <c r="MU25" s="72"/>
      <c r="MV25" s="72"/>
      <c r="MW25" s="72"/>
      <c r="MX25" s="72"/>
      <c r="MY25" s="72"/>
      <c r="MZ25" s="72"/>
      <c r="NA25" s="72"/>
      <c r="NB25" s="72"/>
      <c r="NC25" s="72"/>
      <c r="ND25" s="72"/>
      <c r="NE25" s="72"/>
      <c r="NF25" s="72"/>
      <c r="NG25" s="72"/>
      <c r="NH25" s="72"/>
      <c r="NI25" s="72"/>
      <c r="NJ25" s="72"/>
      <c r="NK25" s="72"/>
      <c r="NL25" s="72"/>
      <c r="NM25" s="72"/>
      <c r="NN25" s="72"/>
      <c r="NO25" s="72"/>
      <c r="NP25" s="72"/>
      <c r="NQ25" s="72"/>
      <c r="NR25" s="72"/>
      <c r="NS25" s="72"/>
      <c r="NT25" s="72"/>
      <c r="NU25" s="72"/>
      <c r="NV25" s="72"/>
      <c r="NW25" s="72"/>
      <c r="NX25" s="72"/>
      <c r="NY25" s="72"/>
      <c r="NZ25" s="72"/>
      <c r="OA25" s="72"/>
      <c r="OB25" s="72"/>
      <c r="OC25" s="72"/>
      <c r="OD25" s="72"/>
      <c r="OE25" s="72"/>
      <c r="OF25" s="72"/>
      <c r="OG25" s="72"/>
      <c r="OH25" s="72"/>
      <c r="OI25" s="72"/>
      <c r="OJ25" s="72"/>
      <c r="OK25" s="72"/>
      <c r="OL25" s="72"/>
      <c r="OM25" s="72"/>
      <c r="ON25" s="72"/>
      <c r="OO25" s="72"/>
      <c r="OP25" s="72"/>
      <c r="OQ25" s="72"/>
      <c r="OR25" s="72"/>
      <c r="OS25" s="72"/>
      <c r="OT25" s="72"/>
      <c r="OU25" s="72"/>
      <c r="OV25" s="72"/>
      <c r="OW25" s="72"/>
      <c r="OX25" s="72"/>
      <c r="OY25" s="72"/>
      <c r="OZ25" s="72"/>
      <c r="PA25" s="72"/>
      <c r="PB25" s="72"/>
      <c r="PC25" s="72"/>
      <c r="PD25" s="72"/>
      <c r="PE25" s="72"/>
      <c r="PF25" s="72"/>
      <c r="PG25" s="72"/>
      <c r="PH25" s="72"/>
      <c r="PI25" s="72"/>
      <c r="PJ25" s="72"/>
      <c r="PK25" s="72"/>
      <c r="PL25" s="72"/>
      <c r="PM25" s="72"/>
      <c r="PN25" s="72"/>
      <c r="PO25" s="72"/>
      <c r="PP25" s="72"/>
      <c r="PQ25" s="72"/>
      <c r="PR25" s="72"/>
      <c r="PS25" s="72"/>
      <c r="PT25" s="72"/>
      <c r="PU25" s="72"/>
      <c r="PV25" s="72"/>
      <c r="PW25" s="72"/>
      <c r="PX25" s="72"/>
      <c r="PY25" s="72"/>
      <c r="PZ25" s="72"/>
      <c r="QA25" s="72"/>
      <c r="QB25" s="72"/>
      <c r="QC25" s="72"/>
      <c r="QD25" s="72"/>
      <c r="QE25" s="72"/>
      <c r="QF25" s="72"/>
      <c r="QG25" s="72"/>
      <c r="QH25" s="72"/>
      <c r="QI25" s="72"/>
      <c r="QJ25" s="72"/>
      <c r="QK25" s="72"/>
      <c r="QL25" s="72"/>
      <c r="QM25" s="72"/>
      <c r="QN25" s="72"/>
      <c r="QO25" s="72"/>
      <c r="QP25" s="72"/>
      <c r="QQ25" s="72"/>
      <c r="QR25" s="72"/>
      <c r="QS25" s="72"/>
      <c r="QT25" s="72"/>
      <c r="QU25" s="72"/>
      <c r="QV25" s="72"/>
      <c r="QW25" s="72"/>
      <c r="QX25" s="72"/>
      <c r="QY25" s="72"/>
      <c r="QZ25" s="72"/>
      <c r="RA25" s="72"/>
      <c r="RB25" s="72"/>
      <c r="RC25" s="72"/>
      <c r="RD25" s="72"/>
      <c r="RE25" s="72"/>
      <c r="RF25" s="72"/>
      <c r="RG25" s="72"/>
      <c r="RH25" s="72"/>
      <c r="RI25" s="72"/>
      <c r="RJ25" s="72"/>
      <c r="RK25" s="72"/>
      <c r="RL25" s="72"/>
      <c r="RM25" s="72"/>
      <c r="RN25" s="72"/>
      <c r="RO25" s="72"/>
      <c r="RP25" s="72"/>
      <c r="RQ25" s="72"/>
      <c r="RR25" s="72"/>
      <c r="RS25" s="72"/>
      <c r="RT25" s="72"/>
      <c r="RU25" s="72"/>
      <c r="RV25" s="72"/>
      <c r="RW25" s="72"/>
      <c r="RX25" s="72"/>
      <c r="RY25" s="72"/>
      <c r="RZ25" s="72"/>
      <c r="SA25" s="72"/>
      <c r="SB25" s="72"/>
      <c r="SC25" s="72"/>
      <c r="SD25" s="72"/>
      <c r="SE25" s="72"/>
      <c r="SF25" s="72"/>
      <c r="SG25" s="72"/>
      <c r="SH25" s="72"/>
      <c r="SI25" s="72"/>
      <c r="SJ25" s="72"/>
      <c r="SK25" s="72"/>
      <c r="SL25" s="72"/>
      <c r="SM25" s="72"/>
      <c r="SN25" s="72"/>
      <c r="SO25" s="72"/>
      <c r="SP25" s="72"/>
      <c r="SQ25" s="72"/>
      <c r="SR25" s="72"/>
      <c r="SS25" s="72"/>
      <c r="ST25" s="72"/>
      <c r="SU25" s="72"/>
      <c r="SV25" s="72"/>
      <c r="SW25" s="72"/>
      <c r="SX25" s="72"/>
      <c r="SY25" s="72"/>
      <c r="SZ25" s="72"/>
      <c r="TA25" s="72"/>
      <c r="TB25" s="72"/>
      <c r="TC25" s="72"/>
      <c r="TD25" s="72"/>
      <c r="TE25" s="72"/>
      <c r="TF25" s="72"/>
      <c r="TG25" s="72"/>
      <c r="TH25" s="72"/>
      <c r="TI25" s="72"/>
      <c r="TJ25" s="72"/>
      <c r="TK25" s="72"/>
      <c r="TL25" s="72"/>
      <c r="TM25" s="72"/>
      <c r="TN25" s="72"/>
      <c r="TO25" s="72"/>
      <c r="TP25" s="72"/>
      <c r="TQ25" s="72"/>
      <c r="TR25" s="72"/>
      <c r="TS25" s="72"/>
      <c r="TT25" s="72"/>
      <c r="TU25" s="72"/>
      <c r="TV25" s="72"/>
      <c r="TW25" s="72"/>
      <c r="TX25" s="72"/>
      <c r="TY25" s="72"/>
      <c r="TZ25" s="72"/>
      <c r="UA25" s="72"/>
      <c r="UB25" s="72"/>
      <c r="UC25" s="72"/>
      <c r="UD25" s="72"/>
      <c r="UE25" s="72"/>
      <c r="UF25" s="72"/>
      <c r="UG25" s="72"/>
      <c r="UH25" s="72"/>
      <c r="UI25" s="72"/>
      <c r="UJ25" s="72"/>
      <c r="UK25" s="72"/>
      <c r="UL25" s="72"/>
      <c r="UM25" s="72"/>
      <c r="UN25" s="72"/>
      <c r="UO25" s="72"/>
      <c r="UP25" s="72"/>
      <c r="UQ25" s="72"/>
      <c r="UR25" s="72"/>
      <c r="US25" s="72"/>
      <c r="UT25" s="72"/>
      <c r="UU25" s="72"/>
      <c r="UV25" s="72"/>
      <c r="UW25" s="72"/>
      <c r="UX25" s="72"/>
      <c r="UY25" s="72"/>
      <c r="UZ25" s="72"/>
      <c r="VA25" s="72"/>
      <c r="VB25" s="72"/>
      <c r="VC25" s="72"/>
      <c r="VD25" s="72"/>
      <c r="VE25" s="72"/>
      <c r="VF25" s="72"/>
      <c r="VG25" s="72"/>
      <c r="VH25" s="72"/>
      <c r="VI25" s="72"/>
      <c r="VJ25" s="72"/>
      <c r="VK25" s="72"/>
      <c r="VL25" s="72"/>
      <c r="VM25" s="72"/>
      <c r="VN25" s="72"/>
      <c r="VO25" s="72"/>
      <c r="VP25" s="72"/>
      <c r="VQ25" s="72"/>
      <c r="VR25" s="72"/>
      <c r="VS25" s="72"/>
      <c r="VT25" s="72"/>
      <c r="VU25" s="72"/>
      <c r="VV25" s="72"/>
      <c r="VW25" s="72"/>
      <c r="VX25" s="72"/>
      <c r="VY25" s="72"/>
      <c r="VZ25" s="72"/>
      <c r="WA25" s="72"/>
      <c r="WB25" s="72"/>
      <c r="WC25" s="72"/>
      <c r="WD25" s="72"/>
      <c r="WE25" s="72"/>
      <c r="WF25" s="72"/>
      <c r="WG25" s="72"/>
      <c r="WH25" s="72"/>
      <c r="WI25" s="72"/>
      <c r="WJ25" s="72"/>
      <c r="WK25" s="72"/>
      <c r="WL25" s="72"/>
      <c r="WM25" s="72"/>
      <c r="WN25" s="72"/>
      <c r="WO25" s="72"/>
      <c r="WP25" s="72"/>
      <c r="WQ25" s="72"/>
      <c r="WR25" s="72"/>
      <c r="WS25" s="72"/>
      <c r="WT25" s="72"/>
      <c r="WU25" s="72"/>
      <c r="WV25" s="72"/>
      <c r="WW25" s="72"/>
      <c r="WX25" s="72"/>
      <c r="WY25" s="72"/>
      <c r="WZ25" s="72"/>
      <c r="XA25" s="72"/>
      <c r="XB25" s="72"/>
      <c r="XC25" s="72"/>
      <c r="XD25" s="72"/>
      <c r="XE25" s="72"/>
      <c r="XF25" s="72"/>
      <c r="XG25" s="72"/>
      <c r="XH25" s="72"/>
      <c r="XI25" s="72"/>
      <c r="XJ25" s="72"/>
      <c r="XK25" s="72"/>
      <c r="XL25" s="72"/>
      <c r="XM25" s="72"/>
      <c r="XN25" s="72"/>
      <c r="XO25" s="72"/>
      <c r="XP25" s="72"/>
      <c r="XQ25" s="72"/>
      <c r="XR25" s="72"/>
      <c r="XS25" s="72"/>
      <c r="XT25" s="72"/>
      <c r="XU25" s="72"/>
      <c r="XV25" s="72"/>
      <c r="XW25" s="72"/>
      <c r="XX25" s="72"/>
      <c r="XY25" s="72"/>
      <c r="XZ25" s="72"/>
      <c r="YA25" s="72"/>
      <c r="YB25" s="72"/>
      <c r="YC25" s="72"/>
      <c r="YD25" s="72"/>
      <c r="YE25" s="72"/>
      <c r="YF25" s="72"/>
      <c r="YG25" s="72"/>
      <c r="YH25" s="72"/>
      <c r="YI25" s="72"/>
      <c r="YJ25" s="72"/>
      <c r="YK25" s="72"/>
      <c r="YL25" s="72"/>
      <c r="YM25" s="72"/>
      <c r="YN25" s="72"/>
      <c r="YO25" s="72"/>
      <c r="YP25" s="72"/>
      <c r="YQ25" s="72"/>
      <c r="YR25" s="72"/>
      <c r="YS25" s="72"/>
      <c r="YT25" s="72"/>
      <c r="YU25" s="72"/>
      <c r="YV25" s="72"/>
      <c r="YW25" s="72"/>
      <c r="YX25" s="72"/>
      <c r="YY25" s="72"/>
      <c r="YZ25" s="72"/>
      <c r="ZA25" s="72"/>
      <c r="ZB25" s="72"/>
      <c r="ZC25" s="72"/>
      <c r="ZD25" s="72"/>
      <c r="ZE25" s="72"/>
      <c r="ZF25" s="72"/>
      <c r="ZG25" s="72"/>
      <c r="ZH25" s="72"/>
      <c r="ZI25" s="72"/>
      <c r="ZJ25" s="72"/>
      <c r="ZK25" s="72"/>
      <c r="ZL25" s="72"/>
      <c r="ZM25" s="72"/>
      <c r="ZN25" s="72"/>
      <c r="ZO25" s="72"/>
      <c r="ZP25" s="72"/>
      <c r="ZQ25" s="72"/>
      <c r="ZR25" s="72"/>
      <c r="ZS25" s="72"/>
      <c r="ZT25" s="72"/>
      <c r="ZU25" s="72"/>
      <c r="ZV25" s="72"/>
      <c r="ZW25" s="72"/>
      <c r="ZX25" s="72"/>
      <c r="ZY25" s="72"/>
      <c r="ZZ25" s="72"/>
      <c r="AAA25" s="72"/>
      <c r="AAB25" s="72"/>
      <c r="AAC25" s="72"/>
      <c r="AAD25" s="72"/>
      <c r="AAE25" s="72"/>
      <c r="AAF25" s="72"/>
      <c r="AAG25" s="72"/>
      <c r="AAH25" s="72"/>
      <c r="AAI25" s="72"/>
      <c r="AAJ25" s="72"/>
      <c r="AAK25" s="72"/>
      <c r="AAL25" s="72"/>
      <c r="AAM25" s="72"/>
      <c r="AAN25" s="72"/>
      <c r="AAO25" s="72"/>
      <c r="AAP25" s="72"/>
      <c r="AAQ25" s="72"/>
      <c r="AAR25" s="72"/>
      <c r="AAS25" s="72"/>
      <c r="AAT25" s="72"/>
      <c r="AAU25" s="72"/>
      <c r="AAV25" s="72"/>
      <c r="AAW25" s="72"/>
      <c r="AAX25" s="72"/>
      <c r="AAY25" s="72"/>
      <c r="AAZ25" s="72"/>
      <c r="ABA25" s="72"/>
      <c r="ABB25" s="72"/>
      <c r="ABC25" s="72"/>
      <c r="ABD25" s="72"/>
      <c r="ABE25" s="72"/>
      <c r="ABF25" s="72"/>
      <c r="ABG25" s="72"/>
      <c r="ABH25" s="72"/>
      <c r="ABI25" s="72"/>
      <c r="ABJ25" s="72"/>
      <c r="ABK25" s="72"/>
      <c r="ABL25" s="72"/>
      <c r="ABM25" s="72"/>
      <c r="ABN25" s="72"/>
      <c r="ABO25" s="72"/>
      <c r="ABP25" s="72"/>
      <c r="ABQ25" s="72"/>
      <c r="ABR25" s="72"/>
      <c r="ABS25" s="72"/>
      <c r="ABT25" s="72"/>
      <c r="ABU25" s="72"/>
      <c r="ABV25" s="72"/>
      <c r="ABW25" s="72"/>
      <c r="ABX25" s="72"/>
      <c r="ABY25" s="72"/>
      <c r="ABZ25" s="72"/>
      <c r="ACA25" s="72"/>
      <c r="ACB25" s="72"/>
      <c r="ACC25" s="72"/>
      <c r="ACD25" s="72"/>
      <c r="ACE25" s="72"/>
      <c r="ACF25" s="72"/>
      <c r="ACG25" s="72"/>
      <c r="ACH25" s="72"/>
      <c r="ACI25" s="72"/>
      <c r="ACJ25" s="72"/>
      <c r="ACK25" s="72"/>
      <c r="ACL25" s="72"/>
      <c r="ACM25" s="72"/>
      <c r="ACN25" s="72"/>
      <c r="ACO25" s="72"/>
      <c r="ACP25" s="72"/>
      <c r="ACQ25" s="72"/>
      <c r="ACR25" s="72"/>
      <c r="ACS25" s="72"/>
      <c r="ACT25" s="72"/>
      <c r="ACU25" s="72"/>
      <c r="ACV25" s="72"/>
      <c r="ACW25" s="72"/>
      <c r="ACX25" s="72"/>
      <c r="ACY25" s="72"/>
      <c r="ACZ25" s="72"/>
      <c r="ADA25" s="72"/>
      <c r="ADB25" s="72"/>
      <c r="ADC25" s="72"/>
      <c r="ADD25" s="72"/>
      <c r="ADE25" s="72"/>
      <c r="ADF25" s="72"/>
      <c r="ADG25" s="72"/>
      <c r="ADH25" s="72"/>
      <c r="ADI25" s="72"/>
      <c r="ADJ25" s="72"/>
      <c r="ADK25" s="72"/>
      <c r="ADL25" s="72"/>
      <c r="ADM25" s="72"/>
      <c r="ADN25" s="72"/>
      <c r="ADO25" s="72"/>
      <c r="ADP25" s="72"/>
      <c r="ADQ25" s="72"/>
      <c r="ADR25" s="72"/>
      <c r="ADS25" s="72"/>
      <c r="ADT25" s="72"/>
      <c r="ADU25" s="72"/>
      <c r="ADV25" s="72"/>
      <c r="ADW25" s="72"/>
      <c r="ADX25" s="72"/>
      <c r="ADY25" s="72"/>
      <c r="ADZ25" s="72"/>
      <c r="AEA25" s="72"/>
      <c r="AEB25" s="72"/>
      <c r="AEC25" s="72"/>
      <c r="AED25" s="72"/>
      <c r="AEE25" s="72"/>
      <c r="AEF25" s="72"/>
      <c r="AEG25" s="72"/>
      <c r="AEH25" s="72"/>
      <c r="AEI25" s="72"/>
      <c r="AEJ25" s="72"/>
      <c r="AEK25" s="72"/>
      <c r="AEL25" s="72"/>
      <c r="AEM25" s="72"/>
      <c r="AEN25" s="72"/>
      <c r="AEO25" s="72"/>
      <c r="AEP25" s="72"/>
      <c r="AEQ25" s="72"/>
      <c r="AER25" s="72"/>
      <c r="AES25" s="72"/>
      <c r="AET25" s="72"/>
      <c r="AEU25" s="72"/>
      <c r="AEV25" s="72"/>
      <c r="AEW25" s="72"/>
      <c r="AEX25" s="72"/>
      <c r="AEY25" s="72"/>
      <c r="AEZ25" s="72"/>
      <c r="AFA25" s="72"/>
      <c r="AFB25" s="72"/>
      <c r="AFC25" s="72"/>
      <c r="AFD25" s="72"/>
      <c r="AFE25" s="72"/>
      <c r="AFF25" s="72"/>
      <c r="AFG25" s="72"/>
      <c r="AFH25" s="72"/>
      <c r="AFI25" s="72"/>
      <c r="AFJ25" s="72"/>
      <c r="AFK25" s="72"/>
      <c r="AFL25" s="72"/>
      <c r="AFM25" s="72"/>
      <c r="AFN25" s="72"/>
      <c r="AFO25" s="72"/>
      <c r="AFP25" s="72"/>
      <c r="AFQ25" s="72"/>
      <c r="AFR25" s="72"/>
      <c r="AFS25" s="72"/>
      <c r="AFT25" s="72"/>
      <c r="AFU25" s="72"/>
      <c r="AFV25" s="72"/>
      <c r="AFW25" s="72"/>
      <c r="AFX25" s="72"/>
      <c r="AFY25" s="72"/>
      <c r="AFZ25" s="72"/>
      <c r="AGA25" s="72"/>
      <c r="AGB25" s="72"/>
      <c r="AGC25" s="72"/>
      <c r="AGD25" s="72"/>
      <c r="AGE25" s="72"/>
      <c r="AGF25" s="72"/>
      <c r="AGG25" s="72"/>
      <c r="AGH25" s="72"/>
      <c r="AGI25" s="72"/>
      <c r="AGJ25" s="72"/>
      <c r="AGK25" s="72"/>
      <c r="AGL25" s="72"/>
      <c r="AGM25" s="72"/>
      <c r="AGN25" s="72"/>
      <c r="AGO25" s="72"/>
      <c r="AGP25" s="72"/>
      <c r="AGQ25" s="72"/>
      <c r="AGR25" s="72"/>
      <c r="AGS25" s="72"/>
      <c r="AGT25" s="72"/>
      <c r="AGU25" s="72"/>
      <c r="AGV25" s="72"/>
      <c r="AGW25" s="72"/>
      <c r="AGX25" s="72"/>
      <c r="AGY25" s="72"/>
      <c r="AGZ25" s="72"/>
      <c r="AHA25" s="72"/>
      <c r="AHB25" s="72"/>
      <c r="AHC25" s="72"/>
      <c r="AHD25" s="72"/>
      <c r="AHE25" s="72"/>
      <c r="AHF25" s="72"/>
      <c r="AHG25" s="72"/>
      <c r="AHH25" s="72"/>
      <c r="AHI25" s="72"/>
      <c r="AHJ25" s="72"/>
      <c r="AHK25" s="72"/>
      <c r="AHL25" s="72"/>
      <c r="AHM25" s="72"/>
      <c r="AHN25" s="72"/>
      <c r="AHO25" s="72"/>
      <c r="AHP25" s="72"/>
      <c r="AHQ25" s="72"/>
      <c r="AHR25" s="72"/>
      <c r="AHS25" s="72"/>
      <c r="AHT25" s="72"/>
      <c r="AHU25" s="72"/>
      <c r="AHV25" s="72"/>
      <c r="AHW25" s="72"/>
      <c r="AHX25" s="72"/>
      <c r="AHY25" s="72"/>
      <c r="AHZ25" s="72"/>
      <c r="AIA25" s="72"/>
      <c r="AIB25" s="72"/>
      <c r="AIC25" s="72"/>
      <c r="AID25" s="72"/>
      <c r="AIE25" s="72"/>
      <c r="AIF25" s="72"/>
      <c r="AIG25" s="72"/>
      <c r="AIH25" s="72"/>
      <c r="AII25" s="72"/>
      <c r="AIJ25" s="72"/>
      <c r="AIK25" s="72"/>
      <c r="AIL25" s="72"/>
      <c r="AIM25" s="72"/>
      <c r="AIN25" s="72"/>
      <c r="AIO25" s="72"/>
      <c r="AIP25" s="72"/>
      <c r="AIQ25" s="72"/>
      <c r="AIR25" s="72"/>
      <c r="AIS25" s="72"/>
      <c r="AIT25" s="72"/>
      <c r="AIU25" s="72"/>
      <c r="AIV25" s="72"/>
      <c r="AIW25" s="72"/>
      <c r="AIX25" s="72"/>
      <c r="AIY25" s="72"/>
      <c r="AIZ25" s="72"/>
      <c r="AJA25" s="72"/>
      <c r="AJB25" s="72"/>
      <c r="AJC25" s="72"/>
      <c r="AJD25" s="72"/>
      <c r="AJE25" s="72"/>
      <c r="AJF25" s="72"/>
      <c r="AJG25" s="72"/>
      <c r="AJH25" s="72"/>
      <c r="AJI25" s="72"/>
      <c r="AJJ25" s="72"/>
      <c r="AJK25" s="72"/>
      <c r="AJL25" s="72"/>
      <c r="AJM25" s="72"/>
      <c r="AJN25" s="72"/>
      <c r="AJO25" s="72"/>
      <c r="AJP25" s="72"/>
      <c r="AJQ25" s="72"/>
      <c r="AJR25" s="72"/>
      <c r="AJS25" s="72"/>
      <c r="AJT25" s="72"/>
      <c r="AJU25" s="72"/>
      <c r="AJV25" s="72"/>
      <c r="AJW25" s="72"/>
      <c r="AJX25" s="72"/>
      <c r="AJY25" s="72"/>
      <c r="AJZ25" s="72"/>
      <c r="AKA25" s="72"/>
      <c r="AKB25" s="72"/>
      <c r="AKC25" s="72"/>
      <c r="AKD25" s="72"/>
      <c r="AKE25" s="72"/>
      <c r="AKF25" s="72"/>
      <c r="AKG25" s="72"/>
      <c r="AKH25" s="72"/>
      <c r="AKI25" s="72"/>
      <c r="AKJ25" s="72"/>
      <c r="AKK25" s="72"/>
      <c r="AKL25" s="72"/>
      <c r="AKM25" s="72"/>
      <c r="AKN25" s="72"/>
      <c r="AKO25" s="72"/>
      <c r="AKP25" s="72"/>
      <c r="AKQ25" s="72"/>
      <c r="AKR25" s="72"/>
      <c r="AKS25" s="72"/>
      <c r="AKT25" s="72"/>
      <c r="AKU25" s="72"/>
      <c r="AKV25" s="72"/>
      <c r="AKW25" s="72"/>
      <c r="AKX25" s="72"/>
      <c r="AKY25" s="72"/>
      <c r="AKZ25" s="72"/>
      <c r="ALA25" s="72"/>
      <c r="ALB25" s="72"/>
      <c r="ALC25" s="72"/>
      <c r="ALD25" s="72"/>
      <c r="ALE25" s="72"/>
      <c r="ALF25" s="72"/>
      <c r="ALG25" s="72"/>
      <c r="ALH25" s="72"/>
      <c r="ALI25" s="72"/>
      <c r="ALJ25" s="72"/>
      <c r="ALK25" s="72"/>
      <c r="ALL25" s="72"/>
      <c r="ALM25" s="72"/>
      <c r="ALN25" s="72"/>
      <c r="ALO25" s="72"/>
      <c r="ALP25" s="72"/>
      <c r="ALQ25" s="72"/>
      <c r="ALR25" s="72"/>
      <c r="ALS25" s="72"/>
      <c r="ALT25" s="72"/>
      <c r="ALU25" s="72"/>
      <c r="ALV25" s="72"/>
      <c r="ALW25" s="72"/>
      <c r="ALX25" s="72"/>
      <c r="ALY25" s="72"/>
      <c r="ALZ25" s="72"/>
      <c r="AMA25" s="72"/>
      <c r="AMB25" s="72"/>
      <c r="AMC25" s="72"/>
      <c r="AMD25" s="72"/>
      <c r="AME25" s="72"/>
      <c r="AMF25" s="72"/>
      <c r="AMG25" s="72"/>
      <c r="AMH25" s="72"/>
      <c r="AMI25" s="72"/>
      <c r="AMJ25" s="72"/>
      <c r="AMK25" s="72"/>
      <c r="AML25" s="72"/>
      <c r="AMM25" s="72"/>
      <c r="AMN25" s="72"/>
      <c r="AMO25" s="72"/>
      <c r="AMP25" s="72"/>
      <c r="AMQ25" s="72"/>
      <c r="AMR25" s="72"/>
      <c r="AMS25" s="72"/>
      <c r="AMT25" s="72"/>
      <c r="AMU25" s="72"/>
      <c r="AMV25" s="72"/>
      <c r="AMW25" s="72"/>
      <c r="AMX25" s="72"/>
      <c r="AMY25" s="72"/>
      <c r="AMZ25" s="72"/>
      <c r="ANA25" s="72"/>
      <c r="ANB25" s="72"/>
      <c r="ANC25" s="72"/>
      <c r="AND25" s="72"/>
      <c r="ANE25" s="72"/>
      <c r="ANF25" s="72"/>
      <c r="ANG25" s="72"/>
      <c r="ANH25" s="72"/>
      <c r="ANI25" s="72"/>
      <c r="ANJ25" s="72"/>
      <c r="ANK25" s="72"/>
      <c r="ANL25" s="72"/>
      <c r="ANM25" s="72"/>
      <c r="ANN25" s="72"/>
      <c r="ANO25" s="72"/>
      <c r="ANP25" s="72"/>
      <c r="ANQ25" s="72"/>
      <c r="ANR25" s="72"/>
      <c r="ANS25" s="72"/>
      <c r="ANT25" s="72"/>
      <c r="ANU25" s="72"/>
      <c r="ANV25" s="72"/>
      <c r="ANW25" s="72"/>
      <c r="ANX25" s="72"/>
      <c r="ANY25" s="72"/>
      <c r="ANZ25" s="72"/>
      <c r="AOA25" s="72"/>
      <c r="AOB25" s="72"/>
      <c r="AOC25" s="72"/>
      <c r="AOD25" s="72"/>
      <c r="AOE25" s="72"/>
      <c r="AOF25" s="72"/>
      <c r="AOG25" s="72"/>
      <c r="AOH25" s="72"/>
      <c r="AOI25" s="72"/>
      <c r="AOJ25" s="72"/>
      <c r="AOK25" s="72"/>
      <c r="AOL25" s="72"/>
      <c r="AOM25" s="72"/>
      <c r="AON25" s="72"/>
      <c r="AOO25" s="72"/>
      <c r="AOP25" s="72"/>
      <c r="AOQ25" s="72"/>
      <c r="AOR25" s="72"/>
      <c r="AOS25" s="72"/>
      <c r="AOT25" s="72"/>
      <c r="AOU25" s="72"/>
      <c r="AOV25" s="72"/>
      <c r="AOW25" s="72"/>
      <c r="AOX25" s="72"/>
      <c r="AOY25" s="72"/>
      <c r="AOZ25" s="72"/>
      <c r="APA25" s="72"/>
      <c r="APB25" s="72"/>
      <c r="APC25" s="72"/>
      <c r="APD25" s="72"/>
      <c r="APE25" s="72"/>
      <c r="APF25" s="72"/>
      <c r="APG25" s="72"/>
      <c r="APH25" s="72"/>
      <c r="API25" s="72"/>
      <c r="APJ25" s="72"/>
      <c r="APK25" s="72"/>
      <c r="APL25" s="72"/>
      <c r="APM25" s="72"/>
      <c r="APN25" s="72"/>
      <c r="APO25" s="72"/>
      <c r="APP25" s="72"/>
      <c r="APQ25" s="72"/>
      <c r="APR25" s="72"/>
      <c r="APS25" s="72"/>
      <c r="APT25" s="72"/>
      <c r="APU25" s="72"/>
      <c r="APV25" s="72"/>
      <c r="APW25" s="72"/>
      <c r="APX25" s="72"/>
      <c r="APY25" s="72"/>
      <c r="APZ25" s="72"/>
      <c r="AQA25" s="72"/>
      <c r="AQB25" s="72"/>
      <c r="AQC25" s="72"/>
      <c r="AQD25" s="72"/>
      <c r="AQE25" s="72"/>
      <c r="AQF25" s="72"/>
      <c r="AQG25" s="72"/>
      <c r="AQH25" s="72"/>
      <c r="AQI25" s="72"/>
      <c r="AQJ25" s="72"/>
      <c r="AQK25" s="72"/>
      <c r="AQL25" s="72"/>
      <c r="AQM25" s="72"/>
      <c r="AQN25" s="72"/>
      <c r="AQO25" s="72"/>
      <c r="AQP25" s="72"/>
      <c r="AQQ25" s="72"/>
      <c r="AQR25" s="72"/>
      <c r="AQS25" s="72"/>
      <c r="AQT25" s="72"/>
      <c r="AQU25" s="72"/>
      <c r="AQV25" s="72"/>
      <c r="AQW25" s="72"/>
      <c r="AQX25" s="72"/>
      <c r="AQY25" s="72"/>
      <c r="AQZ25" s="72"/>
      <c r="ARA25" s="72"/>
      <c r="ARB25" s="72"/>
      <c r="ARC25" s="72"/>
      <c r="ARD25" s="72"/>
      <c r="ARE25" s="72"/>
      <c r="ARF25" s="72"/>
      <c r="ARG25" s="72"/>
      <c r="ARH25" s="72"/>
      <c r="ARI25" s="72"/>
      <c r="ARJ25" s="72"/>
      <c r="ARK25" s="72"/>
      <c r="ARL25" s="72"/>
      <c r="ARM25" s="72"/>
      <c r="ARN25" s="72"/>
      <c r="ARO25" s="72"/>
      <c r="ARP25" s="72"/>
      <c r="ARQ25" s="72"/>
      <c r="ARR25" s="72"/>
      <c r="ARS25" s="72"/>
      <c r="ART25" s="72"/>
      <c r="ARU25" s="72"/>
      <c r="ARV25" s="72"/>
      <c r="ARW25" s="72"/>
      <c r="ARX25" s="72"/>
      <c r="ARY25" s="72"/>
      <c r="ARZ25" s="72"/>
      <c r="ASA25" s="72"/>
      <c r="ASB25" s="72"/>
      <c r="ASC25" s="72"/>
      <c r="ASD25" s="72"/>
      <c r="ASE25" s="72"/>
      <c r="ASF25" s="72"/>
      <c r="ASG25" s="72"/>
      <c r="ASH25" s="72"/>
      <c r="ASI25" s="72"/>
      <c r="ASJ25" s="72"/>
      <c r="ASK25" s="72"/>
      <c r="ASL25" s="72"/>
      <c r="ASM25" s="72"/>
      <c r="ASN25" s="72"/>
      <c r="ASO25" s="72"/>
      <c r="ASP25" s="72"/>
      <c r="ASQ25" s="72"/>
      <c r="ASR25" s="72"/>
      <c r="ASS25" s="72"/>
      <c r="AST25" s="72"/>
      <c r="ASU25" s="72"/>
      <c r="ASV25" s="72"/>
      <c r="ASW25" s="72"/>
      <c r="ASX25" s="72"/>
      <c r="ASY25" s="72"/>
      <c r="ASZ25" s="72"/>
      <c r="ATA25" s="72"/>
      <c r="ATB25" s="72"/>
      <c r="ATC25" s="72"/>
      <c r="ATD25" s="72"/>
      <c r="ATE25" s="72"/>
      <c r="ATF25" s="72"/>
      <c r="ATG25" s="72"/>
      <c r="ATH25" s="72"/>
      <c r="ATI25" s="72"/>
      <c r="ATJ25" s="72"/>
      <c r="ATK25" s="72"/>
      <c r="ATL25" s="72"/>
      <c r="ATM25" s="72"/>
      <c r="ATN25" s="72"/>
      <c r="ATO25" s="72"/>
      <c r="ATP25" s="72"/>
      <c r="ATQ25" s="72"/>
      <c r="ATR25" s="72"/>
      <c r="ATS25" s="72"/>
      <c r="ATT25" s="72"/>
      <c r="ATU25" s="72"/>
      <c r="ATV25" s="72"/>
      <c r="ATW25" s="72"/>
      <c r="ATX25" s="72"/>
      <c r="ATY25" s="72"/>
      <c r="ATZ25" s="72"/>
      <c r="AUA25" s="72"/>
      <c r="AUB25" s="72"/>
      <c r="AUC25" s="72"/>
      <c r="AUD25" s="72"/>
      <c r="AUE25" s="72"/>
      <c r="AUF25" s="72"/>
      <c r="AUG25" s="72"/>
      <c r="AUH25" s="72"/>
      <c r="AUI25" s="72"/>
      <c r="AUJ25" s="72"/>
      <c r="AUK25" s="72"/>
      <c r="AUL25" s="72"/>
      <c r="AUM25" s="72"/>
      <c r="AUN25" s="72"/>
      <c r="AUO25" s="72"/>
      <c r="AUP25" s="72"/>
      <c r="AUQ25" s="72"/>
      <c r="AUR25" s="72"/>
      <c r="AUS25" s="72"/>
      <c r="AUT25" s="72"/>
      <c r="AUU25" s="72"/>
      <c r="AUV25" s="72"/>
      <c r="AUW25" s="72"/>
      <c r="AUX25" s="72"/>
      <c r="AUY25" s="72"/>
      <c r="AUZ25" s="72"/>
      <c r="AVA25" s="72"/>
      <c r="AVB25" s="72"/>
      <c r="AVC25" s="72"/>
      <c r="AVD25" s="72"/>
      <c r="AVE25" s="72"/>
      <c r="AVF25" s="72"/>
      <c r="AVG25" s="72"/>
      <c r="AVH25" s="72"/>
      <c r="AVI25" s="72"/>
      <c r="AVJ25" s="72"/>
      <c r="AVK25" s="72"/>
      <c r="AVL25" s="72"/>
      <c r="AVM25" s="72"/>
      <c r="AVN25" s="72"/>
      <c r="AVO25" s="72"/>
      <c r="AVP25" s="72"/>
      <c r="AVQ25" s="72"/>
      <c r="AVR25" s="72"/>
      <c r="AVS25" s="72"/>
      <c r="AVT25" s="72"/>
      <c r="AVU25" s="72"/>
      <c r="AVV25" s="72"/>
      <c r="AVW25" s="72"/>
      <c r="AVX25" s="72"/>
      <c r="AVY25" s="72"/>
      <c r="AVZ25" s="72"/>
      <c r="AWA25" s="72"/>
      <c r="AWB25" s="72"/>
      <c r="AWC25" s="72"/>
      <c r="AWD25" s="72"/>
      <c r="AWE25" s="72"/>
      <c r="AWF25" s="72"/>
      <c r="AWG25" s="72"/>
      <c r="AWH25" s="72"/>
      <c r="AWI25" s="72"/>
      <c r="AWJ25" s="72"/>
      <c r="AWK25" s="72"/>
      <c r="AWL25" s="72"/>
      <c r="AWM25" s="72"/>
      <c r="AWN25" s="72"/>
      <c r="AWO25" s="72"/>
      <c r="AWP25" s="72"/>
      <c r="AWQ25" s="72"/>
      <c r="AWR25" s="72"/>
      <c r="AWS25" s="72"/>
      <c r="AWT25" s="72"/>
      <c r="AWU25" s="72"/>
      <c r="AWV25" s="72"/>
      <c r="AWW25" s="72"/>
      <c r="AWX25" s="72"/>
      <c r="AWY25" s="72"/>
      <c r="AWZ25" s="72"/>
      <c r="AXA25" s="72"/>
      <c r="AXB25" s="72"/>
      <c r="AXC25" s="72"/>
      <c r="AXD25" s="72"/>
      <c r="AXE25" s="72"/>
      <c r="AXF25" s="72"/>
      <c r="AXG25" s="72"/>
      <c r="AXH25" s="72"/>
      <c r="AXI25" s="72"/>
      <c r="AXJ25" s="72"/>
      <c r="AXK25" s="72"/>
      <c r="AXL25" s="72"/>
      <c r="AXM25" s="72"/>
      <c r="AXN25" s="72"/>
      <c r="AXO25" s="72"/>
      <c r="AXP25" s="72"/>
      <c r="AXQ25" s="72"/>
      <c r="AXR25" s="72"/>
      <c r="AXS25" s="72"/>
      <c r="AXT25" s="72"/>
      <c r="AXU25" s="72"/>
      <c r="AXV25" s="72"/>
      <c r="AXW25" s="72"/>
      <c r="AXX25" s="72"/>
      <c r="AXY25" s="72"/>
      <c r="AXZ25" s="72"/>
      <c r="AYA25" s="72"/>
      <c r="AYB25" s="72"/>
      <c r="AYC25" s="72"/>
      <c r="AYD25" s="72"/>
      <c r="AYE25" s="72"/>
      <c r="AYF25" s="72"/>
      <c r="AYG25" s="72"/>
      <c r="AYH25" s="72"/>
      <c r="AYI25" s="72"/>
      <c r="AYJ25" s="72"/>
      <c r="AYK25" s="72"/>
      <c r="AYL25" s="72"/>
      <c r="AYM25" s="72"/>
      <c r="AYN25" s="72"/>
      <c r="AYO25" s="72"/>
      <c r="AYP25" s="72"/>
      <c r="AYQ25" s="72"/>
      <c r="AYR25" s="72"/>
      <c r="AYS25" s="72"/>
      <c r="AYT25" s="72"/>
      <c r="AYU25" s="72"/>
      <c r="AYV25" s="72"/>
      <c r="AYW25" s="72"/>
      <c r="AYX25" s="72"/>
      <c r="AYY25" s="72"/>
      <c r="AYZ25" s="72"/>
      <c r="AZA25" s="72"/>
      <c r="AZB25" s="72"/>
      <c r="AZC25" s="72"/>
      <c r="AZD25" s="72"/>
      <c r="AZE25" s="72"/>
      <c r="AZF25" s="72"/>
      <c r="AZG25" s="72"/>
      <c r="AZH25" s="72"/>
      <c r="AZI25" s="72"/>
      <c r="AZJ25" s="72"/>
      <c r="AZK25" s="72"/>
      <c r="AZL25" s="72"/>
      <c r="AZM25" s="72"/>
      <c r="AZN25" s="72"/>
      <c r="AZO25" s="72"/>
      <c r="AZP25" s="72"/>
      <c r="AZQ25" s="72"/>
      <c r="AZR25" s="72"/>
      <c r="AZS25" s="72"/>
      <c r="AZT25" s="72"/>
      <c r="AZU25" s="72"/>
      <c r="AZV25" s="72"/>
      <c r="AZW25" s="72"/>
      <c r="AZX25" s="72"/>
      <c r="AZY25" s="72"/>
      <c r="AZZ25" s="72"/>
      <c r="BAA25" s="72"/>
      <c r="BAB25" s="72"/>
      <c r="BAC25" s="72"/>
      <c r="BAD25" s="72"/>
      <c r="BAE25" s="72"/>
      <c r="BAF25" s="72"/>
      <c r="BAG25" s="72"/>
      <c r="BAH25" s="72"/>
      <c r="BAI25" s="72"/>
      <c r="BAJ25" s="72"/>
      <c r="BAK25" s="72"/>
      <c r="BAL25" s="72"/>
      <c r="BAM25" s="72"/>
      <c r="BAN25" s="72"/>
      <c r="BAO25" s="72"/>
      <c r="BAP25" s="72"/>
      <c r="BAQ25" s="72"/>
      <c r="BAR25" s="72"/>
      <c r="BAS25" s="72"/>
      <c r="BAT25" s="72"/>
      <c r="BAU25" s="72"/>
      <c r="BAV25" s="72"/>
      <c r="BAW25" s="72"/>
      <c r="BAX25" s="72"/>
      <c r="BAY25" s="72"/>
      <c r="BAZ25" s="72"/>
      <c r="BBA25" s="72"/>
      <c r="BBB25" s="72"/>
      <c r="BBC25" s="72"/>
      <c r="BBD25" s="72"/>
      <c r="BBE25" s="72"/>
      <c r="BBF25" s="72"/>
      <c r="BBG25" s="72"/>
      <c r="BBH25" s="72"/>
      <c r="BBI25" s="72"/>
      <c r="BBJ25" s="72"/>
      <c r="BBK25" s="72"/>
      <c r="BBL25" s="72"/>
      <c r="BBM25" s="72"/>
      <c r="BBN25" s="72"/>
      <c r="BBO25" s="72"/>
      <c r="BBP25" s="72"/>
      <c r="BBQ25" s="72"/>
      <c r="BBR25" s="72"/>
      <c r="BBS25" s="72"/>
      <c r="BBT25" s="72"/>
      <c r="BBU25" s="72"/>
      <c r="BBV25" s="72"/>
      <c r="BBW25" s="72"/>
      <c r="BBX25" s="72"/>
      <c r="BBY25" s="72"/>
      <c r="BBZ25" s="72"/>
      <c r="BCA25" s="72"/>
      <c r="BCB25" s="72"/>
      <c r="BCC25" s="72"/>
      <c r="BCD25" s="72"/>
      <c r="BCE25" s="72"/>
      <c r="BCF25" s="72"/>
      <c r="BCG25" s="72"/>
      <c r="BCH25" s="72"/>
      <c r="BCI25" s="72"/>
      <c r="BCJ25" s="72"/>
      <c r="BCK25" s="72"/>
      <c r="BCL25" s="72"/>
      <c r="BCM25" s="72"/>
      <c r="BCN25" s="72"/>
      <c r="BCO25" s="72"/>
      <c r="BCP25" s="72"/>
      <c r="BCQ25" s="72"/>
      <c r="BCR25" s="72"/>
      <c r="BCS25" s="72"/>
      <c r="BCT25" s="72"/>
      <c r="BCU25" s="72"/>
      <c r="BCV25" s="72"/>
      <c r="BCW25" s="72"/>
      <c r="BCX25" s="72"/>
      <c r="BCY25" s="72"/>
      <c r="BCZ25" s="72"/>
      <c r="BDA25" s="72"/>
      <c r="BDB25" s="72"/>
      <c r="BDC25" s="72"/>
      <c r="BDD25" s="72"/>
      <c r="BDE25" s="72"/>
      <c r="BDF25" s="72"/>
      <c r="BDG25" s="72"/>
      <c r="BDH25" s="72"/>
      <c r="BDI25" s="72"/>
      <c r="BDJ25" s="72"/>
      <c r="BDK25" s="72"/>
      <c r="BDL25" s="72"/>
      <c r="BDM25" s="72"/>
      <c r="BDN25" s="72"/>
      <c r="BDO25" s="72"/>
      <c r="BDP25" s="72"/>
      <c r="BDQ25" s="72"/>
      <c r="BDR25" s="72"/>
      <c r="BDS25" s="72"/>
      <c r="BDT25" s="72"/>
      <c r="BDU25" s="72"/>
      <c r="BDV25" s="72"/>
      <c r="BDW25" s="72"/>
      <c r="BDX25" s="72"/>
      <c r="BDY25" s="72"/>
      <c r="BDZ25" s="72"/>
      <c r="BEA25" s="72"/>
      <c r="BEB25" s="72"/>
      <c r="BEC25" s="72"/>
      <c r="BED25" s="72"/>
      <c r="BEE25" s="72"/>
      <c r="BEF25" s="72"/>
      <c r="BEG25" s="72"/>
      <c r="BEH25" s="72"/>
      <c r="BEI25" s="72"/>
      <c r="BEJ25" s="72"/>
      <c r="BEK25" s="72"/>
      <c r="BEL25" s="72"/>
      <c r="BEM25" s="72"/>
      <c r="BEN25" s="72"/>
      <c r="BEO25" s="72"/>
      <c r="BEP25" s="72"/>
      <c r="BEQ25" s="72"/>
      <c r="BER25" s="72"/>
      <c r="BES25" s="72"/>
      <c r="BET25" s="72"/>
      <c r="BEU25" s="72"/>
      <c r="BEV25" s="72"/>
      <c r="BEW25" s="72"/>
      <c r="BEX25" s="72"/>
      <c r="BEY25" s="72"/>
      <c r="BEZ25" s="72"/>
      <c r="BFA25" s="72"/>
      <c r="BFB25" s="72"/>
      <c r="BFC25" s="72"/>
      <c r="BFD25" s="72"/>
      <c r="BFE25" s="72"/>
      <c r="BFF25" s="72"/>
      <c r="BFG25" s="72"/>
      <c r="BFH25" s="72"/>
      <c r="BFI25" s="72"/>
      <c r="BFJ25" s="72"/>
      <c r="BFK25" s="72"/>
      <c r="BFL25" s="72"/>
      <c r="BFM25" s="72"/>
      <c r="BFN25" s="72"/>
      <c r="BFO25" s="72"/>
      <c r="BFP25" s="72"/>
      <c r="BFQ25" s="72"/>
      <c r="BFR25" s="72"/>
      <c r="BFS25" s="72"/>
      <c r="BFT25" s="72"/>
      <c r="BFU25" s="72"/>
      <c r="BFV25" s="72"/>
      <c r="BFW25" s="72"/>
      <c r="BFX25" s="72"/>
      <c r="BFY25" s="72"/>
      <c r="BFZ25" s="72"/>
      <c r="BGA25" s="72"/>
      <c r="BGB25" s="72"/>
      <c r="BGC25" s="72"/>
      <c r="BGD25" s="72"/>
      <c r="BGE25" s="72"/>
      <c r="BGF25" s="72"/>
      <c r="BGG25" s="72"/>
      <c r="BGH25" s="72"/>
      <c r="BGI25" s="72"/>
      <c r="BGJ25" s="72"/>
      <c r="BGK25" s="72"/>
      <c r="BGL25" s="72"/>
      <c r="BGM25" s="72"/>
      <c r="BGN25" s="72"/>
      <c r="BGO25" s="72"/>
      <c r="BGP25" s="72"/>
      <c r="BGQ25" s="72"/>
      <c r="BGR25" s="72"/>
      <c r="BGS25" s="72"/>
      <c r="BGT25" s="72"/>
      <c r="BGU25" s="72"/>
      <c r="BGV25" s="72"/>
      <c r="BGW25" s="72"/>
      <c r="BGX25" s="72"/>
      <c r="BGY25" s="72"/>
      <c r="BGZ25" s="72"/>
      <c r="BHA25" s="72"/>
      <c r="BHB25" s="72"/>
      <c r="BHC25" s="72"/>
      <c r="BHD25" s="72"/>
      <c r="BHE25" s="72"/>
      <c r="BHF25" s="72"/>
      <c r="BHG25" s="72"/>
      <c r="BHH25" s="72"/>
      <c r="BHI25" s="72"/>
      <c r="BHJ25" s="72"/>
      <c r="BHK25" s="72"/>
      <c r="BHL25" s="72"/>
      <c r="BHM25" s="72"/>
      <c r="BHN25" s="72"/>
      <c r="BHO25" s="72"/>
      <c r="BHP25" s="72"/>
      <c r="BHQ25" s="72"/>
      <c r="BHR25" s="72"/>
      <c r="BHS25" s="72"/>
      <c r="BHT25" s="72"/>
      <c r="BHU25" s="72"/>
      <c r="BHV25" s="72"/>
      <c r="BHW25" s="72"/>
      <c r="BHX25" s="72"/>
      <c r="BHY25" s="72"/>
      <c r="BHZ25" s="72"/>
      <c r="BIA25" s="72"/>
      <c r="BIB25" s="72"/>
      <c r="BIC25" s="72"/>
      <c r="BID25" s="72"/>
      <c r="BIE25" s="72"/>
      <c r="BIF25" s="72"/>
      <c r="BIG25" s="72"/>
      <c r="BIH25" s="72"/>
      <c r="BII25" s="72"/>
      <c r="BIJ25" s="72"/>
      <c r="BIK25" s="72"/>
      <c r="BIL25" s="72"/>
      <c r="BIM25" s="72"/>
      <c r="BIN25" s="72"/>
      <c r="BIO25" s="72"/>
      <c r="BIP25" s="72"/>
      <c r="BIQ25" s="72"/>
      <c r="BIR25" s="72"/>
      <c r="BIS25" s="72"/>
      <c r="BIT25" s="72"/>
      <c r="BIU25" s="72"/>
      <c r="BIV25" s="72"/>
      <c r="BIW25" s="72"/>
      <c r="BIX25" s="72"/>
      <c r="BIY25" s="72"/>
      <c r="BIZ25" s="72"/>
      <c r="BJA25" s="72"/>
      <c r="BJB25" s="72"/>
      <c r="BJC25" s="72"/>
      <c r="BJD25" s="72"/>
      <c r="BJE25" s="72"/>
      <c r="BJF25" s="72"/>
      <c r="BJG25" s="72"/>
      <c r="BJH25" s="72"/>
      <c r="BJI25" s="72"/>
      <c r="BJJ25" s="72"/>
      <c r="BJK25" s="72"/>
      <c r="BJL25" s="72"/>
      <c r="BJM25" s="72"/>
      <c r="BJN25" s="72"/>
      <c r="BJO25" s="72"/>
      <c r="BJP25" s="72"/>
      <c r="BJQ25" s="72"/>
      <c r="BJR25" s="72"/>
      <c r="BJS25" s="72"/>
      <c r="BJT25" s="72"/>
      <c r="BJU25" s="72"/>
      <c r="BJV25" s="72"/>
      <c r="BJW25" s="72"/>
      <c r="BJX25" s="72"/>
      <c r="BJY25" s="72"/>
      <c r="BJZ25" s="72"/>
      <c r="BKA25" s="72"/>
      <c r="BKB25" s="72"/>
      <c r="BKC25" s="72"/>
      <c r="BKD25" s="72"/>
      <c r="BKE25" s="72"/>
      <c r="BKF25" s="72"/>
      <c r="BKG25" s="72"/>
      <c r="BKH25" s="72"/>
      <c r="BKI25" s="72"/>
      <c r="BKJ25" s="72"/>
      <c r="BKK25" s="72"/>
      <c r="BKL25" s="72"/>
      <c r="BKM25" s="72"/>
      <c r="BKN25" s="72"/>
      <c r="BKO25" s="72"/>
      <c r="BKP25" s="72"/>
      <c r="BKQ25" s="72"/>
      <c r="BKR25" s="72"/>
      <c r="BKS25" s="72"/>
      <c r="BKT25" s="72"/>
      <c r="BKU25" s="72"/>
      <c r="BKV25" s="72"/>
      <c r="BKW25" s="72"/>
      <c r="BKX25" s="72"/>
      <c r="BKY25" s="72"/>
      <c r="BKZ25" s="72"/>
      <c r="BLA25" s="72"/>
      <c r="BLB25" s="72"/>
      <c r="BLC25" s="72"/>
      <c r="BLD25" s="72"/>
      <c r="BLE25" s="72"/>
      <c r="BLF25" s="72"/>
      <c r="BLG25" s="72"/>
      <c r="BLH25" s="72"/>
      <c r="BLI25" s="72"/>
      <c r="BLJ25" s="72"/>
      <c r="BLK25" s="72"/>
      <c r="BLL25" s="72"/>
      <c r="BLM25" s="72"/>
      <c r="BLN25" s="72"/>
      <c r="BLO25" s="72"/>
      <c r="BLP25" s="72"/>
      <c r="BLQ25" s="72"/>
      <c r="BLR25" s="72"/>
      <c r="BLS25" s="72"/>
      <c r="BLT25" s="72"/>
      <c r="BLU25" s="72"/>
      <c r="BLV25" s="72"/>
      <c r="BLW25" s="72"/>
      <c r="BLX25" s="72"/>
      <c r="BLY25" s="72"/>
      <c r="BLZ25" s="72"/>
      <c r="BMA25" s="72"/>
      <c r="BMB25" s="72"/>
      <c r="BMC25" s="72"/>
      <c r="BMD25" s="72"/>
      <c r="BME25" s="72"/>
      <c r="BMF25" s="72"/>
      <c r="BMG25" s="72"/>
      <c r="BMH25" s="72"/>
      <c r="BMI25" s="72"/>
      <c r="BMJ25" s="72"/>
      <c r="BMK25" s="72"/>
      <c r="BML25" s="72"/>
      <c r="BMM25" s="72"/>
      <c r="BMN25" s="72"/>
      <c r="BMO25" s="72"/>
      <c r="BMP25" s="72"/>
      <c r="BMQ25" s="72"/>
      <c r="BMR25" s="72"/>
      <c r="BMS25" s="72"/>
      <c r="BMT25" s="72"/>
      <c r="BMU25" s="72"/>
      <c r="BMV25" s="72"/>
      <c r="BMW25" s="72"/>
      <c r="BMX25" s="72"/>
      <c r="BMY25" s="72"/>
      <c r="BMZ25" s="72"/>
      <c r="BNA25" s="72"/>
      <c r="BNB25" s="72"/>
      <c r="BNC25" s="72"/>
      <c r="BND25" s="72"/>
      <c r="BNE25" s="72"/>
      <c r="BNF25" s="72"/>
      <c r="BNG25" s="72"/>
      <c r="BNH25" s="72"/>
      <c r="BNI25" s="72"/>
      <c r="BNJ25" s="72"/>
      <c r="BNK25" s="72"/>
      <c r="BNL25" s="72"/>
      <c r="BNM25" s="72"/>
      <c r="BNN25" s="72"/>
      <c r="BNO25" s="72"/>
      <c r="BNP25" s="72"/>
      <c r="BNQ25" s="72"/>
      <c r="BNR25" s="72"/>
      <c r="BNS25" s="72"/>
      <c r="BNT25" s="72"/>
      <c r="BNU25" s="72"/>
      <c r="BNV25" s="72"/>
      <c r="BNW25" s="72"/>
      <c r="BNX25" s="72"/>
      <c r="BNY25" s="72"/>
      <c r="BNZ25" s="72"/>
      <c r="BOA25" s="72"/>
      <c r="BOB25" s="72"/>
      <c r="BOC25" s="72"/>
      <c r="BOD25" s="72"/>
      <c r="BOE25" s="72"/>
      <c r="BOF25" s="72"/>
      <c r="BOG25" s="72"/>
      <c r="BOH25" s="72"/>
      <c r="BOI25" s="72"/>
      <c r="BOJ25" s="72"/>
      <c r="BOK25" s="72"/>
      <c r="BOL25" s="72"/>
      <c r="BOM25" s="72"/>
      <c r="BON25" s="72"/>
      <c r="BOO25" s="72"/>
      <c r="BOP25" s="72"/>
      <c r="BOQ25" s="72"/>
      <c r="BOR25" s="72"/>
      <c r="BOS25" s="72"/>
      <c r="BOT25" s="72"/>
      <c r="BOU25" s="72"/>
      <c r="BOV25" s="72"/>
      <c r="BOW25" s="72"/>
      <c r="BOX25" s="72"/>
      <c r="BOY25" s="72"/>
      <c r="BOZ25" s="72"/>
      <c r="BPA25" s="72"/>
      <c r="BPB25" s="72"/>
      <c r="BPC25" s="72"/>
      <c r="BPD25" s="72"/>
      <c r="BPE25" s="72"/>
      <c r="BPF25" s="72"/>
      <c r="BPG25" s="72"/>
      <c r="BPH25" s="72"/>
      <c r="BPI25" s="72"/>
      <c r="BPJ25" s="72"/>
      <c r="BPK25" s="72"/>
      <c r="BPL25" s="72"/>
      <c r="BPM25" s="72"/>
      <c r="BPN25" s="72"/>
      <c r="BPO25" s="72"/>
      <c r="BPP25" s="72"/>
      <c r="BPQ25" s="72"/>
      <c r="BPR25" s="72"/>
      <c r="BPS25" s="72"/>
      <c r="BPT25" s="72"/>
      <c r="BPU25" s="72"/>
      <c r="BPV25" s="72"/>
      <c r="BPW25" s="72"/>
      <c r="BPX25" s="72"/>
      <c r="BPY25" s="72"/>
      <c r="BPZ25" s="72"/>
      <c r="BQA25" s="72"/>
      <c r="BQB25" s="72"/>
      <c r="BQC25" s="72"/>
      <c r="BQD25" s="72"/>
      <c r="BQE25" s="72"/>
      <c r="BQF25" s="72"/>
      <c r="BQG25" s="72"/>
      <c r="BQH25" s="72"/>
      <c r="BQI25" s="72"/>
      <c r="BQJ25" s="72"/>
      <c r="BQK25" s="72"/>
      <c r="BQL25" s="72"/>
      <c r="BQM25" s="72"/>
      <c r="BQN25" s="72"/>
      <c r="BQO25" s="72"/>
      <c r="BQP25" s="72"/>
      <c r="BQQ25" s="72"/>
      <c r="BQR25" s="72"/>
      <c r="BQS25" s="72"/>
      <c r="BQT25" s="72"/>
      <c r="BQU25" s="72"/>
      <c r="BQV25" s="72"/>
      <c r="BQW25" s="72"/>
      <c r="BQX25" s="72"/>
      <c r="BQY25" s="72"/>
      <c r="BQZ25" s="72"/>
      <c r="BRA25" s="72"/>
      <c r="BRB25" s="72"/>
      <c r="BRC25" s="72"/>
      <c r="BRD25" s="72"/>
      <c r="BRE25" s="72"/>
      <c r="BRF25" s="72"/>
      <c r="BRG25" s="72"/>
      <c r="BRH25" s="72"/>
      <c r="BRI25" s="72"/>
      <c r="BRJ25" s="72"/>
      <c r="BRK25" s="72"/>
      <c r="BRL25" s="72"/>
      <c r="BRM25" s="72"/>
      <c r="BRN25" s="72"/>
      <c r="BRO25" s="72"/>
      <c r="BRP25" s="72"/>
      <c r="BRQ25" s="72"/>
      <c r="BRR25" s="72"/>
      <c r="BRS25" s="72"/>
      <c r="BRT25" s="72"/>
      <c r="BRU25" s="72"/>
      <c r="BRV25" s="72"/>
      <c r="BRW25" s="72"/>
      <c r="BRX25" s="72"/>
      <c r="BRY25" s="72"/>
      <c r="BRZ25" s="72"/>
      <c r="BSA25" s="72"/>
      <c r="BSB25" s="72"/>
      <c r="BSC25" s="72"/>
      <c r="BSD25" s="72"/>
      <c r="BSE25" s="72"/>
      <c r="BSF25" s="72"/>
      <c r="BSG25" s="72"/>
      <c r="BSH25" s="72"/>
      <c r="BSI25" s="72"/>
      <c r="BSJ25" s="72"/>
      <c r="BSK25" s="72"/>
      <c r="BSL25" s="72"/>
      <c r="BSM25" s="72"/>
      <c r="BSN25" s="72"/>
      <c r="BSO25" s="72"/>
      <c r="BSP25" s="72"/>
      <c r="BSQ25" s="72"/>
      <c r="BSR25" s="72"/>
      <c r="BSS25" s="72"/>
      <c r="BST25" s="72"/>
      <c r="BSU25" s="72"/>
      <c r="BSV25" s="72"/>
      <c r="BSW25" s="72"/>
      <c r="BSX25" s="72"/>
      <c r="BSY25" s="72"/>
      <c r="BSZ25" s="72"/>
      <c r="BTA25" s="72"/>
      <c r="BTB25" s="72"/>
      <c r="BTC25" s="72"/>
      <c r="BTD25" s="72"/>
      <c r="BTE25" s="72"/>
      <c r="BTF25" s="72"/>
      <c r="BTG25" s="72"/>
      <c r="BTH25" s="72"/>
      <c r="BTI25" s="72"/>
      <c r="BTJ25" s="72"/>
      <c r="BTK25" s="72"/>
      <c r="BTL25" s="72"/>
      <c r="BTM25" s="72"/>
      <c r="BTN25" s="72"/>
      <c r="BTO25" s="72"/>
      <c r="BTP25" s="72"/>
      <c r="BTQ25" s="72"/>
      <c r="BTR25" s="72"/>
      <c r="BTS25" s="72"/>
      <c r="BTT25" s="72"/>
      <c r="BTU25" s="72"/>
      <c r="BTV25" s="72"/>
      <c r="BTW25" s="72"/>
      <c r="BTX25" s="72"/>
      <c r="BTY25" s="72"/>
      <c r="BTZ25" s="72"/>
      <c r="BUA25" s="72"/>
      <c r="BUB25" s="72"/>
      <c r="BUC25" s="72"/>
      <c r="BUD25" s="72"/>
      <c r="BUE25" s="72"/>
      <c r="BUF25" s="72"/>
      <c r="BUG25" s="72"/>
      <c r="BUH25" s="72"/>
      <c r="BUI25" s="72"/>
      <c r="BUJ25" s="72"/>
      <c r="BUK25" s="72"/>
      <c r="BUL25" s="72"/>
      <c r="BUM25" s="72"/>
      <c r="BUN25" s="72"/>
      <c r="BUO25" s="72"/>
      <c r="BUP25" s="72"/>
      <c r="BUQ25" s="72"/>
      <c r="BUR25" s="72"/>
      <c r="BUS25" s="72"/>
      <c r="BUT25" s="72"/>
      <c r="BUU25" s="72"/>
      <c r="BUV25" s="72"/>
      <c r="BUW25" s="72"/>
      <c r="BUX25" s="72"/>
      <c r="BUY25" s="72"/>
      <c r="BUZ25" s="72"/>
      <c r="BVA25" s="72"/>
      <c r="BVB25" s="72"/>
      <c r="BVC25" s="72"/>
      <c r="BVD25" s="72"/>
      <c r="BVE25" s="72"/>
      <c r="BVF25" s="72"/>
      <c r="BVG25" s="72"/>
      <c r="BVH25" s="72"/>
      <c r="BVI25" s="72"/>
      <c r="BVJ25" s="72"/>
      <c r="BVK25" s="72"/>
      <c r="BVL25" s="72"/>
      <c r="BVM25" s="72"/>
      <c r="BVN25" s="72"/>
      <c r="BVO25" s="72"/>
      <c r="BVP25" s="72"/>
      <c r="BVQ25" s="72"/>
      <c r="BVR25" s="72"/>
      <c r="BVS25" s="72"/>
      <c r="BVT25" s="72"/>
      <c r="BVU25" s="72"/>
      <c r="BVV25" s="72"/>
      <c r="BVW25" s="72"/>
      <c r="BVX25" s="72"/>
      <c r="BVY25" s="72"/>
      <c r="BVZ25" s="72"/>
      <c r="BWA25" s="72"/>
      <c r="BWB25" s="72"/>
      <c r="BWC25" s="72"/>
      <c r="BWD25" s="72"/>
      <c r="BWE25" s="72"/>
      <c r="BWF25" s="72"/>
      <c r="BWG25" s="72"/>
      <c r="BWH25" s="72"/>
      <c r="BWI25" s="72"/>
      <c r="BWJ25" s="72"/>
      <c r="BWK25" s="72"/>
      <c r="BWL25" s="72"/>
      <c r="BWM25" s="72"/>
      <c r="BWN25" s="72"/>
      <c r="BWO25" s="72"/>
      <c r="BWP25" s="72"/>
      <c r="BWQ25" s="72"/>
      <c r="BWR25" s="72"/>
      <c r="BWS25" s="72"/>
      <c r="BWT25" s="72"/>
      <c r="BWU25" s="72"/>
      <c r="BWV25" s="72"/>
      <c r="BWW25" s="72"/>
      <c r="BWX25" s="72"/>
      <c r="BWY25" s="72"/>
      <c r="BWZ25" s="72"/>
      <c r="BXA25" s="72"/>
      <c r="BXB25" s="72"/>
      <c r="BXC25" s="72"/>
      <c r="BXD25" s="72"/>
      <c r="BXE25" s="72"/>
      <c r="BXF25" s="72"/>
      <c r="BXG25" s="72"/>
      <c r="BXH25" s="72"/>
      <c r="BXI25" s="72"/>
      <c r="BXJ25" s="72"/>
      <c r="BXK25" s="72"/>
      <c r="BXL25" s="72"/>
      <c r="BXM25" s="72"/>
      <c r="BXN25" s="72"/>
      <c r="BXO25" s="72"/>
      <c r="BXP25" s="72"/>
      <c r="BXQ25" s="72"/>
      <c r="BXR25" s="72"/>
      <c r="BXS25" s="72"/>
      <c r="BXT25" s="72"/>
      <c r="BXU25" s="72"/>
      <c r="BXV25" s="72"/>
      <c r="BXW25" s="72"/>
      <c r="BXX25" s="72"/>
      <c r="BXY25" s="72"/>
      <c r="BXZ25" s="72"/>
      <c r="BYA25" s="72"/>
      <c r="BYB25" s="72"/>
      <c r="BYC25" s="72"/>
      <c r="BYD25" s="72"/>
      <c r="BYE25" s="72"/>
      <c r="BYF25" s="72"/>
      <c r="BYG25" s="72"/>
      <c r="BYH25" s="72"/>
      <c r="BYI25" s="72"/>
      <c r="BYJ25" s="72"/>
      <c r="BYK25" s="72"/>
      <c r="BYL25" s="72"/>
      <c r="BYM25" s="72"/>
      <c r="BYN25" s="72"/>
      <c r="BYO25" s="72"/>
      <c r="BYP25" s="72"/>
      <c r="BYQ25" s="72"/>
      <c r="BYR25" s="72"/>
      <c r="BYS25" s="72"/>
      <c r="BYT25" s="72"/>
      <c r="BYU25" s="72"/>
      <c r="BYV25" s="72"/>
      <c r="BYW25" s="72"/>
      <c r="BYX25" s="72"/>
      <c r="BYY25" s="72"/>
      <c r="BYZ25" s="72"/>
      <c r="BZA25" s="72"/>
      <c r="BZB25" s="72"/>
      <c r="BZC25" s="72"/>
      <c r="BZD25" s="72"/>
      <c r="BZE25" s="72"/>
      <c r="BZF25" s="72"/>
      <c r="BZG25" s="72"/>
      <c r="BZH25" s="72"/>
      <c r="BZI25" s="72"/>
      <c r="BZJ25" s="72"/>
      <c r="BZK25" s="72"/>
      <c r="BZL25" s="72"/>
      <c r="BZM25" s="72"/>
      <c r="BZN25" s="72"/>
      <c r="BZO25" s="72"/>
      <c r="BZP25" s="72"/>
      <c r="BZQ25" s="72"/>
      <c r="BZR25" s="72"/>
      <c r="BZS25" s="72"/>
      <c r="BZT25" s="72"/>
      <c r="BZU25" s="72"/>
      <c r="BZV25" s="72"/>
      <c r="BZW25" s="72"/>
      <c r="BZX25" s="72"/>
      <c r="BZY25" s="72"/>
      <c r="BZZ25" s="72"/>
      <c r="CAA25" s="72"/>
      <c r="CAB25" s="72"/>
      <c r="CAC25" s="72"/>
      <c r="CAD25" s="72"/>
      <c r="CAE25" s="72"/>
      <c r="CAF25" s="72"/>
      <c r="CAG25" s="72"/>
      <c r="CAH25" s="72"/>
      <c r="CAI25" s="72"/>
      <c r="CAJ25" s="72"/>
      <c r="CAK25" s="72"/>
      <c r="CAL25" s="72"/>
      <c r="CAM25" s="72"/>
      <c r="CAN25" s="72"/>
      <c r="CAO25" s="72"/>
      <c r="CAP25" s="72"/>
      <c r="CAQ25" s="72"/>
      <c r="CAR25" s="72"/>
      <c r="CAS25" s="72"/>
      <c r="CAT25" s="72"/>
      <c r="CAU25" s="72"/>
      <c r="CAV25" s="72"/>
      <c r="CAW25" s="72"/>
      <c r="CAX25" s="72"/>
      <c r="CAY25" s="72"/>
      <c r="CAZ25" s="72"/>
      <c r="CBA25" s="72"/>
      <c r="CBB25" s="72"/>
      <c r="CBC25" s="72"/>
      <c r="CBD25" s="72"/>
      <c r="CBE25" s="72"/>
      <c r="CBF25" s="72"/>
      <c r="CBG25" s="72"/>
      <c r="CBH25" s="72"/>
      <c r="CBI25" s="72"/>
      <c r="CBJ25" s="72"/>
      <c r="CBK25" s="72"/>
      <c r="CBL25" s="72"/>
      <c r="CBM25" s="72"/>
      <c r="CBN25" s="72"/>
      <c r="CBO25" s="72"/>
      <c r="CBP25" s="72"/>
      <c r="CBQ25" s="72"/>
      <c r="CBR25" s="72"/>
      <c r="CBS25" s="72"/>
      <c r="CBT25" s="72"/>
      <c r="CBU25" s="72"/>
      <c r="CBV25" s="72"/>
      <c r="CBW25" s="72"/>
      <c r="CBX25" s="72"/>
      <c r="CBY25" s="72"/>
      <c r="CBZ25" s="72"/>
      <c r="CCA25" s="72"/>
      <c r="CCB25" s="72"/>
      <c r="CCC25" s="72"/>
      <c r="CCD25" s="72"/>
      <c r="CCE25" s="72"/>
      <c r="CCF25" s="72"/>
      <c r="CCG25" s="72"/>
      <c r="CCH25" s="72"/>
      <c r="CCI25" s="72"/>
      <c r="CCJ25" s="72"/>
      <c r="CCK25" s="72"/>
      <c r="CCL25" s="72"/>
      <c r="CCM25" s="72"/>
      <c r="CCN25" s="72"/>
      <c r="CCO25" s="72"/>
      <c r="CCP25" s="72"/>
      <c r="CCQ25" s="72"/>
      <c r="CCR25" s="72"/>
      <c r="CCS25" s="72"/>
      <c r="CCT25" s="72"/>
      <c r="CCU25" s="72"/>
      <c r="CCV25" s="72"/>
      <c r="CCW25" s="72"/>
      <c r="CCX25" s="72"/>
      <c r="CCY25" s="72"/>
      <c r="CCZ25" s="72"/>
      <c r="CDA25" s="72"/>
      <c r="CDB25" s="72"/>
      <c r="CDC25" s="72"/>
      <c r="CDD25" s="72"/>
      <c r="CDE25" s="72"/>
      <c r="CDF25" s="72"/>
      <c r="CDG25" s="72"/>
      <c r="CDH25" s="72"/>
      <c r="CDI25" s="72"/>
      <c r="CDJ25" s="72"/>
      <c r="CDK25" s="72"/>
      <c r="CDL25" s="72"/>
      <c r="CDM25" s="72"/>
      <c r="CDN25" s="72"/>
      <c r="CDO25" s="72"/>
      <c r="CDP25" s="72"/>
      <c r="CDQ25" s="72"/>
      <c r="CDR25" s="72"/>
      <c r="CDS25" s="72"/>
      <c r="CDT25" s="72"/>
      <c r="CDU25" s="72"/>
      <c r="CDV25" s="72"/>
      <c r="CDW25" s="72"/>
      <c r="CDX25" s="72"/>
      <c r="CDY25" s="72"/>
      <c r="CDZ25" s="72"/>
      <c r="CEA25" s="72"/>
      <c r="CEB25" s="72"/>
      <c r="CEC25" s="72"/>
      <c r="CED25" s="72"/>
      <c r="CEE25" s="72"/>
      <c r="CEF25" s="72"/>
      <c r="CEG25" s="72"/>
      <c r="CEH25" s="72"/>
      <c r="CEI25" s="72"/>
      <c r="CEJ25" s="72"/>
      <c r="CEK25" s="72"/>
      <c r="CEL25" s="72"/>
      <c r="CEM25" s="72"/>
      <c r="CEN25" s="72"/>
      <c r="CEO25" s="72"/>
      <c r="CEP25" s="72"/>
      <c r="CEQ25" s="72"/>
      <c r="CER25" s="72"/>
      <c r="CES25" s="72"/>
      <c r="CET25" s="72"/>
      <c r="CEU25" s="72"/>
      <c r="CEV25" s="72"/>
      <c r="CEW25" s="72"/>
      <c r="CEX25" s="72"/>
      <c r="CEY25" s="72"/>
      <c r="CEZ25" s="72"/>
      <c r="CFA25" s="72"/>
      <c r="CFB25" s="72"/>
      <c r="CFC25" s="72"/>
      <c r="CFD25" s="72"/>
      <c r="CFE25" s="72"/>
      <c r="CFF25" s="72"/>
      <c r="CFG25" s="72"/>
      <c r="CFH25" s="72"/>
      <c r="CFI25" s="72"/>
      <c r="CFJ25" s="72"/>
      <c r="CFK25" s="72"/>
      <c r="CFL25" s="72"/>
      <c r="CFM25" s="72"/>
      <c r="CFN25" s="72"/>
      <c r="CFO25" s="72"/>
      <c r="CFP25" s="72"/>
      <c r="CFQ25" s="72"/>
      <c r="CFR25" s="72"/>
      <c r="CFS25" s="72"/>
      <c r="CFT25" s="72"/>
      <c r="CFU25" s="72"/>
      <c r="CFV25" s="72"/>
      <c r="CFW25" s="72"/>
      <c r="CFX25" s="72"/>
      <c r="CFY25" s="72"/>
      <c r="CFZ25" s="72"/>
      <c r="CGA25" s="72"/>
      <c r="CGB25" s="72"/>
      <c r="CGC25" s="72"/>
      <c r="CGD25" s="72"/>
      <c r="CGE25" s="72"/>
      <c r="CGF25" s="72"/>
      <c r="CGG25" s="72"/>
      <c r="CGH25" s="72"/>
      <c r="CGI25" s="72"/>
      <c r="CGJ25" s="72"/>
      <c r="CGK25" s="72"/>
      <c r="CGL25" s="72"/>
      <c r="CGM25" s="72"/>
      <c r="CGN25" s="72"/>
      <c r="CGO25" s="72"/>
      <c r="CGP25" s="72"/>
      <c r="CGQ25" s="72"/>
      <c r="CGR25" s="72"/>
      <c r="CGS25" s="72"/>
      <c r="CGT25" s="72"/>
      <c r="CGU25" s="72"/>
      <c r="CGV25" s="72"/>
      <c r="CGW25" s="72"/>
      <c r="CGX25" s="72"/>
      <c r="CGY25" s="72"/>
      <c r="CGZ25" s="72"/>
      <c r="CHA25" s="72"/>
      <c r="CHB25" s="72"/>
      <c r="CHC25" s="72"/>
      <c r="CHD25" s="72"/>
      <c r="CHE25" s="72"/>
      <c r="CHF25" s="72"/>
      <c r="CHG25" s="72"/>
      <c r="CHH25" s="72"/>
      <c r="CHI25" s="72"/>
      <c r="CHJ25" s="72"/>
      <c r="CHK25" s="72"/>
      <c r="CHL25" s="72"/>
      <c r="CHM25" s="72"/>
      <c r="CHN25" s="72"/>
      <c r="CHO25" s="72"/>
      <c r="CHP25" s="72"/>
      <c r="CHQ25" s="72"/>
      <c r="CHR25" s="72"/>
      <c r="CHS25" s="72"/>
      <c r="CHT25" s="72"/>
      <c r="CHU25" s="72"/>
      <c r="CHV25" s="72"/>
      <c r="CHW25" s="72"/>
      <c r="CHX25" s="72"/>
      <c r="CHY25" s="72"/>
      <c r="CHZ25" s="72"/>
      <c r="CIA25" s="72"/>
      <c r="CIB25" s="72"/>
      <c r="CIC25" s="72"/>
      <c r="CID25" s="72"/>
      <c r="CIE25" s="72"/>
      <c r="CIF25" s="72"/>
      <c r="CIG25" s="72"/>
      <c r="CIH25" s="72"/>
      <c r="CII25" s="72"/>
      <c r="CIJ25" s="72"/>
      <c r="CIK25" s="72"/>
      <c r="CIL25" s="72"/>
      <c r="CIM25" s="72"/>
      <c r="CIN25" s="72"/>
      <c r="CIO25" s="72"/>
      <c r="CIP25" s="72"/>
      <c r="CIQ25" s="72"/>
      <c r="CIR25" s="72"/>
      <c r="CIS25" s="72"/>
      <c r="CIT25" s="72"/>
      <c r="CIU25" s="72"/>
      <c r="CIV25" s="72"/>
      <c r="CIW25" s="72"/>
      <c r="CIX25" s="72"/>
      <c r="CIY25" s="72"/>
      <c r="CIZ25" s="72"/>
      <c r="CJA25" s="72"/>
      <c r="CJB25" s="72"/>
      <c r="CJC25" s="72"/>
      <c r="CJD25" s="72"/>
      <c r="CJE25" s="72"/>
      <c r="CJF25" s="72"/>
      <c r="CJG25" s="72"/>
      <c r="CJH25" s="72"/>
      <c r="CJI25" s="72"/>
      <c r="CJJ25" s="72"/>
      <c r="CJK25" s="72"/>
      <c r="CJL25" s="72"/>
      <c r="CJM25" s="72"/>
      <c r="CJN25" s="72"/>
      <c r="CJO25" s="72"/>
      <c r="CJP25" s="72"/>
      <c r="CJQ25" s="72"/>
      <c r="CJR25" s="72"/>
      <c r="CJS25" s="72"/>
      <c r="CJT25" s="72"/>
      <c r="CJU25" s="72"/>
      <c r="CJV25" s="72"/>
      <c r="CJW25" s="72"/>
      <c r="CJX25" s="72"/>
      <c r="CJY25" s="72"/>
      <c r="CJZ25" s="72"/>
      <c r="CKA25" s="72"/>
      <c r="CKB25" s="72"/>
      <c r="CKC25" s="72"/>
      <c r="CKD25" s="72"/>
      <c r="CKE25" s="72"/>
      <c r="CKF25" s="72"/>
      <c r="CKG25" s="72"/>
      <c r="CKH25" s="72"/>
      <c r="CKI25" s="72"/>
      <c r="CKJ25" s="72"/>
      <c r="CKK25" s="72"/>
      <c r="CKL25" s="72"/>
      <c r="CKM25" s="72"/>
      <c r="CKN25" s="72"/>
      <c r="CKO25" s="72"/>
      <c r="CKP25" s="72"/>
      <c r="CKQ25" s="72"/>
      <c r="CKR25" s="72"/>
      <c r="CKS25" s="72"/>
      <c r="CKT25" s="72"/>
      <c r="CKU25" s="72"/>
      <c r="CKV25" s="72"/>
      <c r="CKW25" s="72"/>
      <c r="CKX25" s="72"/>
      <c r="CKY25" s="72"/>
      <c r="CKZ25" s="72"/>
      <c r="CLA25" s="72"/>
      <c r="CLB25" s="72"/>
      <c r="CLC25" s="72"/>
      <c r="CLD25" s="72"/>
      <c r="CLE25" s="72"/>
      <c r="CLF25" s="72"/>
      <c r="CLG25" s="72"/>
      <c r="CLH25" s="72"/>
      <c r="CLI25" s="72"/>
      <c r="CLJ25" s="72"/>
      <c r="CLK25" s="72"/>
      <c r="CLL25" s="72"/>
      <c r="CLM25" s="72"/>
      <c r="CLN25" s="72"/>
      <c r="CLO25" s="72"/>
      <c r="CLP25" s="72"/>
      <c r="CLQ25" s="72"/>
      <c r="CLR25" s="72"/>
      <c r="CLS25" s="72"/>
      <c r="CLT25" s="72"/>
      <c r="CLU25" s="72"/>
      <c r="CLV25" s="72"/>
      <c r="CLW25" s="72"/>
      <c r="CLX25" s="72"/>
      <c r="CLY25" s="72"/>
      <c r="CLZ25" s="72"/>
      <c r="CMA25" s="72"/>
      <c r="CMB25" s="72"/>
      <c r="CMC25" s="72"/>
      <c r="CMD25" s="72"/>
      <c r="CME25" s="72"/>
      <c r="CMF25" s="72"/>
      <c r="CMG25" s="72"/>
      <c r="CMH25" s="72"/>
      <c r="CMI25" s="72"/>
      <c r="CMJ25" s="72"/>
      <c r="CMK25" s="72"/>
      <c r="CML25" s="72"/>
      <c r="CMM25" s="72"/>
      <c r="CMN25" s="72"/>
      <c r="CMO25" s="72"/>
      <c r="CMP25" s="72"/>
      <c r="CMQ25" s="72"/>
      <c r="CMR25" s="72"/>
      <c r="CMS25" s="72"/>
      <c r="CMT25" s="72"/>
      <c r="CMU25" s="72"/>
      <c r="CMV25" s="72"/>
      <c r="CMW25" s="72"/>
      <c r="CMX25" s="72"/>
      <c r="CMY25" s="72"/>
      <c r="CMZ25" s="72"/>
      <c r="CNA25" s="72"/>
      <c r="CNB25" s="72"/>
      <c r="CNC25" s="72"/>
      <c r="CND25" s="72"/>
      <c r="CNE25" s="72"/>
      <c r="CNF25" s="72"/>
      <c r="CNG25" s="72"/>
      <c r="CNH25" s="72"/>
      <c r="CNI25" s="72"/>
      <c r="CNJ25" s="72"/>
      <c r="CNK25" s="72"/>
      <c r="CNL25" s="72"/>
      <c r="CNM25" s="72"/>
      <c r="CNN25" s="72"/>
      <c r="CNO25" s="72"/>
      <c r="CNP25" s="72"/>
      <c r="CNQ25" s="72"/>
      <c r="CNR25" s="72"/>
      <c r="CNS25" s="72"/>
      <c r="CNT25" s="72"/>
      <c r="CNU25" s="72"/>
      <c r="CNV25" s="72"/>
      <c r="CNW25" s="72"/>
      <c r="CNX25" s="72"/>
      <c r="CNY25" s="72"/>
      <c r="CNZ25" s="72"/>
      <c r="COA25" s="72"/>
      <c r="COB25" s="72"/>
      <c r="COC25" s="72"/>
      <c r="COD25" s="72"/>
      <c r="COE25" s="72"/>
      <c r="COF25" s="72"/>
      <c r="COG25" s="72"/>
      <c r="COH25" s="72"/>
      <c r="COI25" s="72"/>
      <c r="COJ25" s="72"/>
      <c r="COK25" s="72"/>
      <c r="COL25" s="72"/>
      <c r="COM25" s="72"/>
      <c r="CON25" s="72"/>
      <c r="COO25" s="72"/>
      <c r="COP25" s="72"/>
      <c r="COQ25" s="72"/>
      <c r="COR25" s="72"/>
      <c r="COS25" s="72"/>
      <c r="COT25" s="72"/>
      <c r="COU25" s="72"/>
      <c r="COV25" s="72"/>
      <c r="COW25" s="72"/>
      <c r="COX25" s="72"/>
      <c r="COY25" s="72"/>
      <c r="COZ25" s="72"/>
      <c r="CPA25" s="72"/>
      <c r="CPB25" s="72"/>
      <c r="CPC25" s="72"/>
      <c r="CPD25" s="72"/>
      <c r="CPE25" s="72"/>
      <c r="CPF25" s="72"/>
      <c r="CPG25" s="72"/>
      <c r="CPH25" s="72"/>
      <c r="CPI25" s="72"/>
      <c r="CPJ25" s="72"/>
      <c r="CPK25" s="72"/>
      <c r="CPL25" s="72"/>
      <c r="CPM25" s="72"/>
      <c r="CPN25" s="72"/>
      <c r="CPO25" s="72"/>
      <c r="CPP25" s="72"/>
      <c r="CPQ25" s="72"/>
      <c r="CPR25" s="72"/>
      <c r="CPS25" s="72"/>
      <c r="CPT25" s="72"/>
      <c r="CPU25" s="72"/>
      <c r="CPV25" s="72"/>
      <c r="CPW25" s="72"/>
      <c r="CPX25" s="72"/>
      <c r="CPY25" s="72"/>
      <c r="CPZ25" s="72"/>
      <c r="CQA25" s="72"/>
      <c r="CQB25" s="72"/>
      <c r="CQC25" s="72"/>
      <c r="CQD25" s="72"/>
      <c r="CQE25" s="72"/>
      <c r="CQF25" s="72"/>
      <c r="CQG25" s="72"/>
      <c r="CQH25" s="72"/>
      <c r="CQI25" s="72"/>
      <c r="CQJ25" s="72"/>
      <c r="CQK25" s="72"/>
      <c r="CQL25" s="72"/>
      <c r="CQM25" s="72"/>
      <c r="CQN25" s="72"/>
      <c r="CQO25" s="72"/>
      <c r="CQP25" s="72"/>
      <c r="CQQ25" s="72"/>
      <c r="CQR25" s="72"/>
      <c r="CQS25" s="72"/>
      <c r="CQT25" s="72"/>
      <c r="CQU25" s="72"/>
      <c r="CQV25" s="72"/>
      <c r="CQW25" s="72"/>
      <c r="CQX25" s="72"/>
      <c r="CQY25" s="72"/>
      <c r="CQZ25" s="72"/>
      <c r="CRA25" s="72"/>
      <c r="CRB25" s="72"/>
      <c r="CRC25" s="72"/>
      <c r="CRD25" s="72"/>
      <c r="CRE25" s="72"/>
      <c r="CRF25" s="72"/>
      <c r="CRG25" s="72"/>
      <c r="CRH25" s="72"/>
      <c r="CRI25" s="72"/>
      <c r="CRJ25" s="72"/>
      <c r="CRK25" s="72"/>
      <c r="CRL25" s="72"/>
      <c r="CRM25" s="72"/>
      <c r="CRN25" s="72"/>
      <c r="CRO25" s="72"/>
      <c r="CRP25" s="72"/>
      <c r="CRQ25" s="72"/>
      <c r="CRR25" s="72"/>
      <c r="CRS25" s="72"/>
      <c r="CRT25" s="72"/>
      <c r="CRU25" s="72"/>
      <c r="CRV25" s="72"/>
      <c r="CRW25" s="72"/>
      <c r="CRX25" s="72"/>
      <c r="CRY25" s="72"/>
      <c r="CRZ25" s="72"/>
      <c r="CSA25" s="72"/>
      <c r="CSB25" s="72"/>
      <c r="CSC25" s="72"/>
      <c r="CSD25" s="72"/>
      <c r="CSE25" s="72"/>
      <c r="CSF25" s="72"/>
      <c r="CSG25" s="72"/>
      <c r="CSH25" s="72"/>
      <c r="CSI25" s="72"/>
      <c r="CSJ25" s="72"/>
      <c r="CSK25" s="72"/>
      <c r="CSL25" s="72"/>
      <c r="CSM25" s="72"/>
      <c r="CSN25" s="72"/>
      <c r="CSO25" s="72"/>
      <c r="CSP25" s="72"/>
      <c r="CSQ25" s="72"/>
      <c r="CSR25" s="72"/>
      <c r="CSS25" s="72"/>
      <c r="CST25" s="72"/>
      <c r="CSU25" s="72"/>
      <c r="CSV25" s="72"/>
      <c r="CSW25" s="72"/>
      <c r="CSX25" s="72"/>
      <c r="CSY25" s="72"/>
      <c r="CSZ25" s="72"/>
      <c r="CTA25" s="72"/>
      <c r="CTB25" s="72"/>
      <c r="CTC25" s="72"/>
      <c r="CTD25" s="72"/>
      <c r="CTE25" s="72"/>
      <c r="CTF25" s="72"/>
      <c r="CTG25" s="72"/>
      <c r="CTH25" s="72"/>
      <c r="CTI25" s="72"/>
      <c r="CTJ25" s="72"/>
      <c r="CTK25" s="72"/>
      <c r="CTL25" s="72"/>
      <c r="CTM25" s="72"/>
      <c r="CTN25" s="72"/>
      <c r="CTO25" s="72"/>
      <c r="CTP25" s="72"/>
      <c r="CTQ25" s="72"/>
      <c r="CTR25" s="72"/>
      <c r="CTS25" s="72"/>
      <c r="CTT25" s="72"/>
      <c r="CTU25" s="72"/>
      <c r="CTV25" s="72"/>
      <c r="CTW25" s="72"/>
      <c r="CTX25" s="72"/>
      <c r="CTY25" s="72"/>
      <c r="CTZ25" s="72"/>
      <c r="CUA25" s="72"/>
      <c r="CUB25" s="72"/>
      <c r="CUC25" s="72"/>
      <c r="CUD25" s="72"/>
      <c r="CUE25" s="72"/>
      <c r="CUF25" s="72"/>
      <c r="CUG25" s="72"/>
      <c r="CUH25" s="72"/>
      <c r="CUI25" s="72"/>
      <c r="CUJ25" s="72"/>
      <c r="CUK25" s="72"/>
      <c r="CUL25" s="72"/>
      <c r="CUM25" s="72"/>
      <c r="CUN25" s="72"/>
      <c r="CUO25" s="72"/>
      <c r="CUP25" s="72"/>
      <c r="CUQ25" s="72"/>
      <c r="CUR25" s="72"/>
      <c r="CUS25" s="72"/>
      <c r="CUT25" s="72"/>
      <c r="CUU25" s="72"/>
      <c r="CUV25" s="72"/>
      <c r="CUW25" s="72"/>
      <c r="CUX25" s="72"/>
      <c r="CUY25" s="72"/>
      <c r="CUZ25" s="72"/>
      <c r="CVA25" s="72"/>
      <c r="CVB25" s="72"/>
      <c r="CVC25" s="72"/>
      <c r="CVD25" s="72"/>
      <c r="CVE25" s="72"/>
      <c r="CVF25" s="72"/>
      <c r="CVG25" s="72"/>
      <c r="CVH25" s="72"/>
      <c r="CVI25" s="72"/>
      <c r="CVJ25" s="72"/>
      <c r="CVK25" s="72"/>
      <c r="CVL25" s="72"/>
      <c r="CVM25" s="72"/>
      <c r="CVN25" s="72"/>
      <c r="CVO25" s="72"/>
      <c r="CVP25" s="72"/>
      <c r="CVQ25" s="72"/>
      <c r="CVR25" s="72"/>
      <c r="CVS25" s="72"/>
      <c r="CVT25" s="72"/>
      <c r="CVU25" s="72"/>
      <c r="CVV25" s="72"/>
      <c r="CVW25" s="72"/>
      <c r="CVX25" s="72"/>
      <c r="CVY25" s="72"/>
      <c r="CVZ25" s="72"/>
      <c r="CWA25" s="72"/>
      <c r="CWB25" s="72"/>
      <c r="CWC25" s="72"/>
      <c r="CWD25" s="72"/>
      <c r="CWE25" s="72"/>
      <c r="CWF25" s="72"/>
      <c r="CWG25" s="72"/>
      <c r="CWH25" s="72"/>
      <c r="CWI25" s="72"/>
      <c r="CWJ25" s="72"/>
      <c r="CWK25" s="72"/>
      <c r="CWL25" s="72"/>
      <c r="CWM25" s="72"/>
      <c r="CWN25" s="72"/>
      <c r="CWO25" s="72"/>
      <c r="CWP25" s="72"/>
      <c r="CWQ25" s="72"/>
      <c r="CWR25" s="72"/>
      <c r="CWS25" s="72"/>
      <c r="CWT25" s="72"/>
      <c r="CWU25" s="72"/>
      <c r="CWV25" s="72"/>
      <c r="CWW25" s="72"/>
      <c r="CWX25" s="72"/>
      <c r="CWY25" s="72"/>
      <c r="CWZ25" s="72"/>
      <c r="CXA25" s="72"/>
      <c r="CXB25" s="72"/>
      <c r="CXC25" s="72"/>
      <c r="CXD25" s="72"/>
      <c r="CXE25" s="72"/>
      <c r="CXF25" s="72"/>
      <c r="CXG25" s="72"/>
      <c r="CXH25" s="72"/>
      <c r="CXI25" s="72"/>
      <c r="CXJ25" s="72"/>
      <c r="CXK25" s="72"/>
      <c r="CXL25" s="72"/>
      <c r="CXM25" s="72"/>
      <c r="CXN25" s="72"/>
      <c r="CXO25" s="72"/>
      <c r="CXP25" s="72"/>
      <c r="CXQ25" s="72"/>
      <c r="CXR25" s="72"/>
      <c r="CXS25" s="72"/>
      <c r="CXT25" s="72"/>
      <c r="CXU25" s="72"/>
      <c r="CXV25" s="72"/>
      <c r="CXW25" s="72"/>
      <c r="CXX25" s="72"/>
      <c r="CXY25" s="72"/>
      <c r="CXZ25" s="72"/>
      <c r="CYA25" s="72"/>
      <c r="CYB25" s="72"/>
      <c r="CYC25" s="72"/>
      <c r="CYD25" s="72"/>
      <c r="CYE25" s="72"/>
      <c r="CYF25" s="72"/>
      <c r="CYG25" s="72"/>
      <c r="CYH25" s="72"/>
      <c r="CYI25" s="72"/>
      <c r="CYJ25" s="72"/>
      <c r="CYK25" s="72"/>
      <c r="CYL25" s="72"/>
      <c r="CYM25" s="72"/>
      <c r="CYN25" s="72"/>
      <c r="CYO25" s="72"/>
      <c r="CYP25" s="72"/>
      <c r="CYQ25" s="72"/>
      <c r="CYR25" s="72"/>
      <c r="CYS25" s="72"/>
      <c r="CYT25" s="72"/>
      <c r="CYU25" s="72"/>
      <c r="CYV25" s="72"/>
      <c r="CYW25" s="72"/>
      <c r="CYX25" s="72"/>
      <c r="CYY25" s="72"/>
      <c r="CYZ25" s="72"/>
      <c r="CZA25" s="72"/>
      <c r="CZB25" s="72"/>
      <c r="CZC25" s="72"/>
      <c r="CZD25" s="72"/>
      <c r="CZE25" s="72"/>
      <c r="CZF25" s="72"/>
      <c r="CZG25" s="72"/>
      <c r="CZH25" s="72"/>
      <c r="CZI25" s="72"/>
      <c r="CZJ25" s="72"/>
      <c r="CZK25" s="72"/>
      <c r="CZL25" s="72"/>
      <c r="CZM25" s="72"/>
      <c r="CZN25" s="72"/>
      <c r="CZO25" s="72"/>
      <c r="CZP25" s="72"/>
      <c r="CZQ25" s="72"/>
      <c r="CZR25" s="72"/>
      <c r="CZS25" s="72"/>
      <c r="CZT25" s="72"/>
      <c r="CZU25" s="72"/>
      <c r="CZV25" s="72"/>
      <c r="CZW25" s="72"/>
      <c r="CZX25" s="72"/>
      <c r="CZY25" s="72"/>
      <c r="CZZ25" s="72"/>
      <c r="DAA25" s="72"/>
      <c r="DAB25" s="72"/>
      <c r="DAC25" s="72"/>
      <c r="DAD25" s="72"/>
      <c r="DAE25" s="72"/>
      <c r="DAF25" s="72"/>
      <c r="DAG25" s="72"/>
      <c r="DAH25" s="72"/>
      <c r="DAI25" s="72"/>
      <c r="DAJ25" s="72"/>
      <c r="DAK25" s="72"/>
      <c r="DAL25" s="72"/>
      <c r="DAM25" s="72"/>
      <c r="DAN25" s="72"/>
      <c r="DAO25" s="72"/>
      <c r="DAP25" s="72"/>
      <c r="DAQ25" s="72"/>
      <c r="DAR25" s="72"/>
      <c r="DAS25" s="72"/>
      <c r="DAT25" s="72"/>
      <c r="DAU25" s="72"/>
      <c r="DAV25" s="72"/>
      <c r="DAW25" s="72"/>
      <c r="DAX25" s="72"/>
      <c r="DAY25" s="72"/>
      <c r="DAZ25" s="72"/>
      <c r="DBA25" s="72"/>
      <c r="DBB25" s="72"/>
      <c r="DBC25" s="72"/>
      <c r="DBD25" s="72"/>
      <c r="DBE25" s="72"/>
      <c r="DBF25" s="72"/>
      <c r="DBG25" s="72"/>
      <c r="DBH25" s="72"/>
      <c r="DBI25" s="72"/>
      <c r="DBJ25" s="72"/>
      <c r="DBK25" s="72"/>
      <c r="DBL25" s="72"/>
      <c r="DBM25" s="72"/>
      <c r="DBN25" s="72"/>
      <c r="DBO25" s="72"/>
      <c r="DBP25" s="72"/>
      <c r="DBQ25" s="72"/>
      <c r="DBR25" s="72"/>
      <c r="DBS25" s="72"/>
      <c r="DBT25" s="72"/>
      <c r="DBU25" s="72"/>
      <c r="DBV25" s="72"/>
      <c r="DBW25" s="72"/>
      <c r="DBX25" s="72"/>
      <c r="DBY25" s="72"/>
      <c r="DBZ25" s="72"/>
      <c r="DCA25" s="72"/>
      <c r="DCB25" s="72"/>
      <c r="DCC25" s="72"/>
      <c r="DCD25" s="72"/>
      <c r="DCE25" s="72"/>
      <c r="DCF25" s="72"/>
      <c r="DCG25" s="72"/>
      <c r="DCH25" s="72"/>
      <c r="DCI25" s="72"/>
      <c r="DCJ25" s="72"/>
      <c r="DCK25" s="72"/>
      <c r="DCL25" s="72"/>
      <c r="DCM25" s="72"/>
      <c r="DCN25" s="72"/>
      <c r="DCO25" s="72"/>
      <c r="DCP25" s="72"/>
      <c r="DCQ25" s="72"/>
      <c r="DCR25" s="72"/>
      <c r="DCS25" s="72"/>
      <c r="DCT25" s="72"/>
      <c r="DCU25" s="72"/>
      <c r="DCV25" s="72"/>
      <c r="DCW25" s="72"/>
      <c r="DCX25" s="72"/>
      <c r="DCY25" s="72"/>
      <c r="DCZ25" s="72"/>
      <c r="DDA25" s="72"/>
      <c r="DDB25" s="72"/>
      <c r="DDC25" s="72"/>
      <c r="DDD25" s="72"/>
      <c r="DDE25" s="72"/>
      <c r="DDF25" s="72"/>
      <c r="DDG25" s="72"/>
      <c r="DDH25" s="72"/>
      <c r="DDI25" s="72"/>
      <c r="DDJ25" s="72"/>
      <c r="DDK25" s="72"/>
      <c r="DDL25" s="72"/>
      <c r="DDM25" s="72"/>
      <c r="DDN25" s="72"/>
      <c r="DDO25" s="72"/>
      <c r="DDP25" s="72"/>
      <c r="DDQ25" s="72"/>
      <c r="DDR25" s="72"/>
      <c r="DDS25" s="72"/>
      <c r="DDT25" s="72"/>
      <c r="DDU25" s="72"/>
      <c r="DDV25" s="72"/>
      <c r="DDW25" s="72"/>
      <c r="DDX25" s="72"/>
      <c r="DDY25" s="72"/>
      <c r="DDZ25" s="72"/>
      <c r="DEA25" s="72"/>
      <c r="DEB25" s="72"/>
      <c r="DEC25" s="72"/>
      <c r="DED25" s="72"/>
      <c r="DEE25" s="72"/>
      <c r="DEF25" s="72"/>
      <c r="DEG25" s="72"/>
      <c r="DEH25" s="72"/>
      <c r="DEI25" s="72"/>
      <c r="DEJ25" s="72"/>
      <c r="DEK25" s="72"/>
      <c r="DEL25" s="72"/>
      <c r="DEM25" s="72"/>
      <c r="DEN25" s="72"/>
      <c r="DEO25" s="72"/>
      <c r="DEP25" s="72"/>
      <c r="DEQ25" s="72"/>
      <c r="DER25" s="72"/>
      <c r="DES25" s="72"/>
      <c r="DET25" s="72"/>
      <c r="DEU25" s="72"/>
      <c r="DEV25" s="72"/>
      <c r="DEW25" s="72"/>
      <c r="DEX25" s="72"/>
      <c r="DEY25" s="72"/>
      <c r="DEZ25" s="72"/>
      <c r="DFA25" s="72"/>
      <c r="DFB25" s="72"/>
      <c r="DFC25" s="72"/>
      <c r="DFD25" s="72"/>
      <c r="DFE25" s="72"/>
      <c r="DFF25" s="72"/>
      <c r="DFG25" s="72"/>
      <c r="DFH25" s="72"/>
      <c r="DFI25" s="72"/>
      <c r="DFJ25" s="72"/>
      <c r="DFK25" s="72"/>
      <c r="DFL25" s="72"/>
      <c r="DFM25" s="72"/>
      <c r="DFN25" s="72"/>
      <c r="DFO25" s="72"/>
      <c r="DFP25" s="72"/>
      <c r="DFQ25" s="72"/>
      <c r="DFR25" s="72"/>
      <c r="DFS25" s="72"/>
      <c r="DFT25" s="72"/>
      <c r="DFU25" s="72"/>
      <c r="DFV25" s="72"/>
      <c r="DFW25" s="72"/>
      <c r="DFX25" s="72"/>
      <c r="DFY25" s="72"/>
      <c r="DFZ25" s="72"/>
      <c r="DGA25" s="72"/>
      <c r="DGB25" s="72"/>
      <c r="DGC25" s="72"/>
      <c r="DGD25" s="72"/>
      <c r="DGE25" s="72"/>
      <c r="DGF25" s="72"/>
      <c r="DGG25" s="72"/>
      <c r="DGH25" s="72"/>
      <c r="DGI25" s="72"/>
      <c r="DGJ25" s="72"/>
      <c r="DGK25" s="72"/>
      <c r="DGL25" s="72"/>
      <c r="DGM25" s="72"/>
      <c r="DGN25" s="72"/>
      <c r="DGO25" s="72"/>
      <c r="DGP25" s="72"/>
      <c r="DGQ25" s="72"/>
      <c r="DGR25" s="72"/>
      <c r="DGS25" s="72"/>
      <c r="DGT25" s="72"/>
      <c r="DGU25" s="72"/>
      <c r="DGV25" s="72"/>
      <c r="DGW25" s="72"/>
      <c r="DGX25" s="72"/>
      <c r="DGY25" s="72"/>
      <c r="DGZ25" s="72"/>
      <c r="DHA25" s="72"/>
      <c r="DHB25" s="72"/>
      <c r="DHC25" s="72"/>
      <c r="DHD25" s="72"/>
      <c r="DHE25" s="72"/>
      <c r="DHF25" s="72"/>
      <c r="DHG25" s="72"/>
      <c r="DHH25" s="72"/>
      <c r="DHI25" s="72"/>
      <c r="DHJ25" s="72"/>
      <c r="DHK25" s="72"/>
      <c r="DHL25" s="72"/>
      <c r="DHM25" s="72"/>
      <c r="DHN25" s="72"/>
      <c r="DHO25" s="72"/>
      <c r="DHP25" s="72"/>
      <c r="DHQ25" s="72"/>
      <c r="DHR25" s="72"/>
      <c r="DHS25" s="72"/>
      <c r="DHT25" s="72"/>
      <c r="DHU25" s="72"/>
      <c r="DHV25" s="72"/>
      <c r="DHW25" s="72"/>
      <c r="DHX25" s="72"/>
      <c r="DHY25" s="72"/>
      <c r="DHZ25" s="72"/>
      <c r="DIA25" s="72"/>
      <c r="DIB25" s="72"/>
      <c r="DIC25" s="72"/>
      <c r="DID25" s="72"/>
      <c r="DIE25" s="72"/>
      <c r="DIF25" s="72"/>
      <c r="DIG25" s="72"/>
      <c r="DIH25" s="72"/>
      <c r="DII25" s="72"/>
      <c r="DIJ25" s="72"/>
      <c r="DIK25" s="72"/>
      <c r="DIL25" s="72"/>
      <c r="DIM25" s="72"/>
      <c r="DIN25" s="72"/>
      <c r="DIO25" s="72"/>
      <c r="DIP25" s="72"/>
      <c r="DIQ25" s="72"/>
      <c r="DIR25" s="72"/>
      <c r="DIS25" s="72"/>
      <c r="DIT25" s="72"/>
      <c r="DIU25" s="72"/>
      <c r="DIV25" s="72"/>
      <c r="DIW25" s="72"/>
      <c r="DIX25" s="72"/>
      <c r="DIY25" s="72"/>
      <c r="DIZ25" s="72"/>
      <c r="DJA25" s="72"/>
      <c r="DJB25" s="72"/>
      <c r="DJC25" s="72"/>
      <c r="DJD25" s="72"/>
      <c r="DJE25" s="72"/>
      <c r="DJF25" s="72"/>
      <c r="DJG25" s="72"/>
      <c r="DJH25" s="72"/>
      <c r="DJI25" s="72"/>
      <c r="DJJ25" s="72"/>
      <c r="DJK25" s="72"/>
      <c r="DJL25" s="72"/>
      <c r="DJM25" s="72"/>
      <c r="DJN25" s="72"/>
      <c r="DJO25" s="72"/>
      <c r="DJP25" s="72"/>
      <c r="DJQ25" s="72"/>
      <c r="DJR25" s="72"/>
      <c r="DJS25" s="72"/>
      <c r="DJT25" s="72"/>
      <c r="DJU25" s="72"/>
      <c r="DJV25" s="72"/>
      <c r="DJW25" s="72"/>
      <c r="DJX25" s="72"/>
      <c r="DJY25" s="72"/>
      <c r="DJZ25" s="72"/>
      <c r="DKA25" s="72"/>
      <c r="DKB25" s="72"/>
      <c r="DKC25" s="72"/>
      <c r="DKD25" s="72"/>
      <c r="DKE25" s="72"/>
      <c r="DKF25" s="72"/>
      <c r="DKG25" s="72"/>
      <c r="DKH25" s="72"/>
      <c r="DKI25" s="72"/>
      <c r="DKJ25" s="72"/>
      <c r="DKK25" s="72"/>
      <c r="DKL25" s="72"/>
      <c r="DKM25" s="72"/>
      <c r="DKN25" s="72"/>
      <c r="DKO25" s="72"/>
      <c r="DKP25" s="72"/>
      <c r="DKQ25" s="72"/>
      <c r="DKR25" s="72"/>
      <c r="DKS25" s="72"/>
      <c r="DKT25" s="72"/>
      <c r="DKU25" s="72"/>
      <c r="DKV25" s="72"/>
      <c r="DKW25" s="72"/>
      <c r="DKX25" s="72"/>
      <c r="DKY25" s="72"/>
      <c r="DKZ25" s="72"/>
      <c r="DLA25" s="72"/>
      <c r="DLB25" s="72"/>
      <c r="DLC25" s="72"/>
      <c r="DLD25" s="72"/>
      <c r="DLE25" s="72"/>
      <c r="DLF25" s="72"/>
      <c r="DLG25" s="72"/>
      <c r="DLH25" s="72"/>
      <c r="DLI25" s="72"/>
      <c r="DLJ25" s="72"/>
      <c r="DLK25" s="72"/>
      <c r="DLL25" s="72"/>
      <c r="DLM25" s="72"/>
      <c r="DLN25" s="72"/>
      <c r="DLO25" s="72"/>
      <c r="DLP25" s="72"/>
      <c r="DLQ25" s="72"/>
      <c r="DLR25" s="72"/>
      <c r="DLS25" s="72"/>
      <c r="DLT25" s="72"/>
      <c r="DLU25" s="72"/>
      <c r="DLV25" s="72"/>
      <c r="DLW25" s="72"/>
      <c r="DLX25" s="72"/>
      <c r="DLY25" s="72"/>
      <c r="DLZ25" s="72"/>
      <c r="DMA25" s="72"/>
      <c r="DMB25" s="72"/>
      <c r="DMC25" s="72"/>
      <c r="DMD25" s="72"/>
      <c r="DME25" s="72"/>
      <c r="DMF25" s="72"/>
      <c r="DMG25" s="72"/>
      <c r="DMH25" s="72"/>
      <c r="DMI25" s="72"/>
      <c r="DMJ25" s="72"/>
      <c r="DMK25" s="72"/>
      <c r="DML25" s="72"/>
      <c r="DMM25" s="72"/>
      <c r="DMN25" s="72"/>
      <c r="DMO25" s="72"/>
      <c r="DMP25" s="72"/>
      <c r="DMQ25" s="72"/>
      <c r="DMR25" s="72"/>
      <c r="DMS25" s="72"/>
      <c r="DMT25" s="72"/>
      <c r="DMU25" s="72"/>
      <c r="DMV25" s="72"/>
      <c r="DMW25" s="72"/>
      <c r="DMX25" s="72"/>
      <c r="DMY25" s="72"/>
      <c r="DMZ25" s="72"/>
      <c r="DNA25" s="72"/>
      <c r="DNB25" s="72"/>
      <c r="DNC25" s="72"/>
      <c r="DND25" s="72"/>
      <c r="DNE25" s="72"/>
      <c r="DNF25" s="72"/>
      <c r="DNG25" s="72"/>
      <c r="DNH25" s="72"/>
      <c r="DNI25" s="72"/>
      <c r="DNJ25" s="72"/>
      <c r="DNK25" s="72"/>
      <c r="DNL25" s="72"/>
      <c r="DNM25" s="72"/>
      <c r="DNN25" s="72"/>
      <c r="DNO25" s="72"/>
      <c r="DNP25" s="72"/>
      <c r="DNQ25" s="72"/>
      <c r="DNR25" s="72"/>
      <c r="DNS25" s="72"/>
      <c r="DNT25" s="72"/>
      <c r="DNU25" s="72"/>
      <c r="DNV25" s="72"/>
      <c r="DNW25" s="72"/>
      <c r="DNX25" s="72"/>
      <c r="DNY25" s="72"/>
      <c r="DNZ25" s="72"/>
      <c r="DOA25" s="72"/>
      <c r="DOB25" s="72"/>
      <c r="DOC25" s="72"/>
      <c r="DOD25" s="72"/>
      <c r="DOE25" s="72"/>
      <c r="DOF25" s="72"/>
      <c r="DOG25" s="72"/>
      <c r="DOH25" s="72"/>
      <c r="DOI25" s="72"/>
      <c r="DOJ25" s="72"/>
      <c r="DOK25" s="72"/>
      <c r="DOL25" s="72"/>
      <c r="DOM25" s="72"/>
      <c r="DON25" s="72"/>
      <c r="DOO25" s="72"/>
      <c r="DOP25" s="72"/>
      <c r="DOQ25" s="72"/>
      <c r="DOR25" s="72"/>
      <c r="DOS25" s="72"/>
      <c r="DOT25" s="72"/>
      <c r="DOU25" s="72"/>
      <c r="DOV25" s="72"/>
      <c r="DOW25" s="72"/>
      <c r="DOX25" s="72"/>
      <c r="DOY25" s="72"/>
      <c r="DOZ25" s="72"/>
      <c r="DPA25" s="72"/>
      <c r="DPB25" s="72"/>
      <c r="DPC25" s="72"/>
      <c r="DPD25" s="72"/>
      <c r="DPE25" s="72"/>
      <c r="DPF25" s="72"/>
      <c r="DPG25" s="72"/>
      <c r="DPH25" s="72"/>
      <c r="DPI25" s="72"/>
      <c r="DPJ25" s="72"/>
      <c r="DPK25" s="72"/>
      <c r="DPL25" s="72"/>
      <c r="DPM25" s="72"/>
      <c r="DPN25" s="72"/>
      <c r="DPO25" s="72"/>
      <c r="DPP25" s="72"/>
      <c r="DPQ25" s="72"/>
      <c r="DPR25" s="72"/>
      <c r="DPS25" s="72"/>
      <c r="DPT25" s="72"/>
      <c r="DPU25" s="72"/>
      <c r="DPV25" s="72"/>
      <c r="DPW25" s="72"/>
      <c r="DPX25" s="72"/>
      <c r="DPY25" s="72"/>
      <c r="DPZ25" s="72"/>
      <c r="DQA25" s="72"/>
      <c r="DQB25" s="72"/>
      <c r="DQC25" s="72"/>
      <c r="DQD25" s="72"/>
      <c r="DQE25" s="72"/>
      <c r="DQF25" s="72"/>
      <c r="DQG25" s="72"/>
      <c r="DQH25" s="72"/>
      <c r="DQI25" s="72"/>
      <c r="DQJ25" s="72"/>
      <c r="DQK25" s="72"/>
      <c r="DQL25" s="72"/>
      <c r="DQM25" s="72"/>
      <c r="DQN25" s="72"/>
      <c r="DQO25" s="72"/>
      <c r="DQP25" s="72"/>
      <c r="DQQ25" s="72"/>
      <c r="DQR25" s="72"/>
      <c r="DQS25" s="72"/>
      <c r="DQT25" s="72"/>
      <c r="DQU25" s="72"/>
      <c r="DQV25" s="72"/>
      <c r="DQW25" s="72"/>
      <c r="DQX25" s="72"/>
      <c r="DQY25" s="72"/>
      <c r="DQZ25" s="72"/>
      <c r="DRA25" s="72"/>
      <c r="DRB25" s="72"/>
      <c r="DRC25" s="72"/>
      <c r="DRD25" s="72"/>
      <c r="DRE25" s="72"/>
      <c r="DRF25" s="72"/>
      <c r="DRG25" s="72"/>
      <c r="DRH25" s="72"/>
      <c r="DRI25" s="72"/>
      <c r="DRJ25" s="72"/>
      <c r="DRK25" s="72"/>
      <c r="DRL25" s="72"/>
      <c r="DRM25" s="72"/>
      <c r="DRN25" s="72"/>
      <c r="DRO25" s="72"/>
      <c r="DRP25" s="72"/>
      <c r="DRQ25" s="72"/>
      <c r="DRR25" s="72"/>
      <c r="DRS25" s="72"/>
      <c r="DRT25" s="72"/>
      <c r="DRU25" s="72"/>
      <c r="DRV25" s="72"/>
      <c r="DRW25" s="72"/>
      <c r="DRX25" s="72"/>
      <c r="DRY25" s="72"/>
      <c r="DRZ25" s="72"/>
      <c r="DSA25" s="72"/>
      <c r="DSB25" s="72"/>
      <c r="DSC25" s="72"/>
      <c r="DSD25" s="72"/>
      <c r="DSE25" s="72"/>
      <c r="DSF25" s="72"/>
      <c r="DSG25" s="72"/>
      <c r="DSH25" s="72"/>
      <c r="DSI25" s="72"/>
      <c r="DSJ25" s="72"/>
      <c r="DSK25" s="72"/>
      <c r="DSL25" s="72"/>
      <c r="DSM25" s="72"/>
      <c r="DSN25" s="72"/>
      <c r="DSO25" s="72"/>
      <c r="DSP25" s="72"/>
      <c r="DSQ25" s="72"/>
      <c r="DSR25" s="72"/>
      <c r="DSS25" s="72"/>
      <c r="DST25" s="72"/>
      <c r="DSU25" s="72"/>
      <c r="DSV25" s="72"/>
      <c r="DSW25" s="72"/>
      <c r="DSX25" s="72"/>
      <c r="DSY25" s="72"/>
      <c r="DSZ25" s="72"/>
      <c r="DTA25" s="72"/>
      <c r="DTB25" s="72"/>
      <c r="DTC25" s="72"/>
      <c r="DTD25" s="72"/>
      <c r="DTE25" s="72"/>
      <c r="DTF25" s="72"/>
      <c r="DTG25" s="72"/>
      <c r="DTH25" s="72"/>
      <c r="DTI25" s="72"/>
      <c r="DTJ25" s="72"/>
      <c r="DTK25" s="72"/>
      <c r="DTL25" s="72"/>
      <c r="DTM25" s="72"/>
      <c r="DTN25" s="72"/>
      <c r="DTO25" s="72"/>
      <c r="DTP25" s="72"/>
      <c r="DTQ25" s="72"/>
      <c r="DTR25" s="72"/>
      <c r="DTS25" s="72"/>
      <c r="DTT25" s="72"/>
      <c r="DTU25" s="72"/>
      <c r="DTV25" s="72"/>
      <c r="DTW25" s="72"/>
      <c r="DTX25" s="72"/>
      <c r="DTY25" s="72"/>
      <c r="DTZ25" s="72"/>
      <c r="DUA25" s="72"/>
      <c r="DUB25" s="72"/>
      <c r="DUC25" s="72"/>
      <c r="DUD25" s="72"/>
      <c r="DUE25" s="72"/>
      <c r="DUF25" s="72"/>
      <c r="DUG25" s="72"/>
      <c r="DUH25" s="72"/>
      <c r="DUI25" s="72"/>
      <c r="DUJ25" s="72"/>
      <c r="DUK25" s="72"/>
      <c r="DUL25" s="72"/>
      <c r="DUM25" s="72"/>
      <c r="DUN25" s="72"/>
      <c r="DUO25" s="72"/>
      <c r="DUP25" s="72"/>
      <c r="DUQ25" s="72"/>
      <c r="DUR25" s="72"/>
      <c r="DUS25" s="72"/>
      <c r="DUT25" s="72"/>
      <c r="DUU25" s="72"/>
      <c r="DUV25" s="72"/>
      <c r="DUW25" s="72"/>
      <c r="DUX25" s="72"/>
      <c r="DUY25" s="72"/>
      <c r="DUZ25" s="72"/>
      <c r="DVA25" s="72"/>
      <c r="DVB25" s="72"/>
      <c r="DVC25" s="72"/>
      <c r="DVD25" s="72"/>
      <c r="DVE25" s="72"/>
      <c r="DVF25" s="72"/>
      <c r="DVG25" s="72"/>
      <c r="DVH25" s="72"/>
      <c r="DVI25" s="72"/>
      <c r="DVJ25" s="72"/>
      <c r="DVK25" s="72"/>
      <c r="DVL25" s="72"/>
      <c r="DVM25" s="72"/>
      <c r="DVN25" s="72"/>
      <c r="DVO25" s="72"/>
      <c r="DVP25" s="72"/>
      <c r="DVQ25" s="72"/>
      <c r="DVR25" s="72"/>
      <c r="DVS25" s="72"/>
      <c r="DVT25" s="72"/>
      <c r="DVU25" s="72"/>
      <c r="DVV25" s="72"/>
      <c r="DVW25" s="72"/>
      <c r="DVX25" s="72"/>
      <c r="DVY25" s="72"/>
      <c r="DVZ25" s="72"/>
      <c r="DWA25" s="72"/>
      <c r="DWB25" s="72"/>
      <c r="DWC25" s="72"/>
      <c r="DWD25" s="72"/>
      <c r="DWE25" s="72"/>
      <c r="DWF25" s="72"/>
      <c r="DWG25" s="72"/>
      <c r="DWH25" s="72"/>
      <c r="DWI25" s="72"/>
      <c r="DWJ25" s="72"/>
      <c r="DWK25" s="72"/>
      <c r="DWL25" s="72"/>
      <c r="DWM25" s="72"/>
      <c r="DWN25" s="72"/>
      <c r="DWO25" s="72"/>
      <c r="DWP25" s="72"/>
      <c r="DWQ25" s="72"/>
      <c r="DWR25" s="72"/>
      <c r="DWS25" s="72"/>
      <c r="DWT25" s="72"/>
      <c r="DWU25" s="72"/>
      <c r="DWV25" s="72"/>
      <c r="DWW25" s="72"/>
      <c r="DWX25" s="72"/>
      <c r="DWY25" s="72"/>
      <c r="DWZ25" s="72"/>
      <c r="DXA25" s="72"/>
      <c r="DXB25" s="72"/>
      <c r="DXC25" s="72"/>
      <c r="DXD25" s="72"/>
      <c r="DXE25" s="72"/>
      <c r="DXF25" s="72"/>
      <c r="DXG25" s="72"/>
      <c r="DXH25" s="72"/>
      <c r="DXI25" s="72"/>
      <c r="DXJ25" s="72"/>
      <c r="DXK25" s="72"/>
      <c r="DXL25" s="72"/>
      <c r="DXM25" s="72"/>
      <c r="DXN25" s="72"/>
      <c r="DXO25" s="72"/>
      <c r="DXP25" s="72"/>
      <c r="DXQ25" s="72"/>
      <c r="DXR25" s="72"/>
      <c r="DXS25" s="72"/>
      <c r="DXT25" s="72"/>
      <c r="DXU25" s="72"/>
      <c r="DXV25" s="72"/>
      <c r="DXW25" s="72"/>
      <c r="DXX25" s="72"/>
      <c r="DXY25" s="72"/>
      <c r="DXZ25" s="72"/>
      <c r="DYA25" s="72"/>
      <c r="DYB25" s="72"/>
      <c r="DYC25" s="72"/>
      <c r="DYD25" s="72"/>
      <c r="DYE25" s="72"/>
      <c r="DYF25" s="72"/>
      <c r="DYG25" s="72"/>
      <c r="DYH25" s="72"/>
      <c r="DYI25" s="72"/>
      <c r="DYJ25" s="72"/>
      <c r="DYK25" s="72"/>
      <c r="DYL25" s="72"/>
      <c r="DYM25" s="72"/>
      <c r="DYN25" s="72"/>
      <c r="DYO25" s="72"/>
      <c r="DYP25" s="72"/>
      <c r="DYQ25" s="72"/>
      <c r="DYR25" s="72"/>
      <c r="DYS25" s="72"/>
      <c r="DYT25" s="72"/>
      <c r="DYU25" s="72"/>
      <c r="DYV25" s="72"/>
      <c r="DYW25" s="72"/>
      <c r="DYX25" s="72"/>
      <c r="DYY25" s="72"/>
      <c r="DYZ25" s="72"/>
      <c r="DZA25" s="72"/>
      <c r="DZB25" s="72"/>
      <c r="DZC25" s="72"/>
      <c r="DZD25" s="72"/>
      <c r="DZE25" s="72"/>
      <c r="DZF25" s="72"/>
      <c r="DZG25" s="72"/>
      <c r="DZH25" s="72"/>
      <c r="DZI25" s="72"/>
      <c r="DZJ25" s="72"/>
      <c r="DZK25" s="72"/>
      <c r="DZL25" s="72"/>
      <c r="DZM25" s="72"/>
      <c r="DZN25" s="72"/>
      <c r="DZO25" s="72"/>
      <c r="DZP25" s="72"/>
      <c r="DZQ25" s="72"/>
      <c r="DZR25" s="72"/>
      <c r="DZS25" s="72"/>
      <c r="DZT25" s="72"/>
      <c r="DZU25" s="72"/>
      <c r="DZV25" s="72"/>
      <c r="DZW25" s="72"/>
      <c r="DZX25" s="72"/>
      <c r="DZY25" s="72"/>
      <c r="DZZ25" s="72"/>
      <c r="EAA25" s="72"/>
      <c r="EAB25" s="72"/>
      <c r="EAC25" s="72"/>
      <c r="EAD25" s="72"/>
      <c r="EAE25" s="72"/>
      <c r="EAF25" s="72"/>
      <c r="EAG25" s="72"/>
      <c r="EAH25" s="72"/>
      <c r="EAI25" s="72"/>
      <c r="EAJ25" s="72"/>
      <c r="EAK25" s="72"/>
      <c r="EAL25" s="72"/>
      <c r="EAM25" s="72"/>
      <c r="EAN25" s="72"/>
      <c r="EAO25" s="72"/>
      <c r="EAP25" s="72"/>
      <c r="EAQ25" s="72"/>
      <c r="EAR25" s="72"/>
      <c r="EAS25" s="72"/>
      <c r="EAT25" s="72"/>
      <c r="EAU25" s="72"/>
      <c r="EAV25" s="72"/>
      <c r="EAW25" s="72"/>
      <c r="EAX25" s="72"/>
      <c r="EAY25" s="72"/>
      <c r="EAZ25" s="72"/>
      <c r="EBA25" s="72"/>
      <c r="EBB25" s="72"/>
      <c r="EBC25" s="72"/>
      <c r="EBD25" s="72"/>
      <c r="EBE25" s="72"/>
      <c r="EBF25" s="72"/>
      <c r="EBG25" s="72"/>
      <c r="EBH25" s="72"/>
      <c r="EBI25" s="72"/>
      <c r="EBJ25" s="72"/>
      <c r="EBK25" s="72"/>
      <c r="EBL25" s="72"/>
      <c r="EBM25" s="72"/>
      <c r="EBN25" s="72"/>
      <c r="EBO25" s="72"/>
      <c r="EBP25" s="72"/>
      <c r="EBQ25" s="72"/>
      <c r="EBR25" s="72"/>
      <c r="EBS25" s="72"/>
      <c r="EBT25" s="72"/>
      <c r="EBU25" s="72"/>
      <c r="EBV25" s="72"/>
      <c r="EBW25" s="72"/>
      <c r="EBX25" s="72"/>
      <c r="EBY25" s="72"/>
      <c r="EBZ25" s="72"/>
      <c r="ECA25" s="72"/>
      <c r="ECB25" s="72"/>
      <c r="ECC25" s="72"/>
      <c r="ECD25" s="72"/>
      <c r="ECE25" s="72"/>
      <c r="ECF25" s="72"/>
      <c r="ECG25" s="72"/>
      <c r="ECH25" s="72"/>
      <c r="ECI25" s="72"/>
      <c r="ECJ25" s="72"/>
      <c r="ECK25" s="72"/>
      <c r="ECL25" s="72"/>
      <c r="ECM25" s="72"/>
      <c r="ECN25" s="72"/>
      <c r="ECO25" s="72"/>
      <c r="ECP25" s="72"/>
      <c r="ECQ25" s="72"/>
      <c r="ECR25" s="72"/>
      <c r="ECS25" s="72"/>
      <c r="ECT25" s="72"/>
      <c r="ECU25" s="72"/>
      <c r="ECV25" s="72"/>
      <c r="ECW25" s="72"/>
      <c r="ECX25" s="72"/>
      <c r="ECY25" s="72"/>
      <c r="ECZ25" s="72"/>
      <c r="EDA25" s="72"/>
      <c r="EDB25" s="72"/>
      <c r="EDC25" s="72"/>
      <c r="EDD25" s="72"/>
      <c r="EDE25" s="72"/>
      <c r="EDF25" s="72"/>
      <c r="EDG25" s="72"/>
      <c r="EDH25" s="72"/>
      <c r="EDI25" s="72"/>
      <c r="EDJ25" s="72"/>
      <c r="EDK25" s="72"/>
      <c r="EDL25" s="72"/>
      <c r="EDM25" s="72"/>
      <c r="EDN25" s="72"/>
      <c r="EDO25" s="72"/>
      <c r="EDP25" s="72"/>
      <c r="EDQ25" s="72"/>
      <c r="EDR25" s="72"/>
      <c r="EDS25" s="72"/>
      <c r="EDT25" s="72"/>
      <c r="EDU25" s="72"/>
      <c r="EDV25" s="72"/>
      <c r="EDW25" s="72"/>
      <c r="EDX25" s="72"/>
      <c r="EDY25" s="72"/>
      <c r="EDZ25" s="72"/>
      <c r="EEA25" s="72"/>
      <c r="EEB25" s="72"/>
      <c r="EEC25" s="72"/>
      <c r="EED25" s="72"/>
      <c r="EEE25" s="72"/>
      <c r="EEF25" s="72"/>
      <c r="EEG25" s="72"/>
      <c r="EEH25" s="72"/>
      <c r="EEI25" s="72"/>
      <c r="EEJ25" s="72"/>
      <c r="EEK25" s="72"/>
      <c r="EEL25" s="72"/>
      <c r="EEM25" s="72"/>
      <c r="EEN25" s="72"/>
      <c r="EEO25" s="72"/>
      <c r="EEP25" s="72"/>
      <c r="EEQ25" s="72"/>
      <c r="EER25" s="72"/>
      <c r="EES25" s="72"/>
      <c r="EET25" s="72"/>
      <c r="EEU25" s="72"/>
      <c r="EEV25" s="72"/>
      <c r="EEW25" s="72"/>
      <c r="EEX25" s="72"/>
      <c r="EEY25" s="72"/>
      <c r="EEZ25" s="72"/>
      <c r="EFA25" s="72"/>
      <c r="EFB25" s="72"/>
      <c r="EFC25" s="72"/>
      <c r="EFD25" s="72"/>
      <c r="EFE25" s="72"/>
      <c r="EFF25" s="72"/>
      <c r="EFG25" s="72"/>
      <c r="EFH25" s="72"/>
      <c r="EFI25" s="72"/>
      <c r="EFJ25" s="72"/>
      <c r="EFK25" s="72"/>
      <c r="EFL25" s="72"/>
      <c r="EFM25" s="72"/>
      <c r="EFN25" s="72"/>
      <c r="EFO25" s="72"/>
      <c r="EFP25" s="72"/>
      <c r="EFQ25" s="72"/>
      <c r="EFR25" s="72"/>
      <c r="EFS25" s="72"/>
      <c r="EFT25" s="72"/>
      <c r="EFU25" s="72"/>
      <c r="EFV25" s="72"/>
      <c r="EFW25" s="72"/>
      <c r="EFX25" s="72"/>
      <c r="EFY25" s="72"/>
      <c r="EFZ25" s="72"/>
      <c r="EGA25" s="72"/>
      <c r="EGB25" s="72"/>
      <c r="EGC25" s="72"/>
      <c r="EGD25" s="72"/>
      <c r="EGE25" s="72"/>
      <c r="EGF25" s="72"/>
      <c r="EGG25" s="72"/>
      <c r="EGH25" s="72"/>
      <c r="EGI25" s="72"/>
      <c r="EGJ25" s="72"/>
      <c r="EGK25" s="72"/>
      <c r="EGL25" s="72"/>
      <c r="EGM25" s="72"/>
      <c r="EGN25" s="72"/>
      <c r="EGO25" s="72"/>
      <c r="EGP25" s="72"/>
      <c r="EGQ25" s="72"/>
      <c r="EGR25" s="72"/>
      <c r="EGS25" s="72"/>
      <c r="EGT25" s="72"/>
      <c r="EGU25" s="72"/>
      <c r="EGV25" s="72"/>
      <c r="EGW25" s="72"/>
      <c r="EGX25" s="72"/>
      <c r="EGY25" s="72"/>
      <c r="EGZ25" s="72"/>
      <c r="EHA25" s="72"/>
      <c r="EHB25" s="72"/>
      <c r="EHC25" s="72"/>
      <c r="EHD25" s="72"/>
      <c r="EHE25" s="72"/>
      <c r="EHF25" s="72"/>
      <c r="EHG25" s="72"/>
      <c r="EHH25" s="72"/>
      <c r="EHI25" s="72"/>
      <c r="EHJ25" s="72"/>
      <c r="EHK25" s="72"/>
      <c r="EHL25" s="72"/>
      <c r="EHM25" s="72"/>
      <c r="EHN25" s="72"/>
      <c r="EHO25" s="72"/>
      <c r="EHP25" s="72"/>
      <c r="EHQ25" s="72"/>
      <c r="EHR25" s="72"/>
      <c r="EHS25" s="72"/>
      <c r="EHT25" s="72"/>
      <c r="EHU25" s="72"/>
      <c r="EHV25" s="72"/>
      <c r="EHW25" s="72"/>
      <c r="EHX25" s="72"/>
      <c r="EHY25" s="72"/>
      <c r="EHZ25" s="72"/>
      <c r="EIA25" s="72"/>
      <c r="EIB25" s="72"/>
      <c r="EIC25" s="72"/>
      <c r="EID25" s="72"/>
      <c r="EIE25" s="72"/>
      <c r="EIF25" s="72"/>
      <c r="EIG25" s="72"/>
      <c r="EIH25" s="72"/>
      <c r="EII25" s="72"/>
      <c r="EIJ25" s="72"/>
      <c r="EIK25" s="72"/>
      <c r="EIL25" s="72"/>
      <c r="EIM25" s="72"/>
      <c r="EIN25" s="72"/>
      <c r="EIO25" s="72"/>
      <c r="EIP25" s="72"/>
      <c r="EIQ25" s="72"/>
      <c r="EIR25" s="72"/>
      <c r="EIS25" s="72"/>
      <c r="EIT25" s="72"/>
      <c r="EIU25" s="72"/>
      <c r="EIV25" s="72"/>
      <c r="EIW25" s="72"/>
      <c r="EIX25" s="72"/>
      <c r="EIY25" s="72"/>
      <c r="EIZ25" s="72"/>
      <c r="EJA25" s="72"/>
      <c r="EJB25" s="72"/>
      <c r="EJC25" s="72"/>
      <c r="EJD25" s="72"/>
      <c r="EJE25" s="72"/>
      <c r="EJF25" s="72"/>
      <c r="EJG25" s="72"/>
      <c r="EJH25" s="72"/>
      <c r="EJI25" s="72"/>
      <c r="EJJ25" s="72"/>
      <c r="EJK25" s="72"/>
      <c r="EJL25" s="72"/>
      <c r="EJM25" s="72"/>
      <c r="EJN25" s="72"/>
      <c r="EJO25" s="72"/>
      <c r="EJP25" s="72"/>
      <c r="EJQ25" s="72"/>
      <c r="EJR25" s="72"/>
      <c r="EJS25" s="72"/>
      <c r="EJT25" s="72"/>
      <c r="EJU25" s="72"/>
      <c r="EJV25" s="72"/>
      <c r="EJW25" s="72"/>
      <c r="EJX25" s="72"/>
      <c r="EJY25" s="72"/>
      <c r="EJZ25" s="72"/>
      <c r="EKA25" s="72"/>
      <c r="EKB25" s="72"/>
      <c r="EKC25" s="72"/>
      <c r="EKD25" s="72"/>
      <c r="EKE25" s="72"/>
      <c r="EKF25" s="72"/>
      <c r="EKG25" s="72"/>
      <c r="EKH25" s="72"/>
      <c r="EKI25" s="72"/>
      <c r="EKJ25" s="72"/>
      <c r="EKK25" s="72"/>
      <c r="EKL25" s="72"/>
      <c r="EKM25" s="72"/>
      <c r="EKN25" s="72"/>
      <c r="EKO25" s="72"/>
      <c r="EKP25" s="72"/>
      <c r="EKQ25" s="72"/>
      <c r="EKR25" s="72"/>
      <c r="EKS25" s="72"/>
      <c r="EKT25" s="72"/>
      <c r="EKU25" s="72"/>
      <c r="EKV25" s="72"/>
      <c r="EKW25" s="72"/>
      <c r="EKX25" s="72"/>
      <c r="EKY25" s="72"/>
      <c r="EKZ25" s="72"/>
      <c r="ELA25" s="72"/>
      <c r="ELB25" s="72"/>
      <c r="ELC25" s="72"/>
      <c r="ELD25" s="72"/>
      <c r="ELE25" s="72"/>
      <c r="ELF25" s="72"/>
      <c r="ELG25" s="72"/>
      <c r="ELH25" s="72"/>
      <c r="ELI25" s="72"/>
      <c r="ELJ25" s="72"/>
      <c r="ELK25" s="72"/>
      <c r="ELL25" s="72"/>
      <c r="ELM25" s="72"/>
      <c r="ELN25" s="72"/>
      <c r="ELO25" s="72"/>
      <c r="ELP25" s="72"/>
      <c r="ELQ25" s="72"/>
      <c r="ELR25" s="72"/>
      <c r="ELS25" s="72"/>
      <c r="ELT25" s="72"/>
      <c r="ELU25" s="72"/>
      <c r="ELV25" s="72"/>
      <c r="ELW25" s="72"/>
      <c r="ELX25" s="72"/>
      <c r="ELY25" s="72"/>
      <c r="ELZ25" s="72"/>
      <c r="EMA25" s="72"/>
      <c r="EMB25" s="72"/>
      <c r="EMC25" s="72"/>
      <c r="EMD25" s="72"/>
      <c r="EME25" s="72"/>
      <c r="EMF25" s="72"/>
      <c r="EMG25" s="72"/>
      <c r="EMH25" s="72"/>
      <c r="EMI25" s="72"/>
      <c r="EMJ25" s="72"/>
      <c r="EMK25" s="72"/>
      <c r="EML25" s="72"/>
      <c r="EMM25" s="72"/>
      <c r="EMN25" s="72"/>
      <c r="EMO25" s="72"/>
      <c r="EMP25" s="72"/>
      <c r="EMQ25" s="72"/>
      <c r="EMR25" s="72"/>
      <c r="EMS25" s="72"/>
      <c r="EMT25" s="72"/>
      <c r="EMU25" s="72"/>
      <c r="EMV25" s="72"/>
      <c r="EMW25" s="72"/>
      <c r="EMX25" s="72"/>
      <c r="EMY25" s="72"/>
      <c r="EMZ25" s="72"/>
      <c r="ENA25" s="72"/>
      <c r="ENB25" s="72"/>
      <c r="ENC25" s="72"/>
      <c r="END25" s="72"/>
      <c r="ENE25" s="72"/>
      <c r="ENF25" s="72"/>
      <c r="ENG25" s="72"/>
      <c r="ENH25" s="72"/>
      <c r="ENI25" s="72"/>
      <c r="ENJ25" s="72"/>
      <c r="ENK25" s="72"/>
      <c r="ENL25" s="72"/>
      <c r="ENM25" s="72"/>
      <c r="ENN25" s="72"/>
      <c r="ENO25" s="72"/>
      <c r="ENP25" s="72"/>
      <c r="ENQ25" s="72"/>
      <c r="ENR25" s="72"/>
      <c r="ENS25" s="72"/>
      <c r="ENT25" s="72"/>
      <c r="ENU25" s="72"/>
      <c r="ENV25" s="72"/>
      <c r="ENW25" s="72"/>
      <c r="ENX25" s="72"/>
      <c r="ENY25" s="72"/>
      <c r="ENZ25" s="72"/>
      <c r="EOA25" s="72"/>
      <c r="EOB25" s="72"/>
      <c r="EOC25" s="72"/>
      <c r="EOD25" s="72"/>
      <c r="EOE25" s="72"/>
      <c r="EOF25" s="72"/>
      <c r="EOG25" s="72"/>
      <c r="EOH25" s="72"/>
      <c r="EOI25" s="72"/>
      <c r="EOJ25" s="72"/>
      <c r="EOK25" s="72"/>
      <c r="EOL25" s="72"/>
      <c r="EOM25" s="72"/>
      <c r="EON25" s="72"/>
      <c r="EOO25" s="72"/>
      <c r="EOP25" s="72"/>
      <c r="EOQ25" s="72"/>
      <c r="EOR25" s="72"/>
      <c r="EOS25" s="72"/>
      <c r="EOT25" s="72"/>
      <c r="EOU25" s="72"/>
      <c r="EOV25" s="72"/>
      <c r="EOW25" s="72"/>
      <c r="EOX25" s="72"/>
      <c r="EOY25" s="72"/>
      <c r="EOZ25" s="72"/>
      <c r="EPA25" s="72"/>
      <c r="EPB25" s="72"/>
      <c r="EPC25" s="72"/>
      <c r="EPD25" s="72"/>
      <c r="EPE25" s="72"/>
      <c r="EPF25" s="72"/>
      <c r="EPG25" s="72"/>
      <c r="EPH25" s="72"/>
      <c r="EPI25" s="72"/>
      <c r="EPJ25" s="72"/>
      <c r="EPK25" s="72"/>
      <c r="EPL25" s="72"/>
      <c r="EPM25" s="72"/>
      <c r="EPN25" s="72"/>
      <c r="EPO25" s="72"/>
      <c r="EPP25" s="72"/>
      <c r="EPQ25" s="72"/>
      <c r="EPR25" s="72"/>
      <c r="EPS25" s="72"/>
      <c r="EPT25" s="72"/>
      <c r="EPU25" s="72"/>
      <c r="EPV25" s="72"/>
      <c r="EPW25" s="72"/>
      <c r="EPX25" s="72"/>
      <c r="EPY25" s="72"/>
      <c r="EPZ25" s="72"/>
      <c r="EQA25" s="72"/>
      <c r="EQB25" s="72"/>
      <c r="EQC25" s="72"/>
      <c r="EQD25" s="72"/>
      <c r="EQE25" s="72"/>
      <c r="EQF25" s="72"/>
      <c r="EQG25" s="72"/>
      <c r="EQH25" s="72"/>
      <c r="EQI25" s="72"/>
      <c r="EQJ25" s="72"/>
      <c r="EQK25" s="72"/>
      <c r="EQL25" s="72"/>
      <c r="EQM25" s="72"/>
      <c r="EQN25" s="72"/>
      <c r="EQO25" s="72"/>
      <c r="EQP25" s="72"/>
      <c r="EQQ25" s="72"/>
      <c r="EQR25" s="72"/>
      <c r="EQS25" s="72"/>
      <c r="EQT25" s="72"/>
      <c r="EQU25" s="72"/>
      <c r="EQV25" s="72"/>
      <c r="EQW25" s="72"/>
      <c r="EQX25" s="72"/>
      <c r="EQY25" s="72"/>
      <c r="EQZ25" s="72"/>
      <c r="ERA25" s="72"/>
      <c r="ERB25" s="72"/>
      <c r="ERC25" s="72"/>
      <c r="ERD25" s="72"/>
      <c r="ERE25" s="72"/>
      <c r="ERF25" s="72"/>
      <c r="ERG25" s="72"/>
      <c r="ERH25" s="72"/>
      <c r="ERI25" s="72"/>
      <c r="ERJ25" s="72"/>
      <c r="ERK25" s="72"/>
      <c r="ERL25" s="72"/>
      <c r="ERM25" s="72"/>
      <c r="ERN25" s="72"/>
      <c r="ERO25" s="72"/>
      <c r="ERP25" s="72"/>
      <c r="ERQ25" s="72"/>
      <c r="ERR25" s="72"/>
      <c r="ERS25" s="72"/>
      <c r="ERT25" s="72"/>
      <c r="ERU25" s="72"/>
      <c r="ERV25" s="72"/>
      <c r="ERW25" s="72"/>
      <c r="ERX25" s="72"/>
      <c r="ERY25" s="72"/>
      <c r="ERZ25" s="72"/>
      <c r="ESA25" s="72"/>
      <c r="ESB25" s="72"/>
      <c r="ESC25" s="72"/>
      <c r="ESD25" s="72"/>
      <c r="ESE25" s="72"/>
      <c r="ESF25" s="72"/>
      <c r="ESG25" s="72"/>
      <c r="ESH25" s="72"/>
      <c r="ESI25" s="72"/>
      <c r="ESJ25" s="72"/>
      <c r="ESK25" s="72"/>
      <c r="ESL25" s="72"/>
      <c r="ESM25" s="72"/>
      <c r="ESN25" s="72"/>
      <c r="ESO25" s="72"/>
      <c r="ESP25" s="72"/>
      <c r="ESQ25" s="72"/>
      <c r="ESR25" s="72"/>
      <c r="ESS25" s="72"/>
      <c r="EST25" s="72"/>
      <c r="ESU25" s="72"/>
      <c r="ESV25" s="72"/>
      <c r="ESW25" s="72"/>
      <c r="ESX25" s="72"/>
      <c r="ESY25" s="72"/>
      <c r="ESZ25" s="72"/>
      <c r="ETA25" s="72"/>
      <c r="ETB25" s="72"/>
      <c r="ETC25" s="72"/>
      <c r="ETD25" s="72"/>
      <c r="ETE25" s="72"/>
      <c r="ETF25" s="72"/>
      <c r="ETG25" s="72"/>
      <c r="ETH25" s="72"/>
      <c r="ETI25" s="72"/>
      <c r="ETJ25" s="72"/>
      <c r="ETK25" s="72"/>
      <c r="ETL25" s="72"/>
      <c r="ETM25" s="72"/>
      <c r="ETN25" s="72"/>
      <c r="ETO25" s="72"/>
      <c r="ETP25" s="72"/>
      <c r="ETQ25" s="72"/>
      <c r="ETR25" s="72"/>
      <c r="ETS25" s="72"/>
      <c r="ETT25" s="72"/>
      <c r="ETU25" s="72"/>
      <c r="ETV25" s="72"/>
      <c r="ETW25" s="72"/>
      <c r="ETX25" s="72"/>
      <c r="ETY25" s="72"/>
      <c r="ETZ25" s="72"/>
      <c r="EUA25" s="72"/>
      <c r="EUB25" s="72"/>
      <c r="EUC25" s="72"/>
      <c r="EUD25" s="72"/>
      <c r="EUE25" s="72"/>
      <c r="EUF25" s="72"/>
      <c r="EUG25" s="72"/>
      <c r="EUH25" s="72"/>
      <c r="EUI25" s="72"/>
      <c r="EUJ25" s="72"/>
      <c r="EUK25" s="72"/>
      <c r="EUL25" s="72"/>
      <c r="EUM25" s="72"/>
      <c r="EUN25" s="72"/>
      <c r="EUO25" s="72"/>
      <c r="EUP25" s="72"/>
      <c r="EUQ25" s="72"/>
      <c r="EUR25" s="72"/>
      <c r="EUS25" s="72"/>
      <c r="EUT25" s="72"/>
      <c r="EUU25" s="72"/>
      <c r="EUV25" s="72"/>
      <c r="EUW25" s="72"/>
      <c r="EUX25" s="72"/>
      <c r="EUY25" s="72"/>
      <c r="EUZ25" s="72"/>
      <c r="EVA25" s="72"/>
      <c r="EVB25" s="72"/>
      <c r="EVC25" s="72"/>
      <c r="EVD25" s="72"/>
      <c r="EVE25" s="72"/>
      <c r="EVF25" s="72"/>
      <c r="EVG25" s="72"/>
      <c r="EVH25" s="72"/>
      <c r="EVI25" s="72"/>
      <c r="EVJ25" s="72"/>
      <c r="EVK25" s="72"/>
      <c r="EVL25" s="72"/>
      <c r="EVM25" s="72"/>
      <c r="EVN25" s="72"/>
      <c r="EVO25" s="72"/>
      <c r="EVP25" s="72"/>
      <c r="EVQ25" s="72"/>
      <c r="EVR25" s="72"/>
      <c r="EVS25" s="72"/>
      <c r="EVT25" s="72"/>
      <c r="EVU25" s="72"/>
      <c r="EVV25" s="72"/>
      <c r="EVW25" s="72"/>
      <c r="EVX25" s="72"/>
      <c r="EVY25" s="72"/>
      <c r="EVZ25" s="72"/>
      <c r="EWA25" s="72"/>
      <c r="EWB25" s="72"/>
      <c r="EWC25" s="72"/>
      <c r="EWD25" s="72"/>
      <c r="EWE25" s="72"/>
      <c r="EWF25" s="72"/>
      <c r="EWG25" s="72"/>
      <c r="EWH25" s="72"/>
      <c r="EWI25" s="72"/>
      <c r="EWJ25" s="72"/>
      <c r="EWK25" s="72"/>
      <c r="EWL25" s="72"/>
      <c r="EWM25" s="72"/>
      <c r="EWN25" s="72"/>
      <c r="EWO25" s="72"/>
      <c r="EWP25" s="72"/>
      <c r="EWQ25" s="72"/>
      <c r="EWR25" s="72"/>
      <c r="EWS25" s="72"/>
      <c r="EWT25" s="72"/>
      <c r="EWU25" s="72"/>
      <c r="EWV25" s="72"/>
      <c r="EWW25" s="72"/>
      <c r="EWX25" s="72"/>
      <c r="EWY25" s="72"/>
      <c r="EWZ25" s="72"/>
      <c r="EXA25" s="72"/>
      <c r="EXB25" s="72"/>
      <c r="EXC25" s="72"/>
      <c r="EXD25" s="72"/>
      <c r="EXE25" s="72"/>
      <c r="EXF25" s="72"/>
      <c r="EXG25" s="72"/>
      <c r="EXH25" s="72"/>
      <c r="EXI25" s="72"/>
      <c r="EXJ25" s="72"/>
      <c r="EXK25" s="72"/>
      <c r="EXL25" s="72"/>
      <c r="EXM25" s="72"/>
      <c r="EXN25" s="72"/>
      <c r="EXO25" s="72"/>
      <c r="EXP25" s="72"/>
      <c r="EXQ25" s="72"/>
      <c r="EXR25" s="72"/>
      <c r="EXS25" s="72"/>
      <c r="EXT25" s="72"/>
      <c r="EXU25" s="72"/>
      <c r="EXV25" s="72"/>
      <c r="EXW25" s="72"/>
      <c r="EXX25" s="72"/>
      <c r="EXY25" s="72"/>
      <c r="EXZ25" s="72"/>
      <c r="EYA25" s="72"/>
      <c r="EYB25" s="72"/>
      <c r="EYC25" s="72"/>
      <c r="EYD25" s="72"/>
      <c r="EYE25" s="72"/>
      <c r="EYF25" s="72"/>
      <c r="EYG25" s="72"/>
      <c r="EYH25" s="72"/>
      <c r="EYI25" s="72"/>
      <c r="EYJ25" s="72"/>
      <c r="EYK25" s="72"/>
      <c r="EYL25" s="72"/>
      <c r="EYM25" s="72"/>
      <c r="EYN25" s="72"/>
      <c r="EYO25" s="72"/>
      <c r="EYP25" s="72"/>
      <c r="EYQ25" s="72"/>
      <c r="EYR25" s="72"/>
      <c r="EYS25" s="72"/>
      <c r="EYT25" s="72"/>
      <c r="EYU25" s="72"/>
      <c r="EYV25" s="72"/>
      <c r="EYW25" s="72"/>
      <c r="EYX25" s="72"/>
      <c r="EYY25" s="72"/>
      <c r="EYZ25" s="72"/>
      <c r="EZA25" s="72"/>
      <c r="EZB25" s="72"/>
      <c r="EZC25" s="72"/>
      <c r="EZD25" s="72"/>
      <c r="EZE25" s="72"/>
      <c r="EZF25" s="72"/>
      <c r="EZG25" s="72"/>
      <c r="EZH25" s="72"/>
      <c r="EZI25" s="72"/>
      <c r="EZJ25" s="72"/>
      <c r="EZK25" s="72"/>
      <c r="EZL25" s="72"/>
      <c r="EZM25" s="72"/>
      <c r="EZN25" s="72"/>
      <c r="EZO25" s="72"/>
      <c r="EZP25" s="72"/>
      <c r="EZQ25" s="72"/>
      <c r="EZR25" s="72"/>
      <c r="EZS25" s="72"/>
      <c r="EZT25" s="72"/>
      <c r="EZU25" s="72"/>
      <c r="EZV25" s="72"/>
      <c r="EZW25" s="72"/>
      <c r="EZX25" s="72"/>
      <c r="EZY25" s="72"/>
      <c r="EZZ25" s="72"/>
      <c r="FAA25" s="72"/>
      <c r="FAB25" s="72"/>
      <c r="FAC25" s="72"/>
      <c r="FAD25" s="72"/>
      <c r="FAE25" s="72"/>
      <c r="FAF25" s="72"/>
      <c r="FAG25" s="72"/>
      <c r="FAH25" s="72"/>
      <c r="FAI25" s="72"/>
      <c r="FAJ25" s="72"/>
      <c r="FAK25" s="72"/>
      <c r="FAL25" s="72"/>
      <c r="FAM25" s="72"/>
      <c r="FAN25" s="72"/>
      <c r="FAO25" s="72"/>
      <c r="FAP25" s="72"/>
      <c r="FAQ25" s="72"/>
      <c r="FAR25" s="72"/>
      <c r="FAS25" s="72"/>
      <c r="FAT25" s="72"/>
      <c r="FAU25" s="72"/>
      <c r="FAV25" s="72"/>
      <c r="FAW25" s="72"/>
      <c r="FAX25" s="72"/>
      <c r="FAY25" s="72"/>
      <c r="FAZ25" s="72"/>
      <c r="FBA25" s="72"/>
      <c r="FBB25" s="72"/>
      <c r="FBC25" s="72"/>
      <c r="FBD25" s="72"/>
      <c r="FBE25" s="72"/>
      <c r="FBF25" s="72"/>
      <c r="FBG25" s="72"/>
      <c r="FBH25" s="72"/>
      <c r="FBI25" s="72"/>
      <c r="FBJ25" s="72"/>
      <c r="FBK25" s="72"/>
      <c r="FBL25" s="72"/>
      <c r="FBM25" s="72"/>
      <c r="FBN25" s="72"/>
      <c r="FBO25" s="72"/>
      <c r="FBP25" s="72"/>
      <c r="FBQ25" s="72"/>
      <c r="FBR25" s="72"/>
      <c r="FBS25" s="72"/>
      <c r="FBT25" s="72"/>
      <c r="FBU25" s="72"/>
      <c r="FBV25" s="72"/>
      <c r="FBW25" s="72"/>
      <c r="FBX25" s="72"/>
      <c r="FBY25" s="72"/>
      <c r="FBZ25" s="72"/>
      <c r="FCA25" s="72"/>
      <c r="FCB25" s="72"/>
      <c r="FCC25" s="72"/>
      <c r="FCD25" s="72"/>
      <c r="FCE25" s="72"/>
      <c r="FCF25" s="72"/>
      <c r="FCG25" s="72"/>
      <c r="FCH25" s="72"/>
      <c r="FCI25" s="72"/>
      <c r="FCJ25" s="72"/>
      <c r="FCK25" s="72"/>
      <c r="FCL25" s="72"/>
      <c r="FCM25" s="72"/>
      <c r="FCN25" s="72"/>
      <c r="FCO25" s="72"/>
      <c r="FCP25" s="72"/>
      <c r="FCQ25" s="72"/>
      <c r="FCR25" s="72"/>
      <c r="FCS25" s="72"/>
      <c r="FCT25" s="72"/>
      <c r="FCU25" s="72"/>
      <c r="FCV25" s="72"/>
      <c r="FCW25" s="72"/>
      <c r="FCX25" s="72"/>
      <c r="FCY25" s="72"/>
      <c r="FCZ25" s="72"/>
      <c r="FDA25" s="72"/>
      <c r="FDB25" s="72"/>
      <c r="FDC25" s="72"/>
      <c r="FDD25" s="72"/>
      <c r="FDE25" s="72"/>
      <c r="FDF25" s="72"/>
      <c r="FDG25" s="72"/>
      <c r="FDH25" s="72"/>
      <c r="FDI25" s="72"/>
      <c r="FDJ25" s="72"/>
      <c r="FDK25" s="72"/>
      <c r="FDL25" s="72"/>
      <c r="FDM25" s="72"/>
      <c r="FDN25" s="72"/>
      <c r="FDO25" s="72"/>
      <c r="FDP25" s="72"/>
      <c r="FDQ25" s="72"/>
      <c r="FDR25" s="72"/>
      <c r="FDS25" s="72"/>
      <c r="FDT25" s="72"/>
      <c r="FDU25" s="72"/>
      <c r="FDV25" s="72"/>
      <c r="FDW25" s="72"/>
      <c r="FDX25" s="72"/>
      <c r="FDY25" s="72"/>
      <c r="FDZ25" s="72"/>
      <c r="FEA25" s="72"/>
      <c r="FEB25" s="72"/>
      <c r="FEC25" s="72"/>
      <c r="FED25" s="72"/>
      <c r="FEE25" s="72"/>
      <c r="FEF25" s="72"/>
      <c r="FEG25" s="72"/>
      <c r="FEH25" s="72"/>
      <c r="FEI25" s="72"/>
      <c r="FEJ25" s="72"/>
      <c r="FEK25" s="72"/>
      <c r="FEL25" s="72"/>
      <c r="FEM25" s="72"/>
      <c r="FEN25" s="72"/>
      <c r="FEO25" s="72"/>
      <c r="FEP25" s="72"/>
      <c r="FEQ25" s="72"/>
      <c r="FER25" s="72"/>
      <c r="FES25" s="72"/>
      <c r="FET25" s="72"/>
      <c r="FEU25" s="72"/>
      <c r="FEV25" s="72"/>
      <c r="FEW25" s="72"/>
      <c r="FEX25" s="72"/>
      <c r="FEY25" s="72"/>
      <c r="FEZ25" s="72"/>
      <c r="FFA25" s="72"/>
      <c r="FFB25" s="72"/>
      <c r="FFC25" s="72"/>
      <c r="FFD25" s="72"/>
      <c r="FFE25" s="72"/>
      <c r="FFF25" s="72"/>
      <c r="FFG25" s="72"/>
      <c r="FFH25" s="72"/>
      <c r="FFI25" s="72"/>
      <c r="FFJ25" s="72"/>
      <c r="FFK25" s="72"/>
      <c r="FFL25" s="72"/>
      <c r="FFM25" s="72"/>
      <c r="FFN25" s="72"/>
      <c r="FFO25" s="72"/>
      <c r="FFP25" s="72"/>
      <c r="FFQ25" s="72"/>
      <c r="FFR25" s="72"/>
      <c r="FFS25" s="72"/>
      <c r="FFT25" s="72"/>
      <c r="FFU25" s="72"/>
      <c r="FFV25" s="72"/>
      <c r="FFW25" s="72"/>
      <c r="FFX25" s="72"/>
      <c r="FFY25" s="72"/>
      <c r="FFZ25" s="72"/>
      <c r="FGA25" s="72"/>
      <c r="FGB25" s="72"/>
      <c r="FGC25" s="72"/>
      <c r="FGD25" s="72"/>
      <c r="FGE25" s="72"/>
      <c r="FGF25" s="72"/>
      <c r="FGG25" s="72"/>
      <c r="FGH25" s="72"/>
      <c r="FGI25" s="72"/>
      <c r="FGJ25" s="72"/>
      <c r="FGK25" s="72"/>
      <c r="FGL25" s="72"/>
      <c r="FGM25" s="72"/>
      <c r="FGN25" s="72"/>
      <c r="FGO25" s="72"/>
      <c r="FGP25" s="72"/>
      <c r="FGQ25" s="72"/>
      <c r="FGR25" s="72"/>
      <c r="FGS25" s="72"/>
      <c r="FGT25" s="72"/>
      <c r="FGU25" s="72"/>
      <c r="FGV25" s="72"/>
      <c r="FGW25" s="72"/>
      <c r="FGX25" s="72"/>
      <c r="FGY25" s="72"/>
      <c r="FGZ25" s="72"/>
      <c r="FHA25" s="72"/>
      <c r="FHB25" s="72"/>
      <c r="FHC25" s="72"/>
      <c r="FHD25" s="72"/>
      <c r="FHE25" s="72"/>
      <c r="FHF25" s="72"/>
      <c r="FHG25" s="72"/>
      <c r="FHH25" s="72"/>
      <c r="FHI25" s="72"/>
      <c r="FHJ25" s="72"/>
      <c r="FHK25" s="72"/>
      <c r="FHL25" s="72"/>
      <c r="FHM25" s="72"/>
      <c r="FHN25" s="72"/>
      <c r="FHO25" s="72"/>
      <c r="FHP25" s="72"/>
      <c r="FHQ25" s="72"/>
      <c r="FHR25" s="72"/>
      <c r="FHS25" s="72"/>
      <c r="FHT25" s="72"/>
      <c r="FHU25" s="72"/>
      <c r="FHV25" s="72"/>
      <c r="FHW25" s="72"/>
      <c r="FHX25" s="72"/>
      <c r="FHY25" s="72"/>
      <c r="FHZ25" s="72"/>
      <c r="FIA25" s="72"/>
      <c r="FIB25" s="72"/>
      <c r="FIC25" s="72"/>
      <c r="FID25" s="72"/>
      <c r="FIE25" s="72"/>
      <c r="FIF25" s="72"/>
      <c r="FIG25" s="72"/>
      <c r="FIH25" s="72"/>
      <c r="FII25" s="72"/>
      <c r="FIJ25" s="72"/>
      <c r="FIK25" s="72"/>
      <c r="FIL25" s="72"/>
      <c r="FIM25" s="72"/>
      <c r="FIN25" s="72"/>
      <c r="FIO25" s="72"/>
      <c r="FIP25" s="72"/>
      <c r="FIQ25" s="72"/>
      <c r="FIR25" s="72"/>
      <c r="FIS25" s="72"/>
      <c r="FIT25" s="72"/>
      <c r="FIU25" s="72"/>
      <c r="FIV25" s="72"/>
      <c r="FIW25" s="72"/>
      <c r="FIX25" s="72"/>
      <c r="FIY25" s="72"/>
      <c r="FIZ25" s="72"/>
      <c r="FJA25" s="72"/>
      <c r="FJB25" s="72"/>
      <c r="FJC25" s="72"/>
      <c r="FJD25" s="72"/>
      <c r="FJE25" s="72"/>
      <c r="FJF25" s="72"/>
      <c r="FJG25" s="72"/>
      <c r="FJH25" s="72"/>
      <c r="FJI25" s="72"/>
      <c r="FJJ25" s="72"/>
      <c r="FJK25" s="72"/>
      <c r="FJL25" s="72"/>
      <c r="FJM25" s="72"/>
      <c r="FJN25" s="72"/>
      <c r="FJO25" s="72"/>
      <c r="FJP25" s="72"/>
      <c r="FJQ25" s="72"/>
      <c r="FJR25" s="72"/>
      <c r="FJS25" s="72"/>
      <c r="FJT25" s="72"/>
      <c r="FJU25" s="72"/>
      <c r="FJV25" s="72"/>
      <c r="FJW25" s="72"/>
      <c r="FJX25" s="72"/>
      <c r="FJY25" s="72"/>
      <c r="FJZ25" s="72"/>
      <c r="FKA25" s="72"/>
      <c r="FKB25" s="72"/>
      <c r="FKC25" s="72"/>
      <c r="FKD25" s="72"/>
      <c r="FKE25" s="72"/>
      <c r="FKF25" s="72"/>
      <c r="FKG25" s="72"/>
      <c r="FKH25" s="72"/>
      <c r="FKI25" s="72"/>
      <c r="FKJ25" s="72"/>
      <c r="FKK25" s="72"/>
      <c r="FKL25" s="72"/>
      <c r="FKM25" s="72"/>
      <c r="FKN25" s="72"/>
      <c r="FKO25" s="72"/>
      <c r="FKP25" s="72"/>
      <c r="FKQ25" s="72"/>
      <c r="FKR25" s="72"/>
      <c r="FKS25" s="72"/>
      <c r="FKT25" s="72"/>
      <c r="FKU25" s="72"/>
      <c r="FKV25" s="72"/>
      <c r="FKW25" s="72"/>
      <c r="FKX25" s="72"/>
      <c r="FKY25" s="72"/>
      <c r="FKZ25" s="72"/>
      <c r="FLA25" s="72"/>
      <c r="FLB25" s="72"/>
      <c r="FLC25" s="72"/>
      <c r="FLD25" s="72"/>
      <c r="FLE25" s="72"/>
      <c r="FLF25" s="72"/>
      <c r="FLG25" s="72"/>
      <c r="FLH25" s="72"/>
      <c r="FLI25" s="72"/>
      <c r="FLJ25" s="72"/>
      <c r="FLK25" s="72"/>
      <c r="FLL25" s="72"/>
      <c r="FLM25" s="72"/>
      <c r="FLN25" s="72"/>
      <c r="FLO25" s="72"/>
      <c r="FLP25" s="72"/>
      <c r="FLQ25" s="72"/>
      <c r="FLR25" s="72"/>
      <c r="FLS25" s="72"/>
      <c r="FLT25" s="72"/>
      <c r="FLU25" s="72"/>
      <c r="FLV25" s="72"/>
      <c r="FLW25" s="72"/>
      <c r="FLX25" s="72"/>
      <c r="FLY25" s="72"/>
      <c r="FLZ25" s="72"/>
      <c r="FMA25" s="72"/>
      <c r="FMB25" s="72"/>
      <c r="FMC25" s="72"/>
      <c r="FMD25" s="72"/>
      <c r="FME25" s="72"/>
      <c r="FMF25" s="72"/>
      <c r="FMG25" s="72"/>
      <c r="FMH25" s="72"/>
      <c r="FMI25" s="72"/>
      <c r="FMJ25" s="72"/>
      <c r="FMK25" s="72"/>
      <c r="FML25" s="72"/>
      <c r="FMM25" s="72"/>
      <c r="FMN25" s="72"/>
      <c r="FMO25" s="72"/>
      <c r="FMP25" s="72"/>
      <c r="FMQ25" s="72"/>
      <c r="FMR25" s="72"/>
      <c r="FMS25" s="72"/>
      <c r="FMT25" s="72"/>
      <c r="FMU25" s="72"/>
      <c r="FMV25" s="72"/>
      <c r="FMW25" s="72"/>
      <c r="FMX25" s="72"/>
      <c r="FMY25" s="72"/>
      <c r="FMZ25" s="72"/>
      <c r="FNA25" s="72"/>
      <c r="FNB25" s="72"/>
      <c r="FNC25" s="72"/>
      <c r="FND25" s="72"/>
      <c r="FNE25" s="72"/>
      <c r="FNF25" s="72"/>
      <c r="FNG25" s="72"/>
      <c r="FNH25" s="72"/>
      <c r="FNI25" s="72"/>
      <c r="FNJ25" s="72"/>
      <c r="FNK25" s="72"/>
      <c r="FNL25" s="72"/>
      <c r="FNM25" s="72"/>
      <c r="FNN25" s="72"/>
      <c r="FNO25" s="72"/>
      <c r="FNP25" s="72"/>
      <c r="FNQ25" s="72"/>
      <c r="FNR25" s="72"/>
      <c r="FNS25" s="72"/>
      <c r="FNT25" s="72"/>
      <c r="FNU25" s="72"/>
      <c r="FNV25" s="72"/>
      <c r="FNW25" s="72"/>
      <c r="FNX25" s="72"/>
      <c r="FNY25" s="72"/>
      <c r="FNZ25" s="72"/>
      <c r="FOA25" s="72"/>
      <c r="FOB25" s="72"/>
      <c r="FOC25" s="72"/>
      <c r="FOD25" s="72"/>
      <c r="FOE25" s="72"/>
      <c r="FOF25" s="72"/>
      <c r="FOG25" s="72"/>
      <c r="FOH25" s="72"/>
      <c r="FOI25" s="72"/>
      <c r="FOJ25" s="72"/>
      <c r="FOK25" s="72"/>
      <c r="FOL25" s="72"/>
      <c r="FOM25" s="72"/>
      <c r="FON25" s="72"/>
      <c r="FOO25" s="72"/>
      <c r="FOP25" s="72"/>
      <c r="FOQ25" s="72"/>
      <c r="FOR25" s="72"/>
      <c r="FOS25" s="72"/>
      <c r="FOT25" s="72"/>
      <c r="FOU25" s="72"/>
      <c r="FOV25" s="72"/>
      <c r="FOW25" s="72"/>
      <c r="FOX25" s="72"/>
      <c r="FOY25" s="72"/>
      <c r="FOZ25" s="72"/>
      <c r="FPA25" s="72"/>
      <c r="FPB25" s="72"/>
      <c r="FPC25" s="72"/>
      <c r="FPD25" s="72"/>
      <c r="FPE25" s="72"/>
      <c r="FPF25" s="72"/>
      <c r="FPG25" s="72"/>
      <c r="FPH25" s="72"/>
      <c r="FPI25" s="72"/>
      <c r="FPJ25" s="72"/>
      <c r="FPK25" s="72"/>
      <c r="FPL25" s="72"/>
      <c r="FPM25" s="72"/>
      <c r="FPN25" s="72"/>
      <c r="FPO25" s="72"/>
      <c r="FPP25" s="72"/>
      <c r="FPQ25" s="72"/>
      <c r="FPR25" s="72"/>
      <c r="FPS25" s="72"/>
      <c r="FPT25" s="72"/>
      <c r="FPU25" s="72"/>
      <c r="FPV25" s="72"/>
      <c r="FPW25" s="72"/>
      <c r="FPX25" s="72"/>
      <c r="FPY25" s="72"/>
      <c r="FPZ25" s="72"/>
      <c r="FQA25" s="72"/>
      <c r="FQB25" s="72"/>
      <c r="FQC25" s="72"/>
      <c r="FQD25" s="72"/>
      <c r="FQE25" s="72"/>
      <c r="FQF25" s="72"/>
      <c r="FQG25" s="72"/>
      <c r="FQH25" s="72"/>
      <c r="FQI25" s="72"/>
      <c r="FQJ25" s="72"/>
      <c r="FQK25" s="72"/>
      <c r="FQL25" s="72"/>
      <c r="FQM25" s="72"/>
      <c r="FQN25" s="72"/>
      <c r="FQO25" s="72"/>
      <c r="FQP25" s="72"/>
      <c r="FQQ25" s="72"/>
      <c r="FQR25" s="72"/>
      <c r="FQS25" s="72"/>
      <c r="FQT25" s="72"/>
      <c r="FQU25" s="72"/>
      <c r="FQV25" s="72"/>
      <c r="FQW25" s="72"/>
      <c r="FQX25" s="72"/>
      <c r="FQY25" s="72"/>
      <c r="FQZ25" s="72"/>
      <c r="FRA25" s="72"/>
      <c r="FRB25" s="72"/>
      <c r="FRC25" s="72"/>
      <c r="FRD25" s="72"/>
      <c r="FRE25" s="72"/>
      <c r="FRF25" s="72"/>
      <c r="FRG25" s="72"/>
      <c r="FRH25" s="72"/>
      <c r="FRI25" s="72"/>
      <c r="FRJ25" s="72"/>
      <c r="FRK25" s="72"/>
      <c r="FRL25" s="72"/>
      <c r="FRM25" s="72"/>
      <c r="FRN25" s="72"/>
      <c r="FRO25" s="72"/>
      <c r="FRP25" s="72"/>
      <c r="FRQ25" s="72"/>
      <c r="FRR25" s="72"/>
      <c r="FRS25" s="72"/>
      <c r="FRT25" s="72"/>
      <c r="FRU25" s="72"/>
      <c r="FRV25" s="72"/>
      <c r="FRW25" s="72"/>
      <c r="FRX25" s="72"/>
      <c r="FRY25" s="72"/>
      <c r="FRZ25" s="72"/>
      <c r="FSA25" s="72"/>
      <c r="FSB25" s="72"/>
      <c r="FSC25" s="72"/>
      <c r="FSD25" s="72"/>
      <c r="FSE25" s="72"/>
      <c r="FSF25" s="72"/>
      <c r="FSG25" s="72"/>
      <c r="FSH25" s="72"/>
      <c r="FSI25" s="72"/>
      <c r="FSJ25" s="72"/>
      <c r="FSK25" s="72"/>
      <c r="FSL25" s="72"/>
      <c r="FSM25" s="72"/>
      <c r="FSN25" s="72"/>
      <c r="FSO25" s="72"/>
      <c r="FSP25" s="72"/>
      <c r="FSQ25" s="72"/>
      <c r="FSR25" s="72"/>
      <c r="FSS25" s="72"/>
      <c r="FST25" s="72"/>
      <c r="FSU25" s="72"/>
      <c r="FSV25" s="72"/>
      <c r="FSW25" s="72"/>
      <c r="FSX25" s="72"/>
      <c r="FSY25" s="72"/>
      <c r="FSZ25" s="72"/>
      <c r="FTA25" s="72"/>
      <c r="FTB25" s="72"/>
      <c r="FTC25" s="72"/>
      <c r="FTD25" s="72"/>
      <c r="FTE25" s="72"/>
      <c r="FTF25" s="72"/>
      <c r="FTG25" s="72"/>
      <c r="FTH25" s="72"/>
      <c r="FTI25" s="72"/>
      <c r="FTJ25" s="72"/>
      <c r="FTK25" s="72"/>
      <c r="FTL25" s="72"/>
      <c r="FTM25" s="72"/>
      <c r="FTN25" s="72"/>
      <c r="FTO25" s="72"/>
      <c r="FTP25" s="72"/>
      <c r="FTQ25" s="72"/>
      <c r="FTR25" s="72"/>
      <c r="FTS25" s="72"/>
      <c r="FTT25" s="72"/>
      <c r="FTU25" s="72"/>
      <c r="FTV25" s="72"/>
      <c r="FTW25" s="72"/>
      <c r="FTX25" s="72"/>
      <c r="FTY25" s="72"/>
      <c r="FTZ25" s="72"/>
      <c r="FUA25" s="72"/>
      <c r="FUB25" s="72"/>
      <c r="FUC25" s="72"/>
      <c r="FUD25" s="72"/>
      <c r="FUE25" s="72"/>
      <c r="FUF25" s="72"/>
      <c r="FUG25" s="72"/>
      <c r="FUH25" s="72"/>
      <c r="FUI25" s="72"/>
      <c r="FUJ25" s="72"/>
      <c r="FUK25" s="72"/>
      <c r="FUL25" s="72"/>
      <c r="FUM25" s="72"/>
      <c r="FUN25" s="72"/>
      <c r="FUO25" s="72"/>
      <c r="FUP25" s="72"/>
      <c r="FUQ25" s="72"/>
      <c r="FUR25" s="72"/>
      <c r="FUS25" s="72"/>
      <c r="FUT25" s="72"/>
      <c r="FUU25" s="72"/>
      <c r="FUV25" s="72"/>
      <c r="FUW25" s="72"/>
      <c r="FUX25" s="72"/>
      <c r="FUY25" s="72"/>
      <c r="FUZ25" s="72"/>
      <c r="FVA25" s="72"/>
      <c r="FVB25" s="72"/>
      <c r="FVC25" s="72"/>
      <c r="FVD25" s="72"/>
      <c r="FVE25" s="72"/>
      <c r="FVF25" s="72"/>
      <c r="FVG25" s="72"/>
      <c r="FVH25" s="72"/>
      <c r="FVI25" s="72"/>
      <c r="FVJ25" s="72"/>
      <c r="FVK25" s="72"/>
      <c r="FVL25" s="72"/>
      <c r="FVM25" s="72"/>
      <c r="FVN25" s="72"/>
      <c r="FVO25" s="72"/>
      <c r="FVP25" s="72"/>
      <c r="FVQ25" s="72"/>
      <c r="FVR25" s="72"/>
      <c r="FVS25" s="72"/>
      <c r="FVT25" s="72"/>
      <c r="FVU25" s="72"/>
      <c r="FVV25" s="72"/>
      <c r="FVW25" s="72"/>
      <c r="FVX25" s="72"/>
      <c r="FVY25" s="72"/>
      <c r="FVZ25" s="72"/>
      <c r="FWA25" s="72"/>
      <c r="FWB25" s="72"/>
      <c r="FWC25" s="72"/>
      <c r="FWD25" s="72"/>
      <c r="FWE25" s="72"/>
      <c r="FWF25" s="72"/>
      <c r="FWG25" s="72"/>
      <c r="FWH25" s="72"/>
      <c r="FWI25" s="72"/>
      <c r="FWJ25" s="72"/>
      <c r="FWK25" s="72"/>
      <c r="FWL25" s="72"/>
      <c r="FWM25" s="72"/>
      <c r="FWN25" s="72"/>
      <c r="FWO25" s="72"/>
      <c r="FWP25" s="72"/>
      <c r="FWQ25" s="72"/>
      <c r="FWR25" s="72"/>
      <c r="FWS25" s="72"/>
      <c r="FWT25" s="72"/>
      <c r="FWU25" s="72"/>
      <c r="FWV25" s="72"/>
      <c r="FWW25" s="72"/>
      <c r="FWX25" s="72"/>
      <c r="FWY25" s="72"/>
      <c r="FWZ25" s="72"/>
      <c r="FXA25" s="72"/>
      <c r="FXB25" s="72"/>
      <c r="FXC25" s="72"/>
      <c r="FXD25" s="72"/>
      <c r="FXE25" s="72"/>
      <c r="FXF25" s="72"/>
      <c r="FXG25" s="72"/>
      <c r="FXH25" s="72"/>
      <c r="FXI25" s="72"/>
      <c r="FXJ25" s="72"/>
      <c r="FXK25" s="72"/>
      <c r="FXL25" s="72"/>
      <c r="FXM25" s="72"/>
      <c r="FXN25" s="72"/>
      <c r="FXO25" s="72"/>
      <c r="FXP25" s="72"/>
      <c r="FXQ25" s="72"/>
      <c r="FXR25" s="72"/>
      <c r="FXS25" s="72"/>
      <c r="FXT25" s="72"/>
      <c r="FXU25" s="72"/>
      <c r="FXV25" s="72"/>
      <c r="FXW25" s="72"/>
      <c r="FXX25" s="72"/>
      <c r="FXY25" s="72"/>
      <c r="FXZ25" s="72"/>
      <c r="FYA25" s="72"/>
      <c r="FYB25" s="72"/>
      <c r="FYC25" s="72"/>
      <c r="FYD25" s="72"/>
      <c r="FYE25" s="72"/>
      <c r="FYF25" s="72"/>
      <c r="FYG25" s="72"/>
      <c r="FYH25" s="72"/>
      <c r="FYI25" s="72"/>
      <c r="FYJ25" s="72"/>
      <c r="FYK25" s="72"/>
      <c r="FYL25" s="72"/>
      <c r="FYM25" s="72"/>
      <c r="FYN25" s="72"/>
      <c r="FYO25" s="72"/>
      <c r="FYP25" s="72"/>
      <c r="FYQ25" s="72"/>
      <c r="FYR25" s="72"/>
      <c r="FYS25" s="72"/>
      <c r="FYT25" s="72"/>
      <c r="FYU25" s="72"/>
      <c r="FYV25" s="72"/>
      <c r="FYW25" s="72"/>
      <c r="FYX25" s="72"/>
      <c r="FYY25" s="72"/>
      <c r="FYZ25" s="72"/>
      <c r="FZA25" s="72"/>
      <c r="FZB25" s="72"/>
      <c r="FZC25" s="72"/>
      <c r="FZD25" s="72"/>
      <c r="FZE25" s="72"/>
      <c r="FZF25" s="72"/>
      <c r="FZG25" s="72"/>
      <c r="FZH25" s="72"/>
      <c r="FZI25" s="72"/>
      <c r="FZJ25" s="72"/>
      <c r="FZK25" s="72"/>
      <c r="FZL25" s="72"/>
      <c r="FZM25" s="72"/>
      <c r="FZN25" s="72"/>
      <c r="FZO25" s="72"/>
      <c r="FZP25" s="72"/>
      <c r="FZQ25" s="72"/>
      <c r="FZR25" s="72"/>
      <c r="FZS25" s="72"/>
      <c r="FZT25" s="72"/>
      <c r="FZU25" s="72"/>
      <c r="FZV25" s="72"/>
      <c r="FZW25" s="72"/>
      <c r="FZX25" s="72"/>
      <c r="FZY25" s="72"/>
      <c r="FZZ25" s="72"/>
      <c r="GAA25" s="72"/>
      <c r="GAB25" s="72"/>
      <c r="GAC25" s="72"/>
      <c r="GAD25" s="72"/>
      <c r="GAE25" s="72"/>
      <c r="GAF25" s="72"/>
      <c r="GAG25" s="72"/>
      <c r="GAH25" s="72"/>
      <c r="GAI25" s="72"/>
      <c r="GAJ25" s="72"/>
      <c r="GAK25" s="72"/>
      <c r="GAL25" s="72"/>
      <c r="GAM25" s="72"/>
      <c r="GAN25" s="72"/>
      <c r="GAO25" s="72"/>
      <c r="GAP25" s="72"/>
      <c r="GAQ25" s="72"/>
      <c r="GAR25" s="72"/>
      <c r="GAS25" s="72"/>
      <c r="GAT25" s="72"/>
      <c r="GAU25" s="72"/>
      <c r="GAV25" s="72"/>
      <c r="GAW25" s="72"/>
      <c r="GAX25" s="72"/>
      <c r="GAY25" s="72"/>
      <c r="GAZ25" s="72"/>
      <c r="GBA25" s="72"/>
      <c r="GBB25" s="72"/>
      <c r="GBC25" s="72"/>
      <c r="GBD25" s="72"/>
      <c r="GBE25" s="72"/>
      <c r="GBF25" s="72"/>
      <c r="GBG25" s="72"/>
      <c r="GBH25" s="72"/>
      <c r="GBI25" s="72"/>
      <c r="GBJ25" s="72"/>
      <c r="GBK25" s="72"/>
      <c r="GBL25" s="72"/>
      <c r="GBM25" s="72"/>
      <c r="GBN25" s="72"/>
      <c r="GBO25" s="72"/>
      <c r="GBP25" s="72"/>
      <c r="GBQ25" s="72"/>
      <c r="GBR25" s="72"/>
      <c r="GBS25" s="72"/>
      <c r="GBT25" s="72"/>
      <c r="GBU25" s="72"/>
      <c r="GBV25" s="72"/>
      <c r="GBW25" s="72"/>
      <c r="GBX25" s="72"/>
      <c r="GBY25" s="72"/>
      <c r="GBZ25" s="72"/>
      <c r="GCA25" s="72"/>
      <c r="GCB25" s="72"/>
      <c r="GCC25" s="72"/>
      <c r="GCD25" s="72"/>
      <c r="GCE25" s="72"/>
      <c r="GCF25" s="72"/>
      <c r="GCG25" s="72"/>
      <c r="GCH25" s="72"/>
      <c r="GCI25" s="72"/>
      <c r="GCJ25" s="72"/>
      <c r="GCK25" s="72"/>
      <c r="GCL25" s="72"/>
      <c r="GCM25" s="72"/>
      <c r="GCN25" s="72"/>
      <c r="GCO25" s="72"/>
      <c r="GCP25" s="72"/>
      <c r="GCQ25" s="72"/>
      <c r="GCR25" s="72"/>
      <c r="GCS25" s="72"/>
      <c r="GCT25" s="72"/>
      <c r="GCU25" s="72"/>
      <c r="GCV25" s="72"/>
      <c r="GCW25" s="72"/>
      <c r="GCX25" s="72"/>
      <c r="GCY25" s="72"/>
      <c r="GCZ25" s="72"/>
      <c r="GDA25" s="72"/>
      <c r="GDB25" s="72"/>
      <c r="GDC25" s="72"/>
      <c r="GDD25" s="72"/>
      <c r="GDE25" s="72"/>
      <c r="GDF25" s="72"/>
      <c r="GDG25" s="72"/>
      <c r="GDH25" s="72"/>
      <c r="GDI25" s="72"/>
      <c r="GDJ25" s="72"/>
      <c r="GDK25" s="72"/>
      <c r="GDL25" s="72"/>
      <c r="GDM25" s="72"/>
      <c r="GDN25" s="72"/>
      <c r="GDO25" s="72"/>
      <c r="GDP25" s="72"/>
      <c r="GDQ25" s="72"/>
      <c r="GDR25" s="72"/>
      <c r="GDS25" s="72"/>
      <c r="GDT25" s="72"/>
      <c r="GDU25" s="72"/>
      <c r="GDV25" s="72"/>
      <c r="GDW25" s="72"/>
      <c r="GDX25" s="72"/>
      <c r="GDY25" s="72"/>
      <c r="GDZ25" s="72"/>
      <c r="GEA25" s="72"/>
      <c r="GEB25" s="72"/>
      <c r="GEC25" s="72"/>
      <c r="GED25" s="72"/>
      <c r="GEE25" s="72"/>
      <c r="GEF25" s="72"/>
      <c r="GEG25" s="72"/>
      <c r="GEH25" s="72"/>
      <c r="GEI25" s="72"/>
      <c r="GEJ25" s="72"/>
      <c r="GEK25" s="72"/>
      <c r="GEL25" s="72"/>
      <c r="GEM25" s="72"/>
      <c r="GEN25" s="72"/>
      <c r="GEO25" s="72"/>
      <c r="GEP25" s="72"/>
      <c r="GEQ25" s="72"/>
      <c r="GER25" s="72"/>
      <c r="GES25" s="72"/>
      <c r="GET25" s="72"/>
      <c r="GEU25" s="72"/>
      <c r="GEV25" s="72"/>
      <c r="GEW25" s="72"/>
      <c r="GEX25" s="72"/>
      <c r="GEY25" s="72"/>
      <c r="GEZ25" s="72"/>
      <c r="GFA25" s="72"/>
      <c r="GFB25" s="72"/>
      <c r="GFC25" s="72"/>
      <c r="GFD25" s="72"/>
      <c r="GFE25" s="72"/>
      <c r="GFF25" s="72"/>
      <c r="GFG25" s="72"/>
      <c r="GFH25" s="72"/>
      <c r="GFI25" s="72"/>
      <c r="GFJ25" s="72"/>
      <c r="GFK25" s="72"/>
      <c r="GFL25" s="72"/>
      <c r="GFM25" s="72"/>
      <c r="GFN25" s="72"/>
      <c r="GFO25" s="72"/>
      <c r="GFP25" s="72"/>
      <c r="GFQ25" s="72"/>
      <c r="GFR25" s="72"/>
      <c r="GFS25" s="72"/>
      <c r="GFT25" s="72"/>
      <c r="GFU25" s="72"/>
      <c r="GFV25" s="72"/>
      <c r="GFW25" s="72"/>
      <c r="GFX25" s="72"/>
      <c r="GFY25" s="72"/>
      <c r="GFZ25" s="72"/>
      <c r="GGA25" s="72"/>
      <c r="GGB25" s="72"/>
      <c r="GGC25" s="72"/>
      <c r="GGD25" s="72"/>
      <c r="GGE25" s="72"/>
      <c r="GGF25" s="72"/>
      <c r="GGG25" s="72"/>
      <c r="GGH25" s="72"/>
      <c r="GGI25" s="72"/>
      <c r="GGJ25" s="72"/>
      <c r="GGK25" s="72"/>
      <c r="GGL25" s="72"/>
      <c r="GGM25" s="72"/>
      <c r="GGN25" s="72"/>
      <c r="GGO25" s="72"/>
      <c r="GGP25" s="72"/>
      <c r="GGQ25" s="72"/>
      <c r="GGR25" s="72"/>
      <c r="GGS25" s="72"/>
      <c r="GGT25" s="72"/>
      <c r="GGU25" s="72"/>
      <c r="GGV25" s="72"/>
      <c r="GGW25" s="72"/>
      <c r="GGX25" s="72"/>
      <c r="GGY25" s="72"/>
      <c r="GGZ25" s="72"/>
      <c r="GHA25" s="72"/>
      <c r="GHB25" s="72"/>
      <c r="GHC25" s="72"/>
      <c r="GHD25" s="72"/>
      <c r="GHE25" s="72"/>
      <c r="GHF25" s="72"/>
      <c r="GHG25" s="72"/>
      <c r="GHH25" s="72"/>
      <c r="GHI25" s="72"/>
      <c r="GHJ25" s="72"/>
      <c r="GHK25" s="72"/>
      <c r="GHL25" s="72"/>
      <c r="GHM25" s="72"/>
      <c r="GHN25" s="72"/>
      <c r="GHO25" s="72"/>
      <c r="GHP25" s="72"/>
      <c r="GHQ25" s="72"/>
      <c r="GHR25" s="72"/>
      <c r="GHS25" s="72"/>
      <c r="GHT25" s="72"/>
      <c r="GHU25" s="72"/>
      <c r="GHV25" s="72"/>
      <c r="GHW25" s="72"/>
      <c r="GHX25" s="72"/>
      <c r="GHY25" s="72"/>
      <c r="GHZ25" s="72"/>
      <c r="GIA25" s="72"/>
      <c r="GIB25" s="72"/>
      <c r="GIC25" s="72"/>
      <c r="GID25" s="72"/>
      <c r="GIE25" s="72"/>
      <c r="GIF25" s="72"/>
      <c r="GIG25" s="72"/>
      <c r="GIH25" s="72"/>
      <c r="GII25" s="72"/>
      <c r="GIJ25" s="72"/>
      <c r="GIK25" s="72"/>
      <c r="GIL25" s="72"/>
      <c r="GIM25" s="72"/>
      <c r="GIN25" s="72"/>
      <c r="GIO25" s="72"/>
      <c r="GIP25" s="72"/>
      <c r="GIQ25" s="72"/>
      <c r="GIR25" s="72"/>
      <c r="GIS25" s="72"/>
      <c r="GIT25" s="72"/>
      <c r="GIU25" s="72"/>
      <c r="GIV25" s="72"/>
      <c r="GIW25" s="72"/>
      <c r="GIX25" s="72"/>
      <c r="GIY25" s="72"/>
      <c r="GIZ25" s="72"/>
      <c r="GJA25" s="72"/>
      <c r="GJB25" s="72"/>
      <c r="GJC25" s="72"/>
      <c r="GJD25" s="72"/>
      <c r="GJE25" s="72"/>
      <c r="GJF25" s="72"/>
      <c r="GJG25" s="72"/>
      <c r="GJH25" s="72"/>
      <c r="GJI25" s="72"/>
      <c r="GJJ25" s="72"/>
      <c r="GJK25" s="72"/>
      <c r="GJL25" s="72"/>
      <c r="GJM25" s="72"/>
      <c r="GJN25" s="72"/>
      <c r="GJO25" s="72"/>
      <c r="GJP25" s="72"/>
      <c r="GJQ25" s="72"/>
      <c r="GJR25" s="72"/>
      <c r="GJS25" s="72"/>
      <c r="GJT25" s="72"/>
      <c r="GJU25" s="72"/>
      <c r="GJV25" s="72"/>
      <c r="GJW25" s="72"/>
      <c r="GJX25" s="72"/>
      <c r="GJY25" s="72"/>
      <c r="GJZ25" s="72"/>
      <c r="GKA25" s="72"/>
      <c r="GKB25" s="72"/>
      <c r="GKC25" s="72"/>
      <c r="GKD25" s="72"/>
      <c r="GKE25" s="72"/>
      <c r="GKF25" s="72"/>
      <c r="GKG25" s="72"/>
      <c r="GKH25" s="72"/>
      <c r="GKI25" s="72"/>
      <c r="GKJ25" s="72"/>
      <c r="GKK25" s="72"/>
      <c r="GKL25" s="72"/>
      <c r="GKM25" s="72"/>
      <c r="GKN25" s="72"/>
      <c r="GKO25" s="72"/>
      <c r="GKP25" s="72"/>
      <c r="GKQ25" s="72"/>
      <c r="GKR25" s="72"/>
      <c r="GKS25" s="72"/>
      <c r="GKT25" s="72"/>
      <c r="GKU25" s="72"/>
      <c r="GKV25" s="72"/>
      <c r="GKW25" s="72"/>
      <c r="GKX25" s="72"/>
      <c r="GKY25" s="72"/>
      <c r="GKZ25" s="72"/>
      <c r="GLA25" s="72"/>
      <c r="GLB25" s="72"/>
      <c r="GLC25" s="72"/>
      <c r="GLD25" s="72"/>
      <c r="GLE25" s="72"/>
      <c r="GLF25" s="72"/>
      <c r="GLG25" s="72"/>
      <c r="GLH25" s="72"/>
      <c r="GLI25" s="72"/>
      <c r="GLJ25" s="72"/>
      <c r="GLK25" s="72"/>
      <c r="GLL25" s="72"/>
      <c r="GLM25" s="72"/>
      <c r="GLN25" s="72"/>
      <c r="GLO25" s="72"/>
      <c r="GLP25" s="72"/>
      <c r="GLQ25" s="72"/>
      <c r="GLR25" s="72"/>
      <c r="GLS25" s="72"/>
      <c r="GLT25" s="72"/>
      <c r="GLU25" s="72"/>
      <c r="GLV25" s="72"/>
      <c r="GLW25" s="72"/>
      <c r="GLX25" s="72"/>
      <c r="GLY25" s="72"/>
      <c r="GLZ25" s="72"/>
      <c r="GMA25" s="72"/>
      <c r="GMB25" s="72"/>
      <c r="GMC25" s="72"/>
      <c r="GMD25" s="72"/>
      <c r="GME25" s="72"/>
      <c r="GMF25" s="72"/>
      <c r="GMG25" s="72"/>
      <c r="GMH25" s="72"/>
      <c r="GMI25" s="72"/>
      <c r="GMJ25" s="72"/>
      <c r="GMK25" s="72"/>
      <c r="GML25" s="72"/>
      <c r="GMM25" s="72"/>
      <c r="GMN25" s="72"/>
      <c r="GMO25" s="72"/>
      <c r="GMP25" s="72"/>
      <c r="GMQ25" s="72"/>
      <c r="GMR25" s="72"/>
      <c r="GMS25" s="72"/>
      <c r="GMT25" s="72"/>
      <c r="GMU25" s="72"/>
      <c r="GMV25" s="72"/>
      <c r="GMW25" s="72"/>
      <c r="GMX25" s="72"/>
      <c r="GMY25" s="72"/>
      <c r="GMZ25" s="72"/>
      <c r="GNA25" s="72"/>
      <c r="GNB25" s="72"/>
      <c r="GNC25" s="72"/>
      <c r="GND25" s="72"/>
      <c r="GNE25" s="72"/>
      <c r="GNF25" s="72"/>
      <c r="GNG25" s="72"/>
      <c r="GNH25" s="72"/>
      <c r="GNI25" s="72"/>
      <c r="GNJ25" s="72"/>
      <c r="GNK25" s="72"/>
      <c r="GNL25" s="72"/>
      <c r="GNM25" s="72"/>
      <c r="GNN25" s="72"/>
      <c r="GNO25" s="72"/>
      <c r="GNP25" s="72"/>
      <c r="GNQ25" s="72"/>
      <c r="GNR25" s="72"/>
      <c r="GNS25" s="72"/>
      <c r="GNT25" s="72"/>
      <c r="GNU25" s="72"/>
      <c r="GNV25" s="72"/>
      <c r="GNW25" s="72"/>
      <c r="GNX25" s="72"/>
      <c r="GNY25" s="72"/>
      <c r="GNZ25" s="72"/>
      <c r="GOA25" s="72"/>
      <c r="GOB25" s="72"/>
      <c r="GOC25" s="72"/>
      <c r="GOD25" s="72"/>
      <c r="GOE25" s="72"/>
      <c r="GOF25" s="72"/>
      <c r="GOG25" s="72"/>
      <c r="GOH25" s="72"/>
      <c r="GOI25" s="72"/>
      <c r="GOJ25" s="72"/>
      <c r="GOK25" s="72"/>
      <c r="GOL25" s="72"/>
      <c r="GOM25" s="72"/>
      <c r="GON25" s="72"/>
      <c r="GOO25" s="72"/>
      <c r="GOP25" s="72"/>
      <c r="GOQ25" s="72"/>
      <c r="GOR25" s="72"/>
      <c r="GOS25" s="72"/>
      <c r="GOT25" s="72"/>
      <c r="GOU25" s="72"/>
      <c r="GOV25" s="72"/>
      <c r="GOW25" s="72"/>
      <c r="GOX25" s="72"/>
      <c r="GOY25" s="72"/>
      <c r="GOZ25" s="72"/>
      <c r="GPA25" s="72"/>
      <c r="GPB25" s="72"/>
      <c r="GPC25" s="72"/>
      <c r="GPD25" s="72"/>
      <c r="GPE25" s="72"/>
      <c r="GPF25" s="72"/>
      <c r="GPG25" s="72"/>
      <c r="GPH25" s="72"/>
      <c r="GPI25" s="72"/>
      <c r="GPJ25" s="72"/>
      <c r="GPK25" s="72"/>
      <c r="GPL25" s="72"/>
      <c r="GPM25" s="72"/>
      <c r="GPN25" s="72"/>
      <c r="GPO25" s="72"/>
      <c r="GPP25" s="72"/>
      <c r="GPQ25" s="72"/>
      <c r="GPR25" s="72"/>
      <c r="GPS25" s="72"/>
      <c r="GPT25" s="72"/>
      <c r="GPU25" s="72"/>
      <c r="GPV25" s="72"/>
      <c r="GPW25" s="72"/>
      <c r="GPX25" s="72"/>
      <c r="GPY25" s="72"/>
      <c r="GPZ25" s="72"/>
      <c r="GQA25" s="72"/>
      <c r="GQB25" s="72"/>
      <c r="GQC25" s="72"/>
      <c r="GQD25" s="72"/>
      <c r="GQE25" s="72"/>
      <c r="GQF25" s="72"/>
      <c r="GQG25" s="72"/>
      <c r="GQH25" s="72"/>
      <c r="GQI25" s="72"/>
      <c r="GQJ25" s="72"/>
      <c r="GQK25" s="72"/>
      <c r="GQL25" s="72"/>
      <c r="GQM25" s="72"/>
      <c r="GQN25" s="72"/>
      <c r="GQO25" s="72"/>
      <c r="GQP25" s="72"/>
      <c r="GQQ25" s="72"/>
      <c r="GQR25" s="72"/>
      <c r="GQS25" s="72"/>
      <c r="GQT25" s="72"/>
      <c r="GQU25" s="72"/>
      <c r="GQV25" s="72"/>
      <c r="GQW25" s="72"/>
      <c r="GQX25" s="72"/>
      <c r="GQY25" s="72"/>
      <c r="GQZ25" s="72"/>
      <c r="GRA25" s="72"/>
      <c r="GRB25" s="72"/>
      <c r="GRC25" s="72"/>
      <c r="GRD25" s="72"/>
      <c r="GRE25" s="72"/>
      <c r="GRF25" s="72"/>
      <c r="GRG25" s="72"/>
      <c r="GRH25" s="72"/>
      <c r="GRI25" s="72"/>
      <c r="GRJ25" s="72"/>
      <c r="GRK25" s="72"/>
      <c r="GRL25" s="72"/>
      <c r="GRM25" s="72"/>
      <c r="GRN25" s="72"/>
      <c r="GRO25" s="72"/>
      <c r="GRP25" s="72"/>
      <c r="GRQ25" s="72"/>
      <c r="GRR25" s="72"/>
      <c r="GRS25" s="72"/>
      <c r="GRT25" s="72"/>
      <c r="GRU25" s="72"/>
      <c r="GRV25" s="72"/>
      <c r="GRW25" s="72"/>
      <c r="GRX25" s="72"/>
      <c r="GRY25" s="72"/>
      <c r="GRZ25" s="72"/>
      <c r="GSA25" s="72"/>
      <c r="GSB25" s="72"/>
      <c r="GSC25" s="72"/>
      <c r="GSD25" s="72"/>
      <c r="GSE25" s="72"/>
      <c r="GSF25" s="72"/>
      <c r="GSG25" s="72"/>
      <c r="GSH25" s="72"/>
      <c r="GSI25" s="72"/>
      <c r="GSJ25" s="72"/>
      <c r="GSK25" s="72"/>
      <c r="GSL25" s="72"/>
      <c r="GSM25" s="72"/>
      <c r="GSN25" s="72"/>
      <c r="GSO25" s="72"/>
      <c r="GSP25" s="72"/>
      <c r="GSQ25" s="72"/>
      <c r="GSR25" s="72"/>
      <c r="GSS25" s="72"/>
      <c r="GST25" s="72"/>
      <c r="GSU25" s="72"/>
      <c r="GSV25" s="72"/>
      <c r="GSW25" s="72"/>
      <c r="GSX25" s="72"/>
      <c r="GSY25" s="72"/>
      <c r="GSZ25" s="72"/>
      <c r="GTA25" s="72"/>
      <c r="GTB25" s="72"/>
      <c r="GTC25" s="72"/>
      <c r="GTD25" s="72"/>
      <c r="GTE25" s="72"/>
      <c r="GTF25" s="72"/>
      <c r="GTG25" s="72"/>
      <c r="GTH25" s="72"/>
      <c r="GTI25" s="72"/>
      <c r="GTJ25" s="72"/>
      <c r="GTK25" s="72"/>
      <c r="GTL25" s="72"/>
      <c r="GTM25" s="72"/>
      <c r="GTN25" s="72"/>
      <c r="GTO25" s="72"/>
      <c r="GTP25" s="72"/>
      <c r="GTQ25" s="72"/>
      <c r="GTR25" s="72"/>
      <c r="GTS25" s="72"/>
      <c r="GTT25" s="72"/>
      <c r="GTU25" s="72"/>
      <c r="GTV25" s="72"/>
      <c r="GTW25" s="72"/>
      <c r="GTX25" s="72"/>
      <c r="GTY25" s="72"/>
      <c r="GTZ25" s="72"/>
      <c r="GUA25" s="72"/>
      <c r="GUB25" s="72"/>
      <c r="GUC25" s="72"/>
      <c r="GUD25" s="72"/>
      <c r="GUE25" s="72"/>
      <c r="GUF25" s="72"/>
      <c r="GUG25" s="72"/>
      <c r="GUH25" s="72"/>
      <c r="GUI25" s="72"/>
      <c r="GUJ25" s="72"/>
      <c r="GUK25" s="72"/>
      <c r="GUL25" s="72"/>
      <c r="GUM25" s="72"/>
      <c r="GUN25" s="72"/>
      <c r="GUO25" s="72"/>
      <c r="GUP25" s="72"/>
      <c r="GUQ25" s="72"/>
      <c r="GUR25" s="72"/>
      <c r="GUS25" s="72"/>
      <c r="GUT25" s="72"/>
      <c r="GUU25" s="72"/>
      <c r="GUV25" s="72"/>
      <c r="GUW25" s="72"/>
      <c r="GUX25" s="72"/>
      <c r="GUY25" s="72"/>
      <c r="GUZ25" s="72"/>
      <c r="GVA25" s="72"/>
      <c r="GVB25" s="72"/>
      <c r="GVC25" s="72"/>
      <c r="GVD25" s="72"/>
      <c r="GVE25" s="72"/>
      <c r="GVF25" s="72"/>
      <c r="GVG25" s="72"/>
      <c r="GVH25" s="72"/>
      <c r="GVI25" s="72"/>
      <c r="GVJ25" s="72"/>
      <c r="GVK25" s="72"/>
      <c r="GVL25" s="72"/>
      <c r="GVM25" s="72"/>
      <c r="GVN25" s="72"/>
      <c r="GVO25" s="72"/>
      <c r="GVP25" s="72"/>
      <c r="GVQ25" s="72"/>
      <c r="GVR25" s="72"/>
      <c r="GVS25" s="72"/>
      <c r="GVT25" s="72"/>
      <c r="GVU25" s="72"/>
      <c r="GVV25" s="72"/>
      <c r="GVW25" s="72"/>
      <c r="GVX25" s="72"/>
      <c r="GVY25" s="72"/>
      <c r="GVZ25" s="72"/>
      <c r="GWA25" s="72"/>
      <c r="GWB25" s="72"/>
      <c r="GWC25" s="72"/>
      <c r="GWD25" s="72"/>
      <c r="GWE25" s="72"/>
      <c r="GWF25" s="72"/>
      <c r="GWG25" s="72"/>
      <c r="GWH25" s="72"/>
      <c r="GWI25" s="72"/>
      <c r="GWJ25" s="72"/>
      <c r="GWK25" s="72"/>
      <c r="GWL25" s="72"/>
      <c r="GWM25" s="72"/>
      <c r="GWN25" s="72"/>
      <c r="GWO25" s="72"/>
      <c r="GWP25" s="72"/>
      <c r="GWQ25" s="72"/>
      <c r="GWR25" s="72"/>
      <c r="GWS25" s="72"/>
      <c r="GWT25" s="72"/>
      <c r="GWU25" s="72"/>
      <c r="GWV25" s="72"/>
      <c r="GWW25" s="72"/>
      <c r="GWX25" s="72"/>
      <c r="GWY25" s="72"/>
      <c r="GWZ25" s="72"/>
      <c r="GXA25" s="72"/>
      <c r="GXB25" s="72"/>
      <c r="GXC25" s="72"/>
      <c r="GXD25" s="72"/>
      <c r="GXE25" s="72"/>
      <c r="GXF25" s="72"/>
      <c r="GXG25" s="72"/>
      <c r="GXH25" s="72"/>
      <c r="GXI25" s="72"/>
      <c r="GXJ25" s="72"/>
      <c r="GXK25" s="72"/>
      <c r="GXL25" s="72"/>
      <c r="GXM25" s="72"/>
      <c r="GXN25" s="72"/>
      <c r="GXO25" s="72"/>
      <c r="GXP25" s="72"/>
      <c r="GXQ25" s="72"/>
      <c r="GXR25" s="72"/>
      <c r="GXS25" s="72"/>
      <c r="GXT25" s="72"/>
      <c r="GXU25" s="72"/>
      <c r="GXV25" s="72"/>
      <c r="GXW25" s="72"/>
      <c r="GXX25" s="72"/>
      <c r="GXY25" s="72"/>
      <c r="GXZ25" s="72"/>
      <c r="GYA25" s="72"/>
      <c r="GYB25" s="72"/>
      <c r="GYC25" s="72"/>
      <c r="GYD25" s="72"/>
      <c r="GYE25" s="72"/>
      <c r="GYF25" s="72"/>
      <c r="GYG25" s="72"/>
      <c r="GYH25" s="72"/>
      <c r="GYI25" s="72"/>
      <c r="GYJ25" s="72"/>
      <c r="GYK25" s="72"/>
      <c r="GYL25" s="72"/>
      <c r="GYM25" s="72"/>
      <c r="GYN25" s="72"/>
      <c r="GYO25" s="72"/>
      <c r="GYP25" s="72"/>
      <c r="GYQ25" s="72"/>
      <c r="GYR25" s="72"/>
      <c r="GYS25" s="72"/>
      <c r="GYT25" s="72"/>
      <c r="GYU25" s="72"/>
      <c r="GYV25" s="72"/>
      <c r="GYW25" s="72"/>
      <c r="GYX25" s="72"/>
      <c r="GYY25" s="72"/>
      <c r="GYZ25" s="72"/>
      <c r="GZA25" s="72"/>
      <c r="GZB25" s="72"/>
      <c r="GZC25" s="72"/>
      <c r="GZD25" s="72"/>
      <c r="GZE25" s="72"/>
      <c r="GZF25" s="72"/>
      <c r="GZG25" s="72"/>
      <c r="GZH25" s="72"/>
      <c r="GZI25" s="72"/>
      <c r="GZJ25" s="72"/>
      <c r="GZK25" s="72"/>
      <c r="GZL25" s="72"/>
      <c r="GZM25" s="72"/>
      <c r="GZN25" s="72"/>
      <c r="GZO25" s="72"/>
      <c r="GZP25" s="72"/>
      <c r="GZQ25" s="72"/>
      <c r="GZR25" s="72"/>
      <c r="GZS25" s="72"/>
      <c r="GZT25" s="72"/>
      <c r="GZU25" s="72"/>
      <c r="GZV25" s="72"/>
      <c r="GZW25" s="72"/>
      <c r="GZX25" s="72"/>
      <c r="GZY25" s="72"/>
      <c r="GZZ25" s="72"/>
      <c r="HAA25" s="72"/>
      <c r="HAB25" s="72"/>
      <c r="HAC25" s="72"/>
      <c r="HAD25" s="72"/>
      <c r="HAE25" s="72"/>
      <c r="HAF25" s="72"/>
      <c r="HAG25" s="72"/>
      <c r="HAH25" s="72"/>
      <c r="HAI25" s="72"/>
      <c r="HAJ25" s="72"/>
      <c r="HAK25" s="72"/>
      <c r="HAL25" s="72"/>
      <c r="HAM25" s="72"/>
      <c r="HAN25" s="72"/>
      <c r="HAO25" s="72"/>
      <c r="HAP25" s="72"/>
      <c r="HAQ25" s="72"/>
      <c r="HAR25" s="72"/>
      <c r="HAS25" s="72"/>
      <c r="HAT25" s="72"/>
      <c r="HAU25" s="72"/>
      <c r="HAV25" s="72"/>
      <c r="HAW25" s="72"/>
      <c r="HAX25" s="72"/>
      <c r="HAY25" s="72"/>
      <c r="HAZ25" s="72"/>
      <c r="HBA25" s="72"/>
      <c r="HBB25" s="72"/>
      <c r="HBC25" s="72"/>
      <c r="HBD25" s="72"/>
      <c r="HBE25" s="72"/>
      <c r="HBF25" s="72"/>
      <c r="HBG25" s="72"/>
      <c r="HBH25" s="72"/>
      <c r="HBI25" s="72"/>
      <c r="HBJ25" s="72"/>
      <c r="HBK25" s="72"/>
      <c r="HBL25" s="72"/>
      <c r="HBM25" s="72"/>
      <c r="HBN25" s="72"/>
      <c r="HBO25" s="72"/>
      <c r="HBP25" s="72"/>
      <c r="HBQ25" s="72"/>
      <c r="HBR25" s="72"/>
      <c r="HBS25" s="72"/>
      <c r="HBT25" s="72"/>
      <c r="HBU25" s="72"/>
      <c r="HBV25" s="72"/>
      <c r="HBW25" s="72"/>
      <c r="HBX25" s="72"/>
      <c r="HBY25" s="72"/>
      <c r="HBZ25" s="72"/>
      <c r="HCA25" s="72"/>
      <c r="HCB25" s="72"/>
      <c r="HCC25" s="72"/>
      <c r="HCD25" s="72"/>
      <c r="HCE25" s="72"/>
      <c r="HCF25" s="72"/>
      <c r="HCG25" s="72"/>
      <c r="HCH25" s="72"/>
      <c r="HCI25" s="72"/>
      <c r="HCJ25" s="72"/>
      <c r="HCK25" s="72"/>
      <c r="HCL25" s="72"/>
      <c r="HCM25" s="72"/>
      <c r="HCN25" s="72"/>
      <c r="HCO25" s="72"/>
      <c r="HCP25" s="72"/>
      <c r="HCQ25" s="72"/>
      <c r="HCR25" s="72"/>
      <c r="HCS25" s="72"/>
      <c r="HCT25" s="72"/>
      <c r="HCU25" s="72"/>
      <c r="HCV25" s="72"/>
      <c r="HCW25" s="72"/>
      <c r="HCX25" s="72"/>
      <c r="HCY25" s="72"/>
      <c r="HCZ25" s="72"/>
      <c r="HDA25" s="72"/>
      <c r="HDB25" s="72"/>
      <c r="HDC25" s="72"/>
      <c r="HDD25" s="72"/>
      <c r="HDE25" s="72"/>
      <c r="HDF25" s="72"/>
      <c r="HDG25" s="72"/>
      <c r="HDH25" s="72"/>
      <c r="HDI25" s="72"/>
      <c r="HDJ25" s="72"/>
      <c r="HDK25" s="72"/>
      <c r="HDL25" s="72"/>
      <c r="HDM25" s="72"/>
      <c r="HDN25" s="72"/>
      <c r="HDO25" s="72"/>
      <c r="HDP25" s="72"/>
      <c r="HDQ25" s="72"/>
      <c r="HDR25" s="72"/>
      <c r="HDS25" s="72"/>
      <c r="HDT25" s="72"/>
      <c r="HDU25" s="72"/>
      <c r="HDV25" s="72"/>
      <c r="HDW25" s="72"/>
      <c r="HDX25" s="72"/>
      <c r="HDY25" s="72"/>
      <c r="HDZ25" s="72"/>
      <c r="HEA25" s="72"/>
      <c r="HEB25" s="72"/>
      <c r="HEC25" s="72"/>
      <c r="HED25" s="72"/>
      <c r="HEE25" s="72"/>
      <c r="HEF25" s="72"/>
      <c r="HEG25" s="72"/>
      <c r="HEH25" s="72"/>
      <c r="HEI25" s="72"/>
      <c r="HEJ25" s="72"/>
      <c r="HEK25" s="72"/>
      <c r="HEL25" s="72"/>
      <c r="HEM25" s="72"/>
      <c r="HEN25" s="72"/>
      <c r="HEO25" s="72"/>
      <c r="HEP25" s="72"/>
      <c r="HEQ25" s="72"/>
      <c r="HER25" s="72"/>
      <c r="HES25" s="72"/>
      <c r="HET25" s="72"/>
      <c r="HEU25" s="72"/>
      <c r="HEV25" s="72"/>
      <c r="HEW25" s="72"/>
      <c r="HEX25" s="72"/>
      <c r="HEY25" s="72"/>
      <c r="HEZ25" s="72"/>
      <c r="HFA25" s="72"/>
      <c r="HFB25" s="72"/>
      <c r="HFC25" s="72"/>
      <c r="HFD25" s="72"/>
      <c r="HFE25" s="72"/>
      <c r="HFF25" s="72"/>
      <c r="HFG25" s="72"/>
      <c r="HFH25" s="72"/>
      <c r="HFI25" s="72"/>
      <c r="HFJ25" s="72"/>
      <c r="HFK25" s="72"/>
      <c r="HFL25" s="72"/>
      <c r="HFM25" s="72"/>
      <c r="HFN25" s="72"/>
      <c r="HFO25" s="72"/>
      <c r="HFP25" s="72"/>
      <c r="HFQ25" s="72"/>
      <c r="HFR25" s="72"/>
      <c r="HFS25" s="72"/>
      <c r="HFT25" s="72"/>
      <c r="HFU25" s="72"/>
      <c r="HFV25" s="72"/>
      <c r="HFW25" s="72"/>
      <c r="HFX25" s="72"/>
      <c r="HFY25" s="72"/>
      <c r="HFZ25" s="72"/>
      <c r="HGA25" s="72"/>
      <c r="HGB25" s="72"/>
      <c r="HGC25" s="72"/>
      <c r="HGD25" s="72"/>
      <c r="HGE25" s="72"/>
      <c r="HGF25" s="72"/>
      <c r="HGG25" s="72"/>
      <c r="HGH25" s="72"/>
      <c r="HGI25" s="72"/>
      <c r="HGJ25" s="72"/>
      <c r="HGK25" s="72"/>
      <c r="HGL25" s="72"/>
      <c r="HGM25" s="72"/>
      <c r="HGN25" s="72"/>
      <c r="HGO25" s="72"/>
      <c r="HGP25" s="72"/>
      <c r="HGQ25" s="72"/>
      <c r="HGR25" s="72"/>
      <c r="HGS25" s="72"/>
      <c r="HGT25" s="72"/>
      <c r="HGU25" s="72"/>
      <c r="HGV25" s="72"/>
      <c r="HGW25" s="72"/>
      <c r="HGX25" s="72"/>
      <c r="HGY25" s="72"/>
      <c r="HGZ25" s="72"/>
      <c r="HHA25" s="72"/>
      <c r="HHB25" s="72"/>
      <c r="HHC25" s="72"/>
      <c r="HHD25" s="72"/>
      <c r="HHE25" s="72"/>
      <c r="HHF25" s="72"/>
      <c r="HHG25" s="72"/>
      <c r="HHH25" s="72"/>
      <c r="HHI25" s="72"/>
      <c r="HHJ25" s="72"/>
      <c r="HHK25" s="72"/>
      <c r="HHL25" s="72"/>
      <c r="HHM25" s="72"/>
      <c r="HHN25" s="72"/>
      <c r="HHO25" s="72"/>
      <c r="HHP25" s="72"/>
      <c r="HHQ25" s="72"/>
      <c r="HHR25" s="72"/>
      <c r="HHS25" s="72"/>
      <c r="HHT25" s="72"/>
      <c r="HHU25" s="72"/>
      <c r="HHV25" s="72"/>
      <c r="HHW25" s="72"/>
      <c r="HHX25" s="72"/>
      <c r="HHY25" s="72"/>
      <c r="HHZ25" s="72"/>
      <c r="HIA25" s="72"/>
      <c r="HIB25" s="72"/>
      <c r="HIC25" s="72"/>
      <c r="HID25" s="72"/>
      <c r="HIE25" s="72"/>
      <c r="HIF25" s="72"/>
      <c r="HIG25" s="72"/>
      <c r="HIH25" s="72"/>
      <c r="HII25" s="72"/>
      <c r="HIJ25" s="72"/>
      <c r="HIK25" s="72"/>
      <c r="HIL25" s="72"/>
      <c r="HIM25" s="72"/>
      <c r="HIN25" s="72"/>
      <c r="HIO25" s="72"/>
      <c r="HIP25" s="72"/>
      <c r="HIQ25" s="72"/>
      <c r="HIR25" s="72"/>
      <c r="HIS25" s="72"/>
      <c r="HIT25" s="72"/>
      <c r="HIU25" s="72"/>
      <c r="HIV25" s="72"/>
      <c r="HIW25" s="72"/>
      <c r="HIX25" s="72"/>
      <c r="HIY25" s="72"/>
      <c r="HIZ25" s="72"/>
      <c r="HJA25" s="72"/>
      <c r="HJB25" s="72"/>
      <c r="HJC25" s="72"/>
      <c r="HJD25" s="72"/>
      <c r="HJE25" s="72"/>
      <c r="HJF25" s="72"/>
      <c r="HJG25" s="72"/>
      <c r="HJH25" s="72"/>
      <c r="HJI25" s="72"/>
      <c r="HJJ25" s="72"/>
      <c r="HJK25" s="72"/>
      <c r="HJL25" s="72"/>
      <c r="HJM25" s="72"/>
      <c r="HJN25" s="72"/>
      <c r="HJO25" s="72"/>
      <c r="HJP25" s="72"/>
      <c r="HJQ25" s="72"/>
      <c r="HJR25" s="72"/>
      <c r="HJS25" s="72"/>
      <c r="HJT25" s="72"/>
      <c r="HJU25" s="72"/>
      <c r="HJV25" s="72"/>
      <c r="HJW25" s="72"/>
      <c r="HJX25" s="72"/>
      <c r="HJY25" s="72"/>
      <c r="HJZ25" s="72"/>
      <c r="HKA25" s="72"/>
      <c r="HKB25" s="72"/>
      <c r="HKC25" s="72"/>
      <c r="HKD25" s="72"/>
      <c r="HKE25" s="72"/>
      <c r="HKF25" s="72"/>
      <c r="HKG25" s="72"/>
      <c r="HKH25" s="72"/>
      <c r="HKI25" s="72"/>
      <c r="HKJ25" s="72"/>
      <c r="HKK25" s="72"/>
      <c r="HKL25" s="72"/>
      <c r="HKM25" s="72"/>
      <c r="HKN25" s="72"/>
      <c r="HKO25" s="72"/>
      <c r="HKP25" s="72"/>
      <c r="HKQ25" s="72"/>
      <c r="HKR25" s="72"/>
      <c r="HKS25" s="72"/>
      <c r="HKT25" s="72"/>
      <c r="HKU25" s="72"/>
      <c r="HKV25" s="72"/>
      <c r="HKW25" s="72"/>
      <c r="HKX25" s="72"/>
      <c r="HKY25" s="72"/>
      <c r="HKZ25" s="72"/>
      <c r="HLA25" s="72"/>
      <c r="HLB25" s="72"/>
      <c r="HLC25" s="72"/>
      <c r="HLD25" s="72"/>
      <c r="HLE25" s="72"/>
      <c r="HLF25" s="72"/>
      <c r="HLG25" s="72"/>
      <c r="HLH25" s="72"/>
      <c r="HLI25" s="72"/>
      <c r="HLJ25" s="72"/>
      <c r="HLK25" s="72"/>
      <c r="HLL25" s="72"/>
      <c r="HLM25" s="72"/>
      <c r="HLN25" s="72"/>
      <c r="HLO25" s="72"/>
      <c r="HLP25" s="72"/>
      <c r="HLQ25" s="72"/>
      <c r="HLR25" s="72"/>
      <c r="HLS25" s="72"/>
      <c r="HLT25" s="72"/>
      <c r="HLU25" s="72"/>
      <c r="HLV25" s="72"/>
      <c r="HLW25" s="72"/>
      <c r="HLX25" s="72"/>
      <c r="HLY25" s="72"/>
      <c r="HLZ25" s="72"/>
      <c r="HMA25" s="72"/>
      <c r="HMB25" s="72"/>
      <c r="HMC25" s="72"/>
      <c r="HMD25" s="72"/>
      <c r="HME25" s="72"/>
      <c r="HMF25" s="72"/>
      <c r="HMG25" s="72"/>
      <c r="HMH25" s="72"/>
      <c r="HMI25" s="72"/>
      <c r="HMJ25" s="72"/>
      <c r="HMK25" s="72"/>
      <c r="HML25" s="72"/>
      <c r="HMM25" s="72"/>
      <c r="HMN25" s="72"/>
      <c r="HMO25" s="72"/>
      <c r="HMP25" s="72"/>
      <c r="HMQ25" s="72"/>
      <c r="HMR25" s="72"/>
      <c r="HMS25" s="72"/>
      <c r="HMT25" s="72"/>
      <c r="HMU25" s="72"/>
      <c r="HMV25" s="72"/>
      <c r="HMW25" s="72"/>
      <c r="HMX25" s="72"/>
      <c r="HMY25" s="72"/>
      <c r="HMZ25" s="72"/>
      <c r="HNA25" s="72"/>
      <c r="HNB25" s="72"/>
      <c r="HNC25" s="72"/>
      <c r="HND25" s="72"/>
      <c r="HNE25" s="72"/>
      <c r="HNF25" s="72"/>
      <c r="HNG25" s="72"/>
      <c r="HNH25" s="72"/>
      <c r="HNI25" s="72"/>
      <c r="HNJ25" s="72"/>
      <c r="HNK25" s="72"/>
      <c r="HNL25" s="72"/>
      <c r="HNM25" s="72"/>
      <c r="HNN25" s="72"/>
      <c r="HNO25" s="72"/>
      <c r="HNP25" s="72"/>
      <c r="HNQ25" s="72"/>
      <c r="HNR25" s="72"/>
      <c r="HNS25" s="72"/>
      <c r="HNT25" s="72"/>
      <c r="HNU25" s="72"/>
      <c r="HNV25" s="72"/>
      <c r="HNW25" s="72"/>
      <c r="HNX25" s="72"/>
      <c r="HNY25" s="72"/>
      <c r="HNZ25" s="72"/>
      <c r="HOA25" s="72"/>
      <c r="HOB25" s="72"/>
      <c r="HOC25" s="72"/>
      <c r="HOD25" s="72"/>
      <c r="HOE25" s="72"/>
      <c r="HOF25" s="72"/>
      <c r="HOG25" s="72"/>
      <c r="HOH25" s="72"/>
      <c r="HOI25" s="72"/>
      <c r="HOJ25" s="72"/>
      <c r="HOK25" s="72"/>
      <c r="HOL25" s="72"/>
      <c r="HOM25" s="72"/>
      <c r="HON25" s="72"/>
      <c r="HOO25" s="72"/>
      <c r="HOP25" s="72"/>
      <c r="HOQ25" s="72"/>
      <c r="HOR25" s="72"/>
      <c r="HOS25" s="72"/>
      <c r="HOT25" s="72"/>
      <c r="HOU25" s="72"/>
      <c r="HOV25" s="72"/>
      <c r="HOW25" s="72"/>
      <c r="HOX25" s="72"/>
      <c r="HOY25" s="72"/>
      <c r="HOZ25" s="72"/>
      <c r="HPA25" s="72"/>
      <c r="HPB25" s="72"/>
      <c r="HPC25" s="72"/>
      <c r="HPD25" s="72"/>
      <c r="HPE25" s="72"/>
      <c r="HPF25" s="72"/>
      <c r="HPG25" s="72"/>
      <c r="HPH25" s="72"/>
      <c r="HPI25" s="72"/>
      <c r="HPJ25" s="72"/>
      <c r="HPK25" s="72"/>
      <c r="HPL25" s="72"/>
      <c r="HPM25" s="72"/>
      <c r="HPN25" s="72"/>
      <c r="HPO25" s="72"/>
      <c r="HPP25" s="72"/>
      <c r="HPQ25" s="72"/>
      <c r="HPR25" s="72"/>
      <c r="HPS25" s="72"/>
      <c r="HPT25" s="72"/>
      <c r="HPU25" s="72"/>
      <c r="HPV25" s="72"/>
      <c r="HPW25" s="72"/>
      <c r="HPX25" s="72"/>
      <c r="HPY25" s="72"/>
      <c r="HPZ25" s="72"/>
      <c r="HQA25" s="72"/>
      <c r="HQB25" s="72"/>
      <c r="HQC25" s="72"/>
      <c r="HQD25" s="72"/>
      <c r="HQE25" s="72"/>
      <c r="HQF25" s="72"/>
      <c r="HQG25" s="72"/>
      <c r="HQH25" s="72"/>
      <c r="HQI25" s="72"/>
      <c r="HQJ25" s="72"/>
      <c r="HQK25" s="72"/>
      <c r="HQL25" s="72"/>
      <c r="HQM25" s="72"/>
      <c r="HQN25" s="72"/>
      <c r="HQO25" s="72"/>
      <c r="HQP25" s="72"/>
      <c r="HQQ25" s="72"/>
      <c r="HQR25" s="72"/>
      <c r="HQS25" s="72"/>
      <c r="HQT25" s="72"/>
      <c r="HQU25" s="72"/>
      <c r="HQV25" s="72"/>
      <c r="HQW25" s="72"/>
      <c r="HQX25" s="72"/>
      <c r="HQY25" s="72"/>
      <c r="HQZ25" s="72"/>
      <c r="HRA25" s="72"/>
      <c r="HRB25" s="72"/>
      <c r="HRC25" s="72"/>
      <c r="HRD25" s="72"/>
      <c r="HRE25" s="72"/>
      <c r="HRF25" s="72"/>
      <c r="HRG25" s="72"/>
      <c r="HRH25" s="72"/>
      <c r="HRI25" s="72"/>
      <c r="HRJ25" s="72"/>
      <c r="HRK25" s="72"/>
      <c r="HRL25" s="72"/>
      <c r="HRM25" s="72"/>
      <c r="HRN25" s="72"/>
      <c r="HRO25" s="72"/>
      <c r="HRP25" s="72"/>
      <c r="HRQ25" s="72"/>
      <c r="HRR25" s="72"/>
      <c r="HRS25" s="72"/>
      <c r="HRT25" s="72"/>
      <c r="HRU25" s="72"/>
      <c r="HRV25" s="72"/>
      <c r="HRW25" s="72"/>
      <c r="HRX25" s="72"/>
      <c r="HRY25" s="72"/>
      <c r="HRZ25" s="72"/>
      <c r="HSA25" s="72"/>
      <c r="HSB25" s="72"/>
      <c r="HSC25" s="72"/>
      <c r="HSD25" s="72"/>
      <c r="HSE25" s="72"/>
      <c r="HSF25" s="72"/>
      <c r="HSG25" s="72"/>
      <c r="HSH25" s="72"/>
      <c r="HSI25" s="72"/>
      <c r="HSJ25" s="72"/>
      <c r="HSK25" s="72"/>
      <c r="HSL25" s="72"/>
      <c r="HSM25" s="72"/>
      <c r="HSN25" s="72"/>
      <c r="HSO25" s="72"/>
      <c r="HSP25" s="72"/>
      <c r="HSQ25" s="72"/>
      <c r="HSR25" s="72"/>
      <c r="HSS25" s="72"/>
      <c r="HST25" s="72"/>
      <c r="HSU25" s="72"/>
      <c r="HSV25" s="72"/>
      <c r="HSW25" s="72"/>
      <c r="HSX25" s="72"/>
      <c r="HSY25" s="72"/>
      <c r="HSZ25" s="72"/>
      <c r="HTA25" s="72"/>
      <c r="HTB25" s="72"/>
      <c r="HTC25" s="72"/>
      <c r="HTD25" s="72"/>
      <c r="HTE25" s="72"/>
      <c r="HTF25" s="72"/>
      <c r="HTG25" s="72"/>
      <c r="HTH25" s="72"/>
      <c r="HTI25" s="72"/>
      <c r="HTJ25" s="72"/>
      <c r="HTK25" s="72"/>
      <c r="HTL25" s="72"/>
      <c r="HTM25" s="72"/>
      <c r="HTN25" s="72"/>
      <c r="HTO25" s="72"/>
      <c r="HTP25" s="72"/>
      <c r="HTQ25" s="72"/>
      <c r="HTR25" s="72"/>
      <c r="HTS25" s="72"/>
      <c r="HTT25" s="72"/>
      <c r="HTU25" s="72"/>
      <c r="HTV25" s="72"/>
      <c r="HTW25" s="72"/>
      <c r="HTX25" s="72"/>
      <c r="HTY25" s="72"/>
      <c r="HTZ25" s="72"/>
      <c r="HUA25" s="72"/>
      <c r="HUB25" s="72"/>
      <c r="HUC25" s="72"/>
      <c r="HUD25" s="72"/>
      <c r="HUE25" s="72"/>
      <c r="HUF25" s="72"/>
      <c r="HUG25" s="72"/>
      <c r="HUH25" s="72"/>
      <c r="HUI25" s="72"/>
      <c r="HUJ25" s="72"/>
      <c r="HUK25" s="72"/>
      <c r="HUL25" s="72"/>
      <c r="HUM25" s="72"/>
      <c r="HUN25" s="72"/>
      <c r="HUO25" s="72"/>
      <c r="HUP25" s="72"/>
      <c r="HUQ25" s="72"/>
      <c r="HUR25" s="72"/>
      <c r="HUS25" s="72"/>
      <c r="HUT25" s="72"/>
      <c r="HUU25" s="72"/>
      <c r="HUV25" s="72"/>
      <c r="HUW25" s="72"/>
      <c r="HUX25" s="72"/>
      <c r="HUY25" s="72"/>
      <c r="HUZ25" s="72"/>
      <c r="HVA25" s="72"/>
      <c r="HVB25" s="72"/>
      <c r="HVC25" s="72"/>
      <c r="HVD25" s="72"/>
      <c r="HVE25" s="72"/>
      <c r="HVF25" s="72"/>
      <c r="HVG25" s="72"/>
      <c r="HVH25" s="72"/>
      <c r="HVI25" s="72"/>
      <c r="HVJ25" s="72"/>
      <c r="HVK25" s="72"/>
      <c r="HVL25" s="72"/>
      <c r="HVM25" s="72"/>
      <c r="HVN25" s="72"/>
      <c r="HVO25" s="72"/>
      <c r="HVP25" s="72"/>
      <c r="HVQ25" s="72"/>
      <c r="HVR25" s="72"/>
      <c r="HVS25" s="72"/>
      <c r="HVT25" s="72"/>
      <c r="HVU25" s="72"/>
      <c r="HVV25" s="72"/>
      <c r="HVW25" s="72"/>
      <c r="HVX25" s="72"/>
      <c r="HVY25" s="72"/>
      <c r="HVZ25" s="72"/>
      <c r="HWA25" s="72"/>
      <c r="HWB25" s="72"/>
      <c r="HWC25" s="72"/>
      <c r="HWD25" s="72"/>
      <c r="HWE25" s="72"/>
      <c r="HWF25" s="72"/>
      <c r="HWG25" s="72"/>
      <c r="HWH25" s="72"/>
      <c r="HWI25" s="72"/>
      <c r="HWJ25" s="72"/>
      <c r="HWK25" s="72"/>
      <c r="HWL25" s="72"/>
      <c r="HWM25" s="72"/>
      <c r="HWN25" s="72"/>
      <c r="HWO25" s="72"/>
      <c r="HWP25" s="72"/>
      <c r="HWQ25" s="72"/>
      <c r="HWR25" s="72"/>
      <c r="HWS25" s="72"/>
      <c r="HWT25" s="72"/>
      <c r="HWU25" s="72"/>
      <c r="HWV25" s="72"/>
      <c r="HWW25" s="72"/>
      <c r="HWX25" s="72"/>
      <c r="HWY25" s="72"/>
      <c r="HWZ25" s="72"/>
      <c r="HXA25" s="72"/>
      <c r="HXB25" s="72"/>
      <c r="HXC25" s="72"/>
      <c r="HXD25" s="72"/>
      <c r="HXE25" s="72"/>
      <c r="HXF25" s="72"/>
      <c r="HXG25" s="72"/>
      <c r="HXH25" s="72"/>
      <c r="HXI25" s="72"/>
      <c r="HXJ25" s="72"/>
      <c r="HXK25" s="72"/>
      <c r="HXL25" s="72"/>
      <c r="HXM25" s="72"/>
      <c r="HXN25" s="72"/>
      <c r="HXO25" s="72"/>
      <c r="HXP25" s="72"/>
      <c r="HXQ25" s="72"/>
      <c r="HXR25" s="72"/>
      <c r="HXS25" s="72"/>
      <c r="HXT25" s="72"/>
      <c r="HXU25" s="72"/>
      <c r="HXV25" s="72"/>
      <c r="HXW25" s="72"/>
      <c r="HXX25" s="72"/>
      <c r="HXY25" s="72"/>
      <c r="HXZ25" s="72"/>
      <c r="HYA25" s="72"/>
      <c r="HYB25" s="72"/>
      <c r="HYC25" s="72"/>
      <c r="HYD25" s="72"/>
      <c r="HYE25" s="72"/>
      <c r="HYF25" s="72"/>
      <c r="HYG25" s="72"/>
      <c r="HYH25" s="72"/>
      <c r="HYI25" s="72"/>
      <c r="HYJ25" s="72"/>
      <c r="HYK25" s="72"/>
      <c r="HYL25" s="72"/>
      <c r="HYM25" s="72"/>
      <c r="HYN25" s="72"/>
      <c r="HYO25" s="72"/>
      <c r="HYP25" s="72"/>
      <c r="HYQ25" s="72"/>
      <c r="HYR25" s="72"/>
      <c r="HYS25" s="72"/>
      <c r="HYT25" s="72"/>
      <c r="HYU25" s="72"/>
      <c r="HYV25" s="72"/>
      <c r="HYW25" s="72"/>
      <c r="HYX25" s="72"/>
      <c r="HYY25" s="72"/>
      <c r="HYZ25" s="72"/>
      <c r="HZA25" s="72"/>
      <c r="HZB25" s="72"/>
      <c r="HZC25" s="72"/>
      <c r="HZD25" s="72"/>
      <c r="HZE25" s="72"/>
      <c r="HZF25" s="72"/>
      <c r="HZG25" s="72"/>
      <c r="HZH25" s="72"/>
      <c r="HZI25" s="72"/>
      <c r="HZJ25" s="72"/>
      <c r="HZK25" s="72"/>
      <c r="HZL25" s="72"/>
      <c r="HZM25" s="72"/>
      <c r="HZN25" s="72"/>
      <c r="HZO25" s="72"/>
      <c r="HZP25" s="72"/>
      <c r="HZQ25" s="72"/>
      <c r="HZR25" s="72"/>
      <c r="HZS25" s="72"/>
      <c r="HZT25" s="72"/>
      <c r="HZU25" s="72"/>
      <c r="HZV25" s="72"/>
      <c r="HZW25" s="72"/>
      <c r="HZX25" s="72"/>
      <c r="HZY25" s="72"/>
      <c r="HZZ25" s="72"/>
      <c r="IAA25" s="72"/>
      <c r="IAB25" s="72"/>
      <c r="IAC25" s="72"/>
      <c r="IAD25" s="72"/>
      <c r="IAE25" s="72"/>
      <c r="IAF25" s="72"/>
      <c r="IAG25" s="72"/>
      <c r="IAH25" s="72"/>
      <c r="IAI25" s="72"/>
      <c r="IAJ25" s="72"/>
      <c r="IAK25" s="72"/>
      <c r="IAL25" s="72"/>
      <c r="IAM25" s="72"/>
      <c r="IAN25" s="72"/>
      <c r="IAO25" s="72"/>
      <c r="IAP25" s="72"/>
      <c r="IAQ25" s="72"/>
      <c r="IAR25" s="72"/>
      <c r="IAS25" s="72"/>
      <c r="IAT25" s="72"/>
      <c r="IAU25" s="72"/>
      <c r="IAV25" s="72"/>
      <c r="IAW25" s="72"/>
      <c r="IAX25" s="72"/>
      <c r="IAY25" s="72"/>
      <c r="IAZ25" s="72"/>
      <c r="IBA25" s="72"/>
      <c r="IBB25" s="72"/>
      <c r="IBC25" s="72"/>
      <c r="IBD25" s="72"/>
      <c r="IBE25" s="72"/>
      <c r="IBF25" s="72"/>
      <c r="IBG25" s="72"/>
      <c r="IBH25" s="72"/>
      <c r="IBI25" s="72"/>
      <c r="IBJ25" s="72"/>
      <c r="IBK25" s="72"/>
      <c r="IBL25" s="72"/>
      <c r="IBM25" s="72"/>
      <c r="IBN25" s="72"/>
      <c r="IBO25" s="72"/>
      <c r="IBP25" s="72"/>
      <c r="IBQ25" s="72"/>
      <c r="IBR25" s="72"/>
      <c r="IBS25" s="72"/>
      <c r="IBT25" s="72"/>
      <c r="IBU25" s="72"/>
      <c r="IBV25" s="72"/>
      <c r="IBW25" s="72"/>
      <c r="IBX25" s="72"/>
      <c r="IBY25" s="72"/>
      <c r="IBZ25" s="72"/>
      <c r="ICA25" s="72"/>
      <c r="ICB25" s="72"/>
      <c r="ICC25" s="72"/>
      <c r="ICD25" s="72"/>
      <c r="ICE25" s="72"/>
      <c r="ICF25" s="72"/>
      <c r="ICG25" s="72"/>
      <c r="ICH25" s="72"/>
      <c r="ICI25" s="72"/>
      <c r="ICJ25" s="72"/>
      <c r="ICK25" s="72"/>
      <c r="ICL25" s="72"/>
      <c r="ICM25" s="72"/>
      <c r="ICN25" s="72"/>
      <c r="ICO25" s="72"/>
      <c r="ICP25" s="72"/>
      <c r="ICQ25" s="72"/>
      <c r="ICR25" s="72"/>
      <c r="ICS25" s="72"/>
      <c r="ICT25" s="72"/>
      <c r="ICU25" s="72"/>
      <c r="ICV25" s="72"/>
      <c r="ICW25" s="72"/>
      <c r="ICX25" s="72"/>
      <c r="ICY25" s="72"/>
      <c r="ICZ25" s="72"/>
      <c r="IDA25" s="72"/>
      <c r="IDB25" s="72"/>
      <c r="IDC25" s="72"/>
      <c r="IDD25" s="72"/>
      <c r="IDE25" s="72"/>
      <c r="IDF25" s="72"/>
      <c r="IDG25" s="72"/>
      <c r="IDH25" s="72"/>
      <c r="IDI25" s="72"/>
      <c r="IDJ25" s="72"/>
      <c r="IDK25" s="72"/>
      <c r="IDL25" s="72"/>
      <c r="IDM25" s="72"/>
      <c r="IDN25" s="72"/>
      <c r="IDO25" s="72"/>
      <c r="IDP25" s="72"/>
      <c r="IDQ25" s="72"/>
      <c r="IDR25" s="72"/>
      <c r="IDS25" s="72"/>
      <c r="IDT25" s="72"/>
      <c r="IDU25" s="72"/>
      <c r="IDV25" s="72"/>
      <c r="IDW25" s="72"/>
      <c r="IDX25" s="72"/>
      <c r="IDY25" s="72"/>
      <c r="IDZ25" s="72"/>
      <c r="IEA25" s="72"/>
      <c r="IEB25" s="72"/>
      <c r="IEC25" s="72"/>
      <c r="IED25" s="72"/>
      <c r="IEE25" s="72"/>
      <c r="IEF25" s="72"/>
      <c r="IEG25" s="72"/>
      <c r="IEH25" s="72"/>
      <c r="IEI25" s="72"/>
      <c r="IEJ25" s="72"/>
      <c r="IEK25" s="72"/>
      <c r="IEL25" s="72"/>
      <c r="IEM25" s="72"/>
      <c r="IEN25" s="72"/>
      <c r="IEO25" s="72"/>
      <c r="IEP25" s="72"/>
      <c r="IEQ25" s="72"/>
      <c r="IER25" s="72"/>
      <c r="IES25" s="72"/>
      <c r="IET25" s="72"/>
      <c r="IEU25" s="72"/>
      <c r="IEV25" s="72"/>
      <c r="IEW25" s="72"/>
      <c r="IEX25" s="72"/>
      <c r="IEY25" s="72"/>
      <c r="IEZ25" s="72"/>
      <c r="IFA25" s="72"/>
      <c r="IFB25" s="72"/>
      <c r="IFC25" s="72"/>
      <c r="IFD25" s="72"/>
      <c r="IFE25" s="72"/>
      <c r="IFF25" s="72"/>
      <c r="IFG25" s="72"/>
      <c r="IFH25" s="72"/>
      <c r="IFI25" s="72"/>
      <c r="IFJ25" s="72"/>
      <c r="IFK25" s="72"/>
      <c r="IFL25" s="72"/>
      <c r="IFM25" s="72"/>
      <c r="IFN25" s="72"/>
      <c r="IFO25" s="72"/>
      <c r="IFP25" s="72"/>
      <c r="IFQ25" s="72"/>
      <c r="IFR25" s="72"/>
      <c r="IFS25" s="72"/>
      <c r="IFT25" s="72"/>
      <c r="IFU25" s="72"/>
      <c r="IFV25" s="72"/>
      <c r="IFW25" s="72"/>
      <c r="IFX25" s="72"/>
      <c r="IFY25" s="72"/>
      <c r="IFZ25" s="72"/>
      <c r="IGA25" s="72"/>
      <c r="IGB25" s="72"/>
      <c r="IGC25" s="72"/>
      <c r="IGD25" s="72"/>
      <c r="IGE25" s="72"/>
      <c r="IGF25" s="72"/>
      <c r="IGG25" s="72"/>
      <c r="IGH25" s="72"/>
      <c r="IGI25" s="72"/>
      <c r="IGJ25" s="72"/>
      <c r="IGK25" s="72"/>
      <c r="IGL25" s="72"/>
      <c r="IGM25" s="72"/>
      <c r="IGN25" s="72"/>
      <c r="IGO25" s="72"/>
      <c r="IGP25" s="72"/>
      <c r="IGQ25" s="72"/>
      <c r="IGR25" s="72"/>
      <c r="IGS25" s="72"/>
      <c r="IGT25" s="72"/>
      <c r="IGU25" s="72"/>
      <c r="IGV25" s="72"/>
      <c r="IGW25" s="72"/>
      <c r="IGX25" s="72"/>
      <c r="IGY25" s="72"/>
      <c r="IGZ25" s="72"/>
      <c r="IHA25" s="72"/>
      <c r="IHB25" s="72"/>
      <c r="IHC25" s="72"/>
      <c r="IHD25" s="72"/>
      <c r="IHE25" s="72"/>
      <c r="IHF25" s="72"/>
      <c r="IHG25" s="72"/>
      <c r="IHH25" s="72"/>
      <c r="IHI25" s="72"/>
      <c r="IHJ25" s="72"/>
      <c r="IHK25" s="72"/>
      <c r="IHL25" s="72"/>
      <c r="IHM25" s="72"/>
      <c r="IHN25" s="72"/>
      <c r="IHO25" s="72"/>
      <c r="IHP25" s="72"/>
      <c r="IHQ25" s="72"/>
      <c r="IHR25" s="72"/>
      <c r="IHS25" s="72"/>
      <c r="IHT25" s="72"/>
      <c r="IHU25" s="72"/>
      <c r="IHV25" s="72"/>
      <c r="IHW25" s="72"/>
      <c r="IHX25" s="72"/>
      <c r="IHY25" s="72"/>
      <c r="IHZ25" s="72"/>
      <c r="IIA25" s="72"/>
      <c r="IIB25" s="72"/>
      <c r="IIC25" s="72"/>
      <c r="IID25" s="72"/>
      <c r="IIE25" s="72"/>
      <c r="IIF25" s="72"/>
      <c r="IIG25" s="72"/>
      <c r="IIH25" s="72"/>
      <c r="III25" s="72"/>
      <c r="IIJ25" s="72"/>
      <c r="IIK25" s="72"/>
      <c r="IIL25" s="72"/>
      <c r="IIM25" s="72"/>
      <c r="IIN25" s="72"/>
      <c r="IIO25" s="72"/>
      <c r="IIP25" s="72"/>
      <c r="IIQ25" s="72"/>
      <c r="IIR25" s="72"/>
      <c r="IIS25" s="72"/>
      <c r="IIT25" s="72"/>
      <c r="IIU25" s="72"/>
      <c r="IIV25" s="72"/>
      <c r="IIW25" s="72"/>
      <c r="IIX25" s="72"/>
      <c r="IIY25" s="72"/>
      <c r="IIZ25" s="72"/>
      <c r="IJA25" s="72"/>
      <c r="IJB25" s="72"/>
      <c r="IJC25" s="72"/>
      <c r="IJD25" s="72"/>
      <c r="IJE25" s="72"/>
      <c r="IJF25" s="72"/>
      <c r="IJG25" s="72"/>
      <c r="IJH25" s="72"/>
      <c r="IJI25" s="72"/>
      <c r="IJJ25" s="72"/>
      <c r="IJK25" s="72"/>
      <c r="IJL25" s="72"/>
      <c r="IJM25" s="72"/>
      <c r="IJN25" s="72"/>
      <c r="IJO25" s="72"/>
      <c r="IJP25" s="72"/>
      <c r="IJQ25" s="72"/>
      <c r="IJR25" s="72"/>
      <c r="IJS25" s="72"/>
      <c r="IJT25" s="72"/>
      <c r="IJU25" s="72"/>
      <c r="IJV25" s="72"/>
      <c r="IJW25" s="72"/>
      <c r="IJX25" s="72"/>
      <c r="IJY25" s="72"/>
      <c r="IJZ25" s="72"/>
      <c r="IKA25" s="72"/>
      <c r="IKB25" s="72"/>
      <c r="IKC25" s="72"/>
      <c r="IKD25" s="72"/>
      <c r="IKE25" s="72"/>
      <c r="IKF25" s="72"/>
      <c r="IKG25" s="72"/>
      <c r="IKH25" s="72"/>
      <c r="IKI25" s="72"/>
      <c r="IKJ25" s="72"/>
      <c r="IKK25" s="72"/>
      <c r="IKL25" s="72"/>
      <c r="IKM25" s="72"/>
      <c r="IKN25" s="72"/>
      <c r="IKO25" s="72"/>
      <c r="IKP25" s="72"/>
      <c r="IKQ25" s="72"/>
      <c r="IKR25" s="72"/>
      <c r="IKS25" s="72"/>
      <c r="IKT25" s="72"/>
      <c r="IKU25" s="72"/>
      <c r="IKV25" s="72"/>
      <c r="IKW25" s="72"/>
      <c r="IKX25" s="72"/>
      <c r="IKY25" s="72"/>
      <c r="IKZ25" s="72"/>
      <c r="ILA25" s="72"/>
      <c r="ILB25" s="72"/>
      <c r="ILC25" s="72"/>
      <c r="ILD25" s="72"/>
      <c r="ILE25" s="72"/>
      <c r="ILF25" s="72"/>
      <c r="ILG25" s="72"/>
      <c r="ILH25" s="72"/>
      <c r="ILI25" s="72"/>
      <c r="ILJ25" s="72"/>
      <c r="ILK25" s="72"/>
      <c r="ILL25" s="72"/>
      <c r="ILM25" s="72"/>
      <c r="ILN25" s="72"/>
      <c r="ILO25" s="72"/>
      <c r="ILP25" s="72"/>
      <c r="ILQ25" s="72"/>
      <c r="ILR25" s="72"/>
      <c r="ILS25" s="72"/>
      <c r="ILT25" s="72"/>
      <c r="ILU25" s="72"/>
      <c r="ILV25" s="72"/>
      <c r="ILW25" s="72"/>
      <c r="ILX25" s="72"/>
      <c r="ILY25" s="72"/>
      <c r="ILZ25" s="72"/>
      <c r="IMA25" s="72"/>
      <c r="IMB25" s="72"/>
      <c r="IMC25" s="72"/>
      <c r="IMD25" s="72"/>
      <c r="IME25" s="72"/>
      <c r="IMF25" s="72"/>
      <c r="IMG25" s="72"/>
      <c r="IMH25" s="72"/>
      <c r="IMI25" s="72"/>
      <c r="IMJ25" s="72"/>
      <c r="IMK25" s="72"/>
      <c r="IML25" s="72"/>
      <c r="IMM25" s="72"/>
      <c r="IMN25" s="72"/>
      <c r="IMO25" s="72"/>
      <c r="IMP25" s="72"/>
      <c r="IMQ25" s="72"/>
      <c r="IMR25" s="72"/>
      <c r="IMS25" s="72"/>
      <c r="IMT25" s="72"/>
      <c r="IMU25" s="72"/>
      <c r="IMV25" s="72"/>
      <c r="IMW25" s="72"/>
      <c r="IMX25" s="72"/>
      <c r="IMY25" s="72"/>
      <c r="IMZ25" s="72"/>
      <c r="INA25" s="72"/>
      <c r="INB25" s="72"/>
      <c r="INC25" s="72"/>
      <c r="IND25" s="72"/>
      <c r="INE25" s="72"/>
      <c r="INF25" s="72"/>
      <c r="ING25" s="72"/>
      <c r="INH25" s="72"/>
      <c r="INI25" s="72"/>
      <c r="INJ25" s="72"/>
      <c r="INK25" s="72"/>
      <c r="INL25" s="72"/>
      <c r="INM25" s="72"/>
      <c r="INN25" s="72"/>
      <c r="INO25" s="72"/>
      <c r="INP25" s="72"/>
      <c r="INQ25" s="72"/>
      <c r="INR25" s="72"/>
      <c r="INS25" s="72"/>
      <c r="INT25" s="72"/>
      <c r="INU25" s="72"/>
      <c r="INV25" s="72"/>
      <c r="INW25" s="72"/>
      <c r="INX25" s="72"/>
      <c r="INY25" s="72"/>
      <c r="INZ25" s="72"/>
      <c r="IOA25" s="72"/>
      <c r="IOB25" s="72"/>
      <c r="IOC25" s="72"/>
      <c r="IOD25" s="72"/>
      <c r="IOE25" s="72"/>
      <c r="IOF25" s="72"/>
      <c r="IOG25" s="72"/>
      <c r="IOH25" s="72"/>
      <c r="IOI25" s="72"/>
      <c r="IOJ25" s="72"/>
      <c r="IOK25" s="72"/>
      <c r="IOL25" s="72"/>
      <c r="IOM25" s="72"/>
      <c r="ION25" s="72"/>
      <c r="IOO25" s="72"/>
      <c r="IOP25" s="72"/>
      <c r="IOQ25" s="72"/>
      <c r="IOR25" s="72"/>
      <c r="IOS25" s="72"/>
      <c r="IOT25" s="72"/>
      <c r="IOU25" s="72"/>
      <c r="IOV25" s="72"/>
      <c r="IOW25" s="72"/>
      <c r="IOX25" s="72"/>
      <c r="IOY25" s="72"/>
      <c r="IOZ25" s="72"/>
      <c r="IPA25" s="72"/>
      <c r="IPB25" s="72"/>
      <c r="IPC25" s="72"/>
      <c r="IPD25" s="72"/>
      <c r="IPE25" s="72"/>
      <c r="IPF25" s="72"/>
      <c r="IPG25" s="72"/>
      <c r="IPH25" s="72"/>
      <c r="IPI25" s="72"/>
      <c r="IPJ25" s="72"/>
      <c r="IPK25" s="72"/>
      <c r="IPL25" s="72"/>
      <c r="IPM25" s="72"/>
      <c r="IPN25" s="72"/>
      <c r="IPO25" s="72"/>
      <c r="IPP25" s="72"/>
      <c r="IPQ25" s="72"/>
      <c r="IPR25" s="72"/>
      <c r="IPS25" s="72"/>
      <c r="IPT25" s="72"/>
      <c r="IPU25" s="72"/>
      <c r="IPV25" s="72"/>
      <c r="IPW25" s="72"/>
      <c r="IPX25" s="72"/>
      <c r="IPY25" s="72"/>
      <c r="IPZ25" s="72"/>
      <c r="IQA25" s="72"/>
      <c r="IQB25" s="72"/>
      <c r="IQC25" s="72"/>
      <c r="IQD25" s="72"/>
      <c r="IQE25" s="72"/>
      <c r="IQF25" s="72"/>
      <c r="IQG25" s="72"/>
      <c r="IQH25" s="72"/>
      <c r="IQI25" s="72"/>
      <c r="IQJ25" s="72"/>
      <c r="IQK25" s="72"/>
      <c r="IQL25" s="72"/>
      <c r="IQM25" s="72"/>
      <c r="IQN25" s="72"/>
      <c r="IQO25" s="72"/>
      <c r="IQP25" s="72"/>
      <c r="IQQ25" s="72"/>
      <c r="IQR25" s="72"/>
      <c r="IQS25" s="72"/>
      <c r="IQT25" s="72"/>
      <c r="IQU25" s="72"/>
      <c r="IQV25" s="72"/>
      <c r="IQW25" s="72"/>
      <c r="IQX25" s="72"/>
      <c r="IQY25" s="72"/>
      <c r="IQZ25" s="72"/>
      <c r="IRA25" s="72"/>
      <c r="IRB25" s="72"/>
      <c r="IRC25" s="72"/>
      <c r="IRD25" s="72"/>
      <c r="IRE25" s="72"/>
      <c r="IRF25" s="72"/>
      <c r="IRG25" s="72"/>
      <c r="IRH25" s="72"/>
      <c r="IRI25" s="72"/>
      <c r="IRJ25" s="72"/>
      <c r="IRK25" s="72"/>
      <c r="IRL25" s="72"/>
      <c r="IRM25" s="72"/>
      <c r="IRN25" s="72"/>
      <c r="IRO25" s="72"/>
      <c r="IRP25" s="72"/>
      <c r="IRQ25" s="72"/>
      <c r="IRR25" s="72"/>
      <c r="IRS25" s="72"/>
      <c r="IRT25" s="72"/>
      <c r="IRU25" s="72"/>
      <c r="IRV25" s="72"/>
      <c r="IRW25" s="72"/>
      <c r="IRX25" s="72"/>
      <c r="IRY25" s="72"/>
      <c r="IRZ25" s="72"/>
      <c r="ISA25" s="72"/>
      <c r="ISB25" s="72"/>
      <c r="ISC25" s="72"/>
      <c r="ISD25" s="72"/>
      <c r="ISE25" s="72"/>
      <c r="ISF25" s="72"/>
      <c r="ISG25" s="72"/>
      <c r="ISH25" s="72"/>
      <c r="ISI25" s="72"/>
      <c r="ISJ25" s="72"/>
      <c r="ISK25" s="72"/>
      <c r="ISL25" s="72"/>
      <c r="ISM25" s="72"/>
      <c r="ISN25" s="72"/>
      <c r="ISO25" s="72"/>
      <c r="ISP25" s="72"/>
      <c r="ISQ25" s="72"/>
      <c r="ISR25" s="72"/>
      <c r="ISS25" s="72"/>
      <c r="IST25" s="72"/>
      <c r="ISU25" s="72"/>
      <c r="ISV25" s="72"/>
      <c r="ISW25" s="72"/>
      <c r="ISX25" s="72"/>
      <c r="ISY25" s="72"/>
      <c r="ISZ25" s="72"/>
      <c r="ITA25" s="72"/>
      <c r="ITB25" s="72"/>
      <c r="ITC25" s="72"/>
      <c r="ITD25" s="72"/>
      <c r="ITE25" s="72"/>
      <c r="ITF25" s="72"/>
      <c r="ITG25" s="72"/>
      <c r="ITH25" s="72"/>
      <c r="ITI25" s="72"/>
      <c r="ITJ25" s="72"/>
      <c r="ITK25" s="72"/>
      <c r="ITL25" s="72"/>
      <c r="ITM25" s="72"/>
      <c r="ITN25" s="72"/>
      <c r="ITO25" s="72"/>
      <c r="ITP25" s="72"/>
      <c r="ITQ25" s="72"/>
      <c r="ITR25" s="72"/>
      <c r="ITS25" s="72"/>
      <c r="ITT25" s="72"/>
      <c r="ITU25" s="72"/>
      <c r="ITV25" s="72"/>
      <c r="ITW25" s="72"/>
      <c r="ITX25" s="72"/>
      <c r="ITY25" s="72"/>
      <c r="ITZ25" s="72"/>
      <c r="IUA25" s="72"/>
      <c r="IUB25" s="72"/>
      <c r="IUC25" s="72"/>
      <c r="IUD25" s="72"/>
      <c r="IUE25" s="72"/>
      <c r="IUF25" s="72"/>
      <c r="IUG25" s="72"/>
      <c r="IUH25" s="72"/>
      <c r="IUI25" s="72"/>
      <c r="IUJ25" s="72"/>
      <c r="IUK25" s="72"/>
      <c r="IUL25" s="72"/>
      <c r="IUM25" s="72"/>
      <c r="IUN25" s="72"/>
      <c r="IUO25" s="72"/>
      <c r="IUP25" s="72"/>
      <c r="IUQ25" s="72"/>
      <c r="IUR25" s="72"/>
      <c r="IUS25" s="72"/>
      <c r="IUT25" s="72"/>
      <c r="IUU25" s="72"/>
      <c r="IUV25" s="72"/>
      <c r="IUW25" s="72"/>
      <c r="IUX25" s="72"/>
      <c r="IUY25" s="72"/>
      <c r="IUZ25" s="72"/>
      <c r="IVA25" s="72"/>
      <c r="IVB25" s="72"/>
      <c r="IVC25" s="72"/>
      <c r="IVD25" s="72"/>
      <c r="IVE25" s="72"/>
      <c r="IVF25" s="72"/>
      <c r="IVG25" s="72"/>
      <c r="IVH25" s="72"/>
      <c r="IVI25" s="72"/>
      <c r="IVJ25" s="72"/>
      <c r="IVK25" s="72"/>
      <c r="IVL25" s="72"/>
      <c r="IVM25" s="72"/>
      <c r="IVN25" s="72"/>
      <c r="IVO25" s="72"/>
      <c r="IVP25" s="72"/>
      <c r="IVQ25" s="72"/>
      <c r="IVR25" s="72"/>
      <c r="IVS25" s="72"/>
      <c r="IVT25" s="72"/>
      <c r="IVU25" s="72"/>
      <c r="IVV25" s="72"/>
      <c r="IVW25" s="72"/>
      <c r="IVX25" s="72"/>
      <c r="IVY25" s="72"/>
      <c r="IVZ25" s="72"/>
      <c r="IWA25" s="72"/>
      <c r="IWB25" s="72"/>
      <c r="IWC25" s="72"/>
      <c r="IWD25" s="72"/>
      <c r="IWE25" s="72"/>
      <c r="IWF25" s="72"/>
      <c r="IWG25" s="72"/>
      <c r="IWH25" s="72"/>
      <c r="IWI25" s="72"/>
      <c r="IWJ25" s="72"/>
      <c r="IWK25" s="72"/>
      <c r="IWL25" s="72"/>
      <c r="IWM25" s="72"/>
      <c r="IWN25" s="72"/>
      <c r="IWO25" s="72"/>
      <c r="IWP25" s="72"/>
      <c r="IWQ25" s="72"/>
      <c r="IWR25" s="72"/>
      <c r="IWS25" s="72"/>
      <c r="IWT25" s="72"/>
      <c r="IWU25" s="72"/>
      <c r="IWV25" s="72"/>
      <c r="IWW25" s="72"/>
      <c r="IWX25" s="72"/>
      <c r="IWY25" s="72"/>
      <c r="IWZ25" s="72"/>
      <c r="IXA25" s="72"/>
      <c r="IXB25" s="72"/>
      <c r="IXC25" s="72"/>
      <c r="IXD25" s="72"/>
      <c r="IXE25" s="72"/>
      <c r="IXF25" s="72"/>
      <c r="IXG25" s="72"/>
      <c r="IXH25" s="72"/>
      <c r="IXI25" s="72"/>
      <c r="IXJ25" s="72"/>
      <c r="IXK25" s="72"/>
      <c r="IXL25" s="72"/>
      <c r="IXM25" s="72"/>
      <c r="IXN25" s="72"/>
      <c r="IXO25" s="72"/>
      <c r="IXP25" s="72"/>
      <c r="IXQ25" s="72"/>
      <c r="IXR25" s="72"/>
      <c r="IXS25" s="72"/>
      <c r="IXT25" s="72"/>
      <c r="IXU25" s="72"/>
      <c r="IXV25" s="72"/>
      <c r="IXW25" s="72"/>
      <c r="IXX25" s="72"/>
      <c r="IXY25" s="72"/>
      <c r="IXZ25" s="72"/>
      <c r="IYA25" s="72"/>
      <c r="IYB25" s="72"/>
      <c r="IYC25" s="72"/>
      <c r="IYD25" s="72"/>
      <c r="IYE25" s="72"/>
      <c r="IYF25" s="72"/>
      <c r="IYG25" s="72"/>
      <c r="IYH25" s="72"/>
      <c r="IYI25" s="72"/>
      <c r="IYJ25" s="72"/>
      <c r="IYK25" s="72"/>
      <c r="IYL25" s="72"/>
      <c r="IYM25" s="72"/>
      <c r="IYN25" s="72"/>
      <c r="IYO25" s="72"/>
      <c r="IYP25" s="72"/>
      <c r="IYQ25" s="72"/>
      <c r="IYR25" s="72"/>
      <c r="IYS25" s="72"/>
      <c r="IYT25" s="72"/>
      <c r="IYU25" s="72"/>
      <c r="IYV25" s="72"/>
      <c r="IYW25" s="72"/>
      <c r="IYX25" s="72"/>
      <c r="IYY25" s="72"/>
      <c r="IYZ25" s="72"/>
      <c r="IZA25" s="72"/>
      <c r="IZB25" s="72"/>
      <c r="IZC25" s="72"/>
      <c r="IZD25" s="72"/>
      <c r="IZE25" s="72"/>
      <c r="IZF25" s="72"/>
      <c r="IZG25" s="72"/>
      <c r="IZH25" s="72"/>
      <c r="IZI25" s="72"/>
      <c r="IZJ25" s="72"/>
      <c r="IZK25" s="72"/>
      <c r="IZL25" s="72"/>
      <c r="IZM25" s="72"/>
      <c r="IZN25" s="72"/>
      <c r="IZO25" s="72"/>
      <c r="IZP25" s="72"/>
      <c r="IZQ25" s="72"/>
      <c r="IZR25" s="72"/>
      <c r="IZS25" s="72"/>
      <c r="IZT25" s="72"/>
      <c r="IZU25" s="72"/>
      <c r="IZV25" s="72"/>
      <c r="IZW25" s="72"/>
      <c r="IZX25" s="72"/>
      <c r="IZY25" s="72"/>
      <c r="IZZ25" s="72"/>
      <c r="JAA25" s="72"/>
      <c r="JAB25" s="72"/>
      <c r="JAC25" s="72"/>
      <c r="JAD25" s="72"/>
      <c r="JAE25" s="72"/>
      <c r="JAF25" s="72"/>
      <c r="JAG25" s="72"/>
      <c r="JAH25" s="72"/>
      <c r="JAI25" s="72"/>
      <c r="JAJ25" s="72"/>
      <c r="JAK25" s="72"/>
      <c r="JAL25" s="72"/>
      <c r="JAM25" s="72"/>
      <c r="JAN25" s="72"/>
      <c r="JAO25" s="72"/>
      <c r="JAP25" s="72"/>
      <c r="JAQ25" s="72"/>
      <c r="JAR25" s="72"/>
      <c r="JAS25" s="72"/>
      <c r="JAT25" s="72"/>
      <c r="JAU25" s="72"/>
      <c r="JAV25" s="72"/>
      <c r="JAW25" s="72"/>
      <c r="JAX25" s="72"/>
      <c r="JAY25" s="72"/>
      <c r="JAZ25" s="72"/>
      <c r="JBA25" s="72"/>
      <c r="JBB25" s="72"/>
      <c r="JBC25" s="72"/>
      <c r="JBD25" s="72"/>
      <c r="JBE25" s="72"/>
      <c r="JBF25" s="72"/>
      <c r="JBG25" s="72"/>
      <c r="JBH25" s="72"/>
      <c r="JBI25" s="72"/>
      <c r="JBJ25" s="72"/>
      <c r="JBK25" s="72"/>
      <c r="JBL25" s="72"/>
      <c r="JBM25" s="72"/>
      <c r="JBN25" s="72"/>
      <c r="JBO25" s="72"/>
      <c r="JBP25" s="72"/>
      <c r="JBQ25" s="72"/>
      <c r="JBR25" s="72"/>
      <c r="JBS25" s="72"/>
      <c r="JBT25" s="72"/>
      <c r="JBU25" s="72"/>
      <c r="JBV25" s="72"/>
      <c r="JBW25" s="72"/>
      <c r="JBX25" s="72"/>
      <c r="JBY25" s="72"/>
      <c r="JBZ25" s="72"/>
      <c r="JCA25" s="72"/>
      <c r="JCB25" s="72"/>
      <c r="JCC25" s="72"/>
      <c r="JCD25" s="72"/>
      <c r="JCE25" s="72"/>
      <c r="JCF25" s="72"/>
      <c r="JCG25" s="72"/>
      <c r="JCH25" s="72"/>
      <c r="JCI25" s="72"/>
      <c r="JCJ25" s="72"/>
      <c r="JCK25" s="72"/>
      <c r="JCL25" s="72"/>
      <c r="JCM25" s="72"/>
      <c r="JCN25" s="72"/>
      <c r="JCO25" s="72"/>
      <c r="JCP25" s="72"/>
      <c r="JCQ25" s="72"/>
      <c r="JCR25" s="72"/>
      <c r="JCS25" s="72"/>
      <c r="JCT25" s="72"/>
      <c r="JCU25" s="72"/>
      <c r="JCV25" s="72"/>
      <c r="JCW25" s="72"/>
      <c r="JCX25" s="72"/>
      <c r="JCY25" s="72"/>
      <c r="JCZ25" s="72"/>
      <c r="JDA25" s="72"/>
      <c r="JDB25" s="72"/>
      <c r="JDC25" s="72"/>
      <c r="JDD25" s="72"/>
      <c r="JDE25" s="72"/>
      <c r="JDF25" s="72"/>
      <c r="JDG25" s="72"/>
      <c r="JDH25" s="72"/>
      <c r="JDI25" s="72"/>
      <c r="JDJ25" s="72"/>
      <c r="JDK25" s="72"/>
      <c r="JDL25" s="72"/>
      <c r="JDM25" s="72"/>
      <c r="JDN25" s="72"/>
      <c r="JDO25" s="72"/>
      <c r="JDP25" s="72"/>
      <c r="JDQ25" s="72"/>
      <c r="JDR25" s="72"/>
      <c r="JDS25" s="72"/>
      <c r="JDT25" s="72"/>
      <c r="JDU25" s="72"/>
      <c r="JDV25" s="72"/>
      <c r="JDW25" s="72"/>
      <c r="JDX25" s="72"/>
      <c r="JDY25" s="72"/>
      <c r="JDZ25" s="72"/>
      <c r="JEA25" s="72"/>
      <c r="JEB25" s="72"/>
      <c r="JEC25" s="72"/>
      <c r="JED25" s="72"/>
      <c r="JEE25" s="72"/>
      <c r="JEF25" s="72"/>
      <c r="JEG25" s="72"/>
      <c r="JEH25" s="72"/>
      <c r="JEI25" s="72"/>
      <c r="JEJ25" s="72"/>
      <c r="JEK25" s="72"/>
      <c r="JEL25" s="72"/>
      <c r="JEM25" s="72"/>
      <c r="JEN25" s="72"/>
      <c r="JEO25" s="72"/>
      <c r="JEP25" s="72"/>
      <c r="JEQ25" s="72"/>
      <c r="JER25" s="72"/>
      <c r="JES25" s="72"/>
      <c r="JET25" s="72"/>
      <c r="JEU25" s="72"/>
      <c r="JEV25" s="72"/>
      <c r="JEW25" s="72"/>
      <c r="JEX25" s="72"/>
      <c r="JEY25" s="72"/>
      <c r="JEZ25" s="72"/>
      <c r="JFA25" s="72"/>
      <c r="JFB25" s="72"/>
      <c r="JFC25" s="72"/>
      <c r="JFD25" s="72"/>
      <c r="JFE25" s="72"/>
      <c r="JFF25" s="72"/>
      <c r="JFG25" s="72"/>
      <c r="JFH25" s="72"/>
      <c r="JFI25" s="72"/>
      <c r="JFJ25" s="72"/>
      <c r="JFK25" s="72"/>
      <c r="JFL25" s="72"/>
      <c r="JFM25" s="72"/>
      <c r="JFN25" s="72"/>
      <c r="JFO25" s="72"/>
      <c r="JFP25" s="72"/>
      <c r="JFQ25" s="72"/>
      <c r="JFR25" s="72"/>
      <c r="JFS25" s="72"/>
      <c r="JFT25" s="72"/>
      <c r="JFU25" s="72"/>
      <c r="JFV25" s="72"/>
      <c r="JFW25" s="72"/>
      <c r="JFX25" s="72"/>
      <c r="JFY25" s="72"/>
      <c r="JFZ25" s="72"/>
      <c r="JGA25" s="72"/>
      <c r="JGB25" s="72"/>
      <c r="JGC25" s="72"/>
      <c r="JGD25" s="72"/>
      <c r="JGE25" s="72"/>
      <c r="JGF25" s="72"/>
      <c r="JGG25" s="72"/>
      <c r="JGH25" s="72"/>
      <c r="JGI25" s="72"/>
      <c r="JGJ25" s="72"/>
      <c r="JGK25" s="72"/>
      <c r="JGL25" s="72"/>
      <c r="JGM25" s="72"/>
      <c r="JGN25" s="72"/>
      <c r="JGO25" s="72"/>
      <c r="JGP25" s="72"/>
      <c r="JGQ25" s="72"/>
      <c r="JGR25" s="72"/>
      <c r="JGS25" s="72"/>
      <c r="JGT25" s="72"/>
      <c r="JGU25" s="72"/>
      <c r="JGV25" s="72"/>
      <c r="JGW25" s="72"/>
      <c r="JGX25" s="72"/>
      <c r="JGY25" s="72"/>
      <c r="JGZ25" s="72"/>
      <c r="JHA25" s="72"/>
      <c r="JHB25" s="72"/>
      <c r="JHC25" s="72"/>
      <c r="JHD25" s="72"/>
      <c r="JHE25" s="72"/>
      <c r="JHF25" s="72"/>
      <c r="JHG25" s="72"/>
      <c r="JHH25" s="72"/>
      <c r="JHI25" s="72"/>
      <c r="JHJ25" s="72"/>
      <c r="JHK25" s="72"/>
      <c r="JHL25" s="72"/>
      <c r="JHM25" s="72"/>
      <c r="JHN25" s="72"/>
      <c r="JHO25" s="72"/>
      <c r="JHP25" s="72"/>
      <c r="JHQ25" s="72"/>
      <c r="JHR25" s="72"/>
      <c r="JHS25" s="72"/>
      <c r="JHT25" s="72"/>
      <c r="JHU25" s="72"/>
      <c r="JHV25" s="72"/>
      <c r="JHW25" s="72"/>
      <c r="JHX25" s="72"/>
      <c r="JHY25" s="72"/>
      <c r="JHZ25" s="72"/>
      <c r="JIA25" s="72"/>
      <c r="JIB25" s="72"/>
      <c r="JIC25" s="72"/>
      <c r="JID25" s="72"/>
      <c r="JIE25" s="72"/>
      <c r="JIF25" s="72"/>
      <c r="JIG25" s="72"/>
      <c r="JIH25" s="72"/>
      <c r="JII25" s="72"/>
      <c r="JIJ25" s="72"/>
      <c r="JIK25" s="72"/>
      <c r="JIL25" s="72"/>
      <c r="JIM25" s="72"/>
      <c r="JIN25" s="72"/>
      <c r="JIO25" s="72"/>
      <c r="JIP25" s="72"/>
      <c r="JIQ25" s="72"/>
      <c r="JIR25" s="72"/>
      <c r="JIS25" s="72"/>
      <c r="JIT25" s="72"/>
      <c r="JIU25" s="72"/>
      <c r="JIV25" s="72"/>
      <c r="JIW25" s="72"/>
      <c r="JIX25" s="72"/>
      <c r="JIY25" s="72"/>
      <c r="JIZ25" s="72"/>
      <c r="JJA25" s="72"/>
      <c r="JJB25" s="72"/>
      <c r="JJC25" s="72"/>
      <c r="JJD25" s="72"/>
      <c r="JJE25" s="72"/>
      <c r="JJF25" s="72"/>
      <c r="JJG25" s="72"/>
      <c r="JJH25" s="72"/>
      <c r="JJI25" s="72"/>
      <c r="JJJ25" s="72"/>
      <c r="JJK25" s="72"/>
      <c r="JJL25" s="72"/>
      <c r="JJM25" s="72"/>
      <c r="JJN25" s="72"/>
      <c r="JJO25" s="72"/>
      <c r="JJP25" s="72"/>
      <c r="JJQ25" s="72"/>
      <c r="JJR25" s="72"/>
      <c r="JJS25" s="72"/>
      <c r="JJT25" s="72"/>
      <c r="JJU25" s="72"/>
      <c r="JJV25" s="72"/>
      <c r="JJW25" s="72"/>
      <c r="JJX25" s="72"/>
      <c r="JJY25" s="72"/>
      <c r="JJZ25" s="72"/>
      <c r="JKA25" s="72"/>
      <c r="JKB25" s="72"/>
      <c r="JKC25" s="72"/>
      <c r="JKD25" s="72"/>
      <c r="JKE25" s="72"/>
      <c r="JKF25" s="72"/>
      <c r="JKG25" s="72"/>
      <c r="JKH25" s="72"/>
      <c r="JKI25" s="72"/>
      <c r="JKJ25" s="72"/>
      <c r="JKK25" s="72"/>
      <c r="JKL25" s="72"/>
      <c r="JKM25" s="72"/>
      <c r="JKN25" s="72"/>
      <c r="JKO25" s="72"/>
      <c r="JKP25" s="72"/>
      <c r="JKQ25" s="72"/>
      <c r="JKR25" s="72"/>
      <c r="JKS25" s="72"/>
      <c r="JKT25" s="72"/>
      <c r="JKU25" s="72"/>
      <c r="JKV25" s="72"/>
      <c r="JKW25" s="72"/>
      <c r="JKX25" s="72"/>
      <c r="JKY25" s="72"/>
      <c r="JKZ25" s="72"/>
      <c r="JLA25" s="72"/>
      <c r="JLB25" s="72"/>
      <c r="JLC25" s="72"/>
      <c r="JLD25" s="72"/>
      <c r="JLE25" s="72"/>
      <c r="JLF25" s="72"/>
      <c r="JLG25" s="72"/>
      <c r="JLH25" s="72"/>
      <c r="JLI25" s="72"/>
      <c r="JLJ25" s="72"/>
      <c r="JLK25" s="72"/>
      <c r="JLL25" s="72"/>
      <c r="JLM25" s="72"/>
      <c r="JLN25" s="72"/>
      <c r="JLO25" s="72"/>
      <c r="JLP25" s="72"/>
      <c r="JLQ25" s="72"/>
      <c r="JLR25" s="72"/>
      <c r="JLS25" s="72"/>
      <c r="JLT25" s="72"/>
      <c r="JLU25" s="72"/>
      <c r="JLV25" s="72"/>
      <c r="JLW25" s="72"/>
      <c r="JLX25" s="72"/>
      <c r="JLY25" s="72"/>
      <c r="JLZ25" s="72"/>
      <c r="JMA25" s="72"/>
      <c r="JMB25" s="72"/>
      <c r="JMC25" s="72"/>
      <c r="JMD25" s="72"/>
      <c r="JME25" s="72"/>
      <c r="JMF25" s="72"/>
      <c r="JMG25" s="72"/>
      <c r="JMH25" s="72"/>
      <c r="JMI25" s="72"/>
      <c r="JMJ25" s="72"/>
      <c r="JMK25" s="72"/>
      <c r="JML25" s="72"/>
      <c r="JMM25" s="72"/>
      <c r="JMN25" s="72"/>
      <c r="JMO25" s="72"/>
      <c r="JMP25" s="72"/>
      <c r="JMQ25" s="72"/>
      <c r="JMR25" s="72"/>
      <c r="JMS25" s="72"/>
      <c r="JMT25" s="72"/>
      <c r="JMU25" s="72"/>
      <c r="JMV25" s="72"/>
      <c r="JMW25" s="72"/>
      <c r="JMX25" s="72"/>
      <c r="JMY25" s="72"/>
      <c r="JMZ25" s="72"/>
      <c r="JNA25" s="72"/>
      <c r="JNB25" s="72"/>
      <c r="JNC25" s="72"/>
      <c r="JND25" s="72"/>
      <c r="JNE25" s="72"/>
      <c r="JNF25" s="72"/>
      <c r="JNG25" s="72"/>
      <c r="JNH25" s="72"/>
      <c r="JNI25" s="72"/>
      <c r="JNJ25" s="72"/>
      <c r="JNK25" s="72"/>
      <c r="JNL25" s="72"/>
      <c r="JNM25" s="72"/>
      <c r="JNN25" s="72"/>
      <c r="JNO25" s="72"/>
      <c r="JNP25" s="72"/>
      <c r="JNQ25" s="72"/>
      <c r="JNR25" s="72"/>
      <c r="JNS25" s="72"/>
      <c r="JNT25" s="72"/>
      <c r="JNU25" s="72"/>
      <c r="JNV25" s="72"/>
      <c r="JNW25" s="72"/>
      <c r="JNX25" s="72"/>
      <c r="JNY25" s="72"/>
      <c r="JNZ25" s="72"/>
      <c r="JOA25" s="72"/>
      <c r="JOB25" s="72"/>
      <c r="JOC25" s="72"/>
      <c r="JOD25" s="72"/>
      <c r="JOE25" s="72"/>
      <c r="JOF25" s="72"/>
      <c r="JOG25" s="72"/>
      <c r="JOH25" s="72"/>
      <c r="JOI25" s="72"/>
      <c r="JOJ25" s="72"/>
      <c r="JOK25" s="72"/>
      <c r="JOL25" s="72"/>
      <c r="JOM25" s="72"/>
      <c r="JON25" s="72"/>
      <c r="JOO25" s="72"/>
      <c r="JOP25" s="72"/>
      <c r="JOQ25" s="72"/>
      <c r="JOR25" s="72"/>
      <c r="JOS25" s="72"/>
      <c r="JOT25" s="72"/>
      <c r="JOU25" s="72"/>
      <c r="JOV25" s="72"/>
      <c r="JOW25" s="72"/>
      <c r="JOX25" s="72"/>
      <c r="JOY25" s="72"/>
      <c r="JOZ25" s="72"/>
      <c r="JPA25" s="72"/>
      <c r="JPB25" s="72"/>
      <c r="JPC25" s="72"/>
      <c r="JPD25" s="72"/>
      <c r="JPE25" s="72"/>
      <c r="JPF25" s="72"/>
      <c r="JPG25" s="72"/>
      <c r="JPH25" s="72"/>
      <c r="JPI25" s="72"/>
      <c r="JPJ25" s="72"/>
      <c r="JPK25" s="72"/>
      <c r="JPL25" s="72"/>
      <c r="JPM25" s="72"/>
      <c r="JPN25" s="72"/>
      <c r="JPO25" s="72"/>
      <c r="JPP25" s="72"/>
      <c r="JPQ25" s="72"/>
      <c r="JPR25" s="72"/>
      <c r="JPS25" s="72"/>
      <c r="JPT25" s="72"/>
      <c r="JPU25" s="72"/>
      <c r="JPV25" s="72"/>
      <c r="JPW25" s="72"/>
      <c r="JPX25" s="72"/>
      <c r="JPY25" s="72"/>
      <c r="JPZ25" s="72"/>
      <c r="JQA25" s="72"/>
      <c r="JQB25" s="72"/>
      <c r="JQC25" s="72"/>
      <c r="JQD25" s="72"/>
      <c r="JQE25" s="72"/>
      <c r="JQF25" s="72"/>
      <c r="JQG25" s="72"/>
      <c r="JQH25" s="72"/>
      <c r="JQI25" s="72"/>
      <c r="JQJ25" s="72"/>
      <c r="JQK25" s="72"/>
      <c r="JQL25" s="72"/>
      <c r="JQM25" s="72"/>
      <c r="JQN25" s="72"/>
      <c r="JQO25" s="72"/>
      <c r="JQP25" s="72"/>
      <c r="JQQ25" s="72"/>
      <c r="JQR25" s="72"/>
      <c r="JQS25" s="72"/>
      <c r="JQT25" s="72"/>
      <c r="JQU25" s="72"/>
      <c r="JQV25" s="72"/>
      <c r="JQW25" s="72"/>
      <c r="JQX25" s="72"/>
      <c r="JQY25" s="72"/>
      <c r="JQZ25" s="72"/>
      <c r="JRA25" s="72"/>
      <c r="JRB25" s="72"/>
      <c r="JRC25" s="72"/>
      <c r="JRD25" s="72"/>
      <c r="JRE25" s="72"/>
      <c r="JRF25" s="72"/>
      <c r="JRG25" s="72"/>
      <c r="JRH25" s="72"/>
      <c r="JRI25" s="72"/>
      <c r="JRJ25" s="72"/>
      <c r="JRK25" s="72"/>
      <c r="JRL25" s="72"/>
      <c r="JRM25" s="72"/>
      <c r="JRN25" s="72"/>
      <c r="JRO25" s="72"/>
      <c r="JRP25" s="72"/>
      <c r="JRQ25" s="72"/>
      <c r="JRR25" s="72"/>
      <c r="JRS25" s="72"/>
      <c r="JRT25" s="72"/>
      <c r="JRU25" s="72"/>
      <c r="JRV25" s="72"/>
      <c r="JRW25" s="72"/>
      <c r="JRX25" s="72"/>
      <c r="JRY25" s="72"/>
      <c r="JRZ25" s="72"/>
      <c r="JSA25" s="72"/>
      <c r="JSB25" s="72"/>
      <c r="JSC25" s="72"/>
      <c r="JSD25" s="72"/>
      <c r="JSE25" s="72"/>
      <c r="JSF25" s="72"/>
      <c r="JSG25" s="72"/>
      <c r="JSH25" s="72"/>
      <c r="JSI25" s="72"/>
      <c r="JSJ25" s="72"/>
      <c r="JSK25" s="72"/>
      <c r="JSL25" s="72"/>
      <c r="JSM25" s="72"/>
      <c r="JSN25" s="72"/>
      <c r="JSO25" s="72"/>
      <c r="JSP25" s="72"/>
      <c r="JSQ25" s="72"/>
      <c r="JSR25" s="72"/>
      <c r="JSS25" s="72"/>
      <c r="JST25" s="72"/>
      <c r="JSU25" s="72"/>
      <c r="JSV25" s="72"/>
      <c r="JSW25" s="72"/>
      <c r="JSX25" s="72"/>
      <c r="JSY25" s="72"/>
      <c r="JSZ25" s="72"/>
      <c r="JTA25" s="72"/>
      <c r="JTB25" s="72"/>
      <c r="JTC25" s="72"/>
      <c r="JTD25" s="72"/>
      <c r="JTE25" s="72"/>
      <c r="JTF25" s="72"/>
      <c r="JTG25" s="72"/>
      <c r="JTH25" s="72"/>
      <c r="JTI25" s="72"/>
      <c r="JTJ25" s="72"/>
      <c r="JTK25" s="72"/>
      <c r="JTL25" s="72"/>
      <c r="JTM25" s="72"/>
      <c r="JTN25" s="72"/>
      <c r="JTO25" s="72"/>
      <c r="JTP25" s="72"/>
      <c r="JTQ25" s="72"/>
      <c r="JTR25" s="72"/>
      <c r="JTS25" s="72"/>
      <c r="JTT25" s="72"/>
      <c r="JTU25" s="72"/>
      <c r="JTV25" s="72"/>
      <c r="JTW25" s="72"/>
      <c r="JTX25" s="72"/>
      <c r="JTY25" s="72"/>
      <c r="JTZ25" s="72"/>
      <c r="JUA25" s="72"/>
      <c r="JUB25" s="72"/>
      <c r="JUC25" s="72"/>
      <c r="JUD25" s="72"/>
      <c r="JUE25" s="72"/>
      <c r="JUF25" s="72"/>
      <c r="JUG25" s="72"/>
      <c r="JUH25" s="72"/>
      <c r="JUI25" s="72"/>
      <c r="JUJ25" s="72"/>
      <c r="JUK25" s="72"/>
      <c r="JUL25" s="72"/>
      <c r="JUM25" s="72"/>
      <c r="JUN25" s="72"/>
      <c r="JUO25" s="72"/>
      <c r="JUP25" s="72"/>
      <c r="JUQ25" s="72"/>
      <c r="JUR25" s="72"/>
      <c r="JUS25" s="72"/>
      <c r="JUT25" s="72"/>
      <c r="JUU25" s="72"/>
      <c r="JUV25" s="72"/>
      <c r="JUW25" s="72"/>
      <c r="JUX25" s="72"/>
      <c r="JUY25" s="72"/>
      <c r="JUZ25" s="72"/>
      <c r="JVA25" s="72"/>
      <c r="JVB25" s="72"/>
      <c r="JVC25" s="72"/>
      <c r="JVD25" s="72"/>
      <c r="JVE25" s="72"/>
      <c r="JVF25" s="72"/>
      <c r="JVG25" s="72"/>
      <c r="JVH25" s="72"/>
      <c r="JVI25" s="72"/>
      <c r="JVJ25" s="72"/>
      <c r="JVK25" s="72"/>
      <c r="JVL25" s="72"/>
      <c r="JVM25" s="72"/>
      <c r="JVN25" s="72"/>
      <c r="JVO25" s="72"/>
      <c r="JVP25" s="72"/>
      <c r="JVQ25" s="72"/>
      <c r="JVR25" s="72"/>
      <c r="JVS25" s="72"/>
      <c r="JVT25" s="72"/>
      <c r="JVU25" s="72"/>
      <c r="JVV25" s="72"/>
      <c r="JVW25" s="72"/>
      <c r="JVX25" s="72"/>
      <c r="JVY25" s="72"/>
      <c r="JVZ25" s="72"/>
      <c r="JWA25" s="72"/>
      <c r="JWB25" s="72"/>
      <c r="JWC25" s="72"/>
      <c r="JWD25" s="72"/>
      <c r="JWE25" s="72"/>
      <c r="JWF25" s="72"/>
      <c r="JWG25" s="72"/>
      <c r="JWH25" s="72"/>
      <c r="JWI25" s="72"/>
      <c r="JWJ25" s="72"/>
      <c r="JWK25" s="72"/>
      <c r="JWL25" s="72"/>
      <c r="JWM25" s="72"/>
      <c r="JWN25" s="72"/>
      <c r="JWO25" s="72"/>
      <c r="JWP25" s="72"/>
      <c r="JWQ25" s="72"/>
      <c r="JWR25" s="72"/>
      <c r="JWS25" s="72"/>
      <c r="JWT25" s="72"/>
      <c r="JWU25" s="72"/>
      <c r="JWV25" s="72"/>
      <c r="JWW25" s="72"/>
      <c r="JWX25" s="72"/>
      <c r="JWY25" s="72"/>
      <c r="JWZ25" s="72"/>
      <c r="JXA25" s="72"/>
      <c r="JXB25" s="72"/>
      <c r="JXC25" s="72"/>
      <c r="JXD25" s="72"/>
      <c r="JXE25" s="72"/>
      <c r="JXF25" s="72"/>
      <c r="JXG25" s="72"/>
      <c r="JXH25" s="72"/>
      <c r="JXI25" s="72"/>
      <c r="JXJ25" s="72"/>
      <c r="JXK25" s="72"/>
      <c r="JXL25" s="72"/>
      <c r="JXM25" s="72"/>
      <c r="JXN25" s="72"/>
      <c r="JXO25" s="72"/>
      <c r="JXP25" s="72"/>
      <c r="JXQ25" s="72"/>
      <c r="JXR25" s="72"/>
      <c r="JXS25" s="72"/>
      <c r="JXT25" s="72"/>
      <c r="JXU25" s="72"/>
      <c r="JXV25" s="72"/>
      <c r="JXW25" s="72"/>
      <c r="JXX25" s="72"/>
      <c r="JXY25" s="72"/>
      <c r="JXZ25" s="72"/>
      <c r="JYA25" s="72"/>
      <c r="JYB25" s="72"/>
      <c r="JYC25" s="72"/>
      <c r="JYD25" s="72"/>
      <c r="JYE25" s="72"/>
      <c r="JYF25" s="72"/>
      <c r="JYG25" s="72"/>
      <c r="JYH25" s="72"/>
      <c r="JYI25" s="72"/>
      <c r="JYJ25" s="72"/>
      <c r="JYK25" s="72"/>
      <c r="JYL25" s="72"/>
      <c r="JYM25" s="72"/>
      <c r="JYN25" s="72"/>
      <c r="JYO25" s="72"/>
      <c r="JYP25" s="72"/>
      <c r="JYQ25" s="72"/>
      <c r="JYR25" s="72"/>
      <c r="JYS25" s="72"/>
      <c r="JYT25" s="72"/>
      <c r="JYU25" s="72"/>
      <c r="JYV25" s="72"/>
      <c r="JYW25" s="72"/>
      <c r="JYX25" s="72"/>
      <c r="JYY25" s="72"/>
      <c r="JYZ25" s="72"/>
      <c r="JZA25" s="72"/>
      <c r="JZB25" s="72"/>
      <c r="JZC25" s="72"/>
      <c r="JZD25" s="72"/>
      <c r="JZE25" s="72"/>
      <c r="JZF25" s="72"/>
      <c r="JZG25" s="72"/>
      <c r="JZH25" s="72"/>
      <c r="JZI25" s="72"/>
      <c r="JZJ25" s="72"/>
      <c r="JZK25" s="72"/>
      <c r="JZL25" s="72"/>
      <c r="JZM25" s="72"/>
      <c r="JZN25" s="72"/>
      <c r="JZO25" s="72"/>
      <c r="JZP25" s="72"/>
      <c r="JZQ25" s="72"/>
      <c r="JZR25" s="72"/>
      <c r="JZS25" s="72"/>
      <c r="JZT25" s="72"/>
      <c r="JZU25" s="72"/>
      <c r="JZV25" s="72"/>
      <c r="JZW25" s="72"/>
      <c r="JZX25" s="72"/>
      <c r="JZY25" s="72"/>
      <c r="JZZ25" s="72"/>
      <c r="KAA25" s="72"/>
      <c r="KAB25" s="72"/>
      <c r="KAC25" s="72"/>
      <c r="KAD25" s="72"/>
      <c r="KAE25" s="72"/>
      <c r="KAF25" s="72"/>
      <c r="KAG25" s="72"/>
      <c r="KAH25" s="72"/>
      <c r="KAI25" s="72"/>
      <c r="KAJ25" s="72"/>
      <c r="KAK25" s="72"/>
      <c r="KAL25" s="72"/>
      <c r="KAM25" s="72"/>
      <c r="KAN25" s="72"/>
      <c r="KAO25" s="72"/>
      <c r="KAP25" s="72"/>
      <c r="KAQ25" s="72"/>
      <c r="KAR25" s="72"/>
      <c r="KAS25" s="72"/>
      <c r="KAT25" s="72"/>
      <c r="KAU25" s="72"/>
      <c r="KAV25" s="72"/>
      <c r="KAW25" s="72"/>
      <c r="KAX25" s="72"/>
      <c r="KAY25" s="72"/>
      <c r="KAZ25" s="72"/>
      <c r="KBA25" s="72"/>
      <c r="KBB25" s="72"/>
      <c r="KBC25" s="72"/>
      <c r="KBD25" s="72"/>
      <c r="KBE25" s="72"/>
      <c r="KBF25" s="72"/>
      <c r="KBG25" s="72"/>
      <c r="KBH25" s="72"/>
      <c r="KBI25" s="72"/>
      <c r="KBJ25" s="72"/>
      <c r="KBK25" s="72"/>
      <c r="KBL25" s="72"/>
      <c r="KBM25" s="72"/>
      <c r="KBN25" s="72"/>
      <c r="KBO25" s="72"/>
      <c r="KBP25" s="72"/>
      <c r="KBQ25" s="72"/>
      <c r="KBR25" s="72"/>
      <c r="KBS25" s="72"/>
      <c r="KBT25" s="72"/>
      <c r="KBU25" s="72"/>
      <c r="KBV25" s="72"/>
      <c r="KBW25" s="72"/>
      <c r="KBX25" s="72"/>
      <c r="KBY25" s="72"/>
      <c r="KBZ25" s="72"/>
      <c r="KCA25" s="72"/>
      <c r="KCB25" s="72"/>
      <c r="KCC25" s="72"/>
      <c r="KCD25" s="72"/>
      <c r="KCE25" s="72"/>
      <c r="KCF25" s="72"/>
      <c r="KCG25" s="72"/>
      <c r="KCH25" s="72"/>
      <c r="KCI25" s="72"/>
      <c r="KCJ25" s="72"/>
      <c r="KCK25" s="72"/>
      <c r="KCL25" s="72"/>
      <c r="KCM25" s="72"/>
      <c r="KCN25" s="72"/>
      <c r="KCO25" s="72"/>
      <c r="KCP25" s="72"/>
      <c r="KCQ25" s="72"/>
      <c r="KCR25" s="72"/>
      <c r="KCS25" s="72"/>
      <c r="KCT25" s="72"/>
      <c r="KCU25" s="72"/>
      <c r="KCV25" s="72"/>
      <c r="KCW25" s="72"/>
      <c r="KCX25" s="72"/>
      <c r="KCY25" s="72"/>
      <c r="KCZ25" s="72"/>
      <c r="KDA25" s="72"/>
      <c r="KDB25" s="72"/>
      <c r="KDC25" s="72"/>
      <c r="KDD25" s="72"/>
      <c r="KDE25" s="72"/>
      <c r="KDF25" s="72"/>
      <c r="KDG25" s="72"/>
      <c r="KDH25" s="72"/>
      <c r="KDI25" s="72"/>
      <c r="KDJ25" s="72"/>
      <c r="KDK25" s="72"/>
      <c r="KDL25" s="72"/>
      <c r="KDM25" s="72"/>
      <c r="KDN25" s="72"/>
      <c r="KDO25" s="72"/>
      <c r="KDP25" s="72"/>
      <c r="KDQ25" s="72"/>
      <c r="KDR25" s="72"/>
      <c r="KDS25" s="72"/>
      <c r="KDT25" s="72"/>
      <c r="KDU25" s="72"/>
      <c r="KDV25" s="72"/>
      <c r="KDW25" s="72"/>
      <c r="KDX25" s="72"/>
      <c r="KDY25" s="72"/>
      <c r="KDZ25" s="72"/>
      <c r="KEA25" s="72"/>
      <c r="KEB25" s="72"/>
      <c r="KEC25" s="72"/>
      <c r="KED25" s="72"/>
      <c r="KEE25" s="72"/>
      <c r="KEF25" s="72"/>
      <c r="KEG25" s="72"/>
      <c r="KEH25" s="72"/>
      <c r="KEI25" s="72"/>
      <c r="KEJ25" s="72"/>
      <c r="KEK25" s="72"/>
      <c r="KEL25" s="72"/>
      <c r="KEM25" s="72"/>
      <c r="KEN25" s="72"/>
      <c r="KEO25" s="72"/>
      <c r="KEP25" s="72"/>
      <c r="KEQ25" s="72"/>
      <c r="KER25" s="72"/>
      <c r="KES25" s="72"/>
      <c r="KET25" s="72"/>
      <c r="KEU25" s="72"/>
      <c r="KEV25" s="72"/>
      <c r="KEW25" s="72"/>
      <c r="KEX25" s="72"/>
      <c r="KEY25" s="72"/>
      <c r="KEZ25" s="72"/>
      <c r="KFA25" s="72"/>
      <c r="KFB25" s="72"/>
      <c r="KFC25" s="72"/>
      <c r="KFD25" s="72"/>
      <c r="KFE25" s="72"/>
      <c r="KFF25" s="72"/>
      <c r="KFG25" s="72"/>
      <c r="KFH25" s="72"/>
      <c r="KFI25" s="72"/>
      <c r="KFJ25" s="72"/>
      <c r="KFK25" s="72"/>
      <c r="KFL25" s="72"/>
      <c r="KFM25" s="72"/>
      <c r="KFN25" s="72"/>
      <c r="KFO25" s="72"/>
      <c r="KFP25" s="72"/>
      <c r="KFQ25" s="72"/>
      <c r="KFR25" s="72"/>
      <c r="KFS25" s="72"/>
      <c r="KFT25" s="72"/>
      <c r="KFU25" s="72"/>
      <c r="KFV25" s="72"/>
      <c r="KFW25" s="72"/>
      <c r="KFX25" s="72"/>
      <c r="KFY25" s="72"/>
      <c r="KFZ25" s="72"/>
      <c r="KGA25" s="72"/>
      <c r="KGB25" s="72"/>
      <c r="KGC25" s="72"/>
      <c r="KGD25" s="72"/>
      <c r="KGE25" s="72"/>
      <c r="KGF25" s="72"/>
      <c r="KGG25" s="72"/>
      <c r="KGH25" s="72"/>
      <c r="KGI25" s="72"/>
      <c r="KGJ25" s="72"/>
      <c r="KGK25" s="72"/>
      <c r="KGL25" s="72"/>
      <c r="KGM25" s="72"/>
      <c r="KGN25" s="72"/>
      <c r="KGO25" s="72"/>
      <c r="KGP25" s="72"/>
      <c r="KGQ25" s="72"/>
      <c r="KGR25" s="72"/>
      <c r="KGS25" s="72"/>
      <c r="KGT25" s="72"/>
      <c r="KGU25" s="72"/>
      <c r="KGV25" s="72"/>
      <c r="KGW25" s="72"/>
      <c r="KGX25" s="72"/>
      <c r="KGY25" s="72"/>
      <c r="KGZ25" s="72"/>
      <c r="KHA25" s="72"/>
      <c r="KHB25" s="72"/>
      <c r="KHC25" s="72"/>
      <c r="KHD25" s="72"/>
      <c r="KHE25" s="72"/>
      <c r="KHF25" s="72"/>
      <c r="KHG25" s="72"/>
      <c r="KHH25" s="72"/>
      <c r="KHI25" s="72"/>
      <c r="KHJ25" s="72"/>
      <c r="KHK25" s="72"/>
      <c r="KHL25" s="72"/>
      <c r="KHM25" s="72"/>
      <c r="KHN25" s="72"/>
      <c r="KHO25" s="72"/>
      <c r="KHP25" s="72"/>
      <c r="KHQ25" s="72"/>
      <c r="KHR25" s="72"/>
      <c r="KHS25" s="72"/>
      <c r="KHT25" s="72"/>
      <c r="KHU25" s="72"/>
      <c r="KHV25" s="72"/>
      <c r="KHW25" s="72"/>
      <c r="KHX25" s="72"/>
      <c r="KHY25" s="72"/>
      <c r="KHZ25" s="72"/>
      <c r="KIA25" s="72"/>
      <c r="KIB25" s="72"/>
      <c r="KIC25" s="72"/>
      <c r="KID25" s="72"/>
      <c r="KIE25" s="72"/>
      <c r="KIF25" s="72"/>
      <c r="KIG25" s="72"/>
      <c r="KIH25" s="72"/>
      <c r="KII25" s="72"/>
      <c r="KIJ25" s="72"/>
      <c r="KIK25" s="72"/>
      <c r="KIL25" s="72"/>
      <c r="KIM25" s="72"/>
      <c r="KIN25" s="72"/>
      <c r="KIO25" s="72"/>
      <c r="KIP25" s="72"/>
      <c r="KIQ25" s="72"/>
      <c r="KIR25" s="72"/>
      <c r="KIS25" s="72"/>
      <c r="KIT25" s="72"/>
      <c r="KIU25" s="72"/>
      <c r="KIV25" s="72"/>
      <c r="KIW25" s="72"/>
      <c r="KIX25" s="72"/>
      <c r="KIY25" s="72"/>
      <c r="KIZ25" s="72"/>
      <c r="KJA25" s="72"/>
      <c r="KJB25" s="72"/>
      <c r="KJC25" s="72"/>
      <c r="KJD25" s="72"/>
      <c r="KJE25" s="72"/>
      <c r="KJF25" s="72"/>
      <c r="KJG25" s="72"/>
      <c r="KJH25" s="72"/>
      <c r="KJI25" s="72"/>
      <c r="KJJ25" s="72"/>
      <c r="KJK25" s="72"/>
      <c r="KJL25" s="72"/>
      <c r="KJM25" s="72"/>
      <c r="KJN25" s="72"/>
      <c r="KJO25" s="72"/>
      <c r="KJP25" s="72"/>
      <c r="KJQ25" s="72"/>
      <c r="KJR25" s="72"/>
      <c r="KJS25" s="72"/>
      <c r="KJT25" s="72"/>
      <c r="KJU25" s="72"/>
      <c r="KJV25" s="72"/>
      <c r="KJW25" s="72"/>
      <c r="KJX25" s="72"/>
      <c r="KJY25" s="72"/>
      <c r="KJZ25" s="72"/>
      <c r="KKA25" s="72"/>
      <c r="KKB25" s="72"/>
      <c r="KKC25" s="72"/>
      <c r="KKD25" s="72"/>
      <c r="KKE25" s="72"/>
      <c r="KKF25" s="72"/>
      <c r="KKG25" s="72"/>
      <c r="KKH25" s="72"/>
      <c r="KKI25" s="72"/>
      <c r="KKJ25" s="72"/>
      <c r="KKK25" s="72"/>
      <c r="KKL25" s="72"/>
      <c r="KKM25" s="72"/>
      <c r="KKN25" s="72"/>
      <c r="KKO25" s="72"/>
      <c r="KKP25" s="72"/>
      <c r="KKQ25" s="72"/>
      <c r="KKR25" s="72"/>
      <c r="KKS25" s="72"/>
      <c r="KKT25" s="72"/>
      <c r="KKU25" s="72"/>
      <c r="KKV25" s="72"/>
      <c r="KKW25" s="72"/>
      <c r="KKX25" s="72"/>
      <c r="KKY25" s="72"/>
      <c r="KKZ25" s="72"/>
      <c r="KLA25" s="72"/>
      <c r="KLB25" s="72"/>
      <c r="KLC25" s="72"/>
      <c r="KLD25" s="72"/>
      <c r="KLE25" s="72"/>
      <c r="KLF25" s="72"/>
      <c r="KLG25" s="72"/>
      <c r="KLH25" s="72"/>
      <c r="KLI25" s="72"/>
      <c r="KLJ25" s="72"/>
      <c r="KLK25" s="72"/>
      <c r="KLL25" s="72"/>
      <c r="KLM25" s="72"/>
      <c r="KLN25" s="72"/>
      <c r="KLO25" s="72"/>
      <c r="KLP25" s="72"/>
      <c r="KLQ25" s="72"/>
      <c r="KLR25" s="72"/>
      <c r="KLS25" s="72"/>
      <c r="KLT25" s="72"/>
      <c r="KLU25" s="72"/>
      <c r="KLV25" s="72"/>
      <c r="KLW25" s="72"/>
      <c r="KLX25" s="72"/>
      <c r="KLY25" s="72"/>
      <c r="KLZ25" s="72"/>
      <c r="KMA25" s="72"/>
      <c r="KMB25" s="72"/>
      <c r="KMC25" s="72"/>
      <c r="KMD25" s="72"/>
      <c r="KME25" s="72"/>
      <c r="KMF25" s="72"/>
      <c r="KMG25" s="72"/>
      <c r="KMH25" s="72"/>
      <c r="KMI25" s="72"/>
      <c r="KMJ25" s="72"/>
      <c r="KMK25" s="72"/>
      <c r="KML25" s="72"/>
      <c r="KMM25" s="72"/>
      <c r="KMN25" s="72"/>
      <c r="KMO25" s="72"/>
      <c r="KMP25" s="72"/>
      <c r="KMQ25" s="72"/>
      <c r="KMR25" s="72"/>
      <c r="KMS25" s="72"/>
      <c r="KMT25" s="72"/>
      <c r="KMU25" s="72"/>
      <c r="KMV25" s="72"/>
      <c r="KMW25" s="72"/>
      <c r="KMX25" s="72"/>
      <c r="KMY25" s="72"/>
      <c r="KMZ25" s="72"/>
      <c r="KNA25" s="72"/>
      <c r="KNB25" s="72"/>
      <c r="KNC25" s="72"/>
      <c r="KND25" s="72"/>
      <c r="KNE25" s="72"/>
      <c r="KNF25" s="72"/>
      <c r="KNG25" s="72"/>
      <c r="KNH25" s="72"/>
      <c r="KNI25" s="72"/>
      <c r="KNJ25" s="72"/>
      <c r="KNK25" s="72"/>
      <c r="KNL25" s="72"/>
      <c r="KNM25" s="72"/>
      <c r="KNN25" s="72"/>
      <c r="KNO25" s="72"/>
      <c r="KNP25" s="72"/>
      <c r="KNQ25" s="72"/>
      <c r="KNR25" s="72"/>
      <c r="KNS25" s="72"/>
      <c r="KNT25" s="72"/>
      <c r="KNU25" s="72"/>
      <c r="KNV25" s="72"/>
      <c r="KNW25" s="72"/>
      <c r="KNX25" s="72"/>
      <c r="KNY25" s="72"/>
      <c r="KNZ25" s="72"/>
      <c r="KOA25" s="72"/>
      <c r="KOB25" s="72"/>
      <c r="KOC25" s="72"/>
      <c r="KOD25" s="72"/>
      <c r="KOE25" s="72"/>
      <c r="KOF25" s="72"/>
      <c r="KOG25" s="72"/>
      <c r="KOH25" s="72"/>
      <c r="KOI25" s="72"/>
      <c r="KOJ25" s="72"/>
      <c r="KOK25" s="72"/>
      <c r="KOL25" s="72"/>
      <c r="KOM25" s="72"/>
      <c r="KON25" s="72"/>
      <c r="KOO25" s="72"/>
      <c r="KOP25" s="72"/>
      <c r="KOQ25" s="72"/>
      <c r="KOR25" s="72"/>
      <c r="KOS25" s="72"/>
      <c r="KOT25" s="72"/>
      <c r="KOU25" s="72"/>
      <c r="KOV25" s="72"/>
      <c r="KOW25" s="72"/>
      <c r="KOX25" s="72"/>
      <c r="KOY25" s="72"/>
      <c r="KOZ25" s="72"/>
      <c r="KPA25" s="72"/>
      <c r="KPB25" s="72"/>
      <c r="KPC25" s="72"/>
      <c r="KPD25" s="72"/>
      <c r="KPE25" s="72"/>
      <c r="KPF25" s="72"/>
      <c r="KPG25" s="72"/>
      <c r="KPH25" s="72"/>
      <c r="KPI25" s="72"/>
      <c r="KPJ25" s="72"/>
      <c r="KPK25" s="72"/>
      <c r="KPL25" s="72"/>
      <c r="KPM25" s="72"/>
      <c r="KPN25" s="72"/>
      <c r="KPO25" s="72"/>
      <c r="KPP25" s="72"/>
      <c r="KPQ25" s="72"/>
      <c r="KPR25" s="72"/>
      <c r="KPS25" s="72"/>
      <c r="KPT25" s="72"/>
      <c r="KPU25" s="72"/>
      <c r="KPV25" s="72"/>
      <c r="KPW25" s="72"/>
      <c r="KPX25" s="72"/>
      <c r="KPY25" s="72"/>
      <c r="KPZ25" s="72"/>
      <c r="KQA25" s="72"/>
      <c r="KQB25" s="72"/>
      <c r="KQC25" s="72"/>
      <c r="KQD25" s="72"/>
      <c r="KQE25" s="72"/>
      <c r="KQF25" s="72"/>
      <c r="KQG25" s="72"/>
      <c r="KQH25" s="72"/>
      <c r="KQI25" s="72"/>
      <c r="KQJ25" s="72"/>
      <c r="KQK25" s="72"/>
      <c r="KQL25" s="72"/>
      <c r="KQM25" s="72"/>
      <c r="KQN25" s="72"/>
      <c r="KQO25" s="72"/>
      <c r="KQP25" s="72"/>
      <c r="KQQ25" s="72"/>
      <c r="KQR25" s="72"/>
      <c r="KQS25" s="72"/>
      <c r="KQT25" s="72"/>
      <c r="KQU25" s="72"/>
      <c r="KQV25" s="72"/>
      <c r="KQW25" s="72"/>
      <c r="KQX25" s="72"/>
      <c r="KQY25" s="72"/>
      <c r="KQZ25" s="72"/>
      <c r="KRA25" s="72"/>
      <c r="KRB25" s="72"/>
      <c r="KRC25" s="72"/>
      <c r="KRD25" s="72"/>
      <c r="KRE25" s="72"/>
      <c r="KRF25" s="72"/>
      <c r="KRG25" s="72"/>
      <c r="KRH25" s="72"/>
      <c r="KRI25" s="72"/>
      <c r="KRJ25" s="72"/>
      <c r="KRK25" s="72"/>
      <c r="KRL25" s="72"/>
      <c r="KRM25" s="72"/>
      <c r="KRN25" s="72"/>
      <c r="KRO25" s="72"/>
      <c r="KRP25" s="72"/>
      <c r="KRQ25" s="72"/>
      <c r="KRR25" s="72"/>
      <c r="KRS25" s="72"/>
      <c r="KRT25" s="72"/>
      <c r="KRU25" s="72"/>
      <c r="KRV25" s="72"/>
      <c r="KRW25" s="72"/>
      <c r="KRX25" s="72"/>
      <c r="KRY25" s="72"/>
      <c r="KRZ25" s="72"/>
      <c r="KSA25" s="72"/>
      <c r="KSB25" s="72"/>
      <c r="KSC25" s="72"/>
      <c r="KSD25" s="72"/>
      <c r="KSE25" s="72"/>
      <c r="KSF25" s="72"/>
      <c r="KSG25" s="72"/>
      <c r="KSH25" s="72"/>
      <c r="KSI25" s="72"/>
      <c r="KSJ25" s="72"/>
      <c r="KSK25" s="72"/>
      <c r="KSL25" s="72"/>
      <c r="KSM25" s="72"/>
      <c r="KSN25" s="72"/>
      <c r="KSO25" s="72"/>
      <c r="KSP25" s="72"/>
      <c r="KSQ25" s="72"/>
      <c r="KSR25" s="72"/>
      <c r="KSS25" s="72"/>
      <c r="KST25" s="72"/>
      <c r="KSU25" s="72"/>
      <c r="KSV25" s="72"/>
      <c r="KSW25" s="72"/>
      <c r="KSX25" s="72"/>
      <c r="KSY25" s="72"/>
      <c r="KSZ25" s="72"/>
      <c r="KTA25" s="72"/>
      <c r="KTB25" s="72"/>
      <c r="KTC25" s="72"/>
      <c r="KTD25" s="72"/>
      <c r="KTE25" s="72"/>
      <c r="KTF25" s="72"/>
      <c r="KTG25" s="72"/>
      <c r="KTH25" s="72"/>
      <c r="KTI25" s="72"/>
      <c r="KTJ25" s="72"/>
      <c r="KTK25" s="72"/>
      <c r="KTL25" s="72"/>
      <c r="KTM25" s="72"/>
      <c r="KTN25" s="72"/>
      <c r="KTO25" s="72"/>
      <c r="KTP25" s="72"/>
      <c r="KTQ25" s="72"/>
      <c r="KTR25" s="72"/>
      <c r="KTS25" s="72"/>
      <c r="KTT25" s="72"/>
      <c r="KTU25" s="72"/>
      <c r="KTV25" s="72"/>
      <c r="KTW25" s="72"/>
      <c r="KTX25" s="72"/>
      <c r="KTY25" s="72"/>
      <c r="KTZ25" s="72"/>
      <c r="KUA25" s="72"/>
      <c r="KUB25" s="72"/>
      <c r="KUC25" s="72"/>
      <c r="KUD25" s="72"/>
      <c r="KUE25" s="72"/>
      <c r="KUF25" s="72"/>
      <c r="KUG25" s="72"/>
      <c r="KUH25" s="72"/>
      <c r="KUI25" s="72"/>
      <c r="KUJ25" s="72"/>
      <c r="KUK25" s="72"/>
      <c r="KUL25" s="72"/>
      <c r="KUM25" s="72"/>
      <c r="KUN25" s="72"/>
      <c r="KUO25" s="72"/>
      <c r="KUP25" s="72"/>
      <c r="KUQ25" s="72"/>
      <c r="KUR25" s="72"/>
      <c r="KUS25" s="72"/>
      <c r="KUT25" s="72"/>
      <c r="KUU25" s="72"/>
      <c r="KUV25" s="72"/>
      <c r="KUW25" s="72"/>
      <c r="KUX25" s="72"/>
      <c r="KUY25" s="72"/>
      <c r="KUZ25" s="72"/>
      <c r="KVA25" s="72"/>
      <c r="KVB25" s="72"/>
      <c r="KVC25" s="72"/>
      <c r="KVD25" s="72"/>
      <c r="KVE25" s="72"/>
      <c r="KVF25" s="72"/>
      <c r="KVG25" s="72"/>
      <c r="KVH25" s="72"/>
      <c r="KVI25" s="72"/>
      <c r="KVJ25" s="72"/>
      <c r="KVK25" s="72"/>
      <c r="KVL25" s="72"/>
      <c r="KVM25" s="72"/>
      <c r="KVN25" s="72"/>
      <c r="KVO25" s="72"/>
      <c r="KVP25" s="72"/>
      <c r="KVQ25" s="72"/>
      <c r="KVR25" s="72"/>
      <c r="KVS25" s="72"/>
      <c r="KVT25" s="72"/>
      <c r="KVU25" s="72"/>
      <c r="KVV25" s="72"/>
      <c r="KVW25" s="72"/>
      <c r="KVX25" s="72"/>
      <c r="KVY25" s="72"/>
      <c r="KVZ25" s="72"/>
      <c r="KWA25" s="72"/>
      <c r="KWB25" s="72"/>
      <c r="KWC25" s="72"/>
      <c r="KWD25" s="72"/>
      <c r="KWE25" s="72"/>
      <c r="KWF25" s="72"/>
      <c r="KWG25" s="72"/>
      <c r="KWH25" s="72"/>
      <c r="KWI25" s="72"/>
      <c r="KWJ25" s="72"/>
      <c r="KWK25" s="72"/>
      <c r="KWL25" s="72"/>
      <c r="KWM25" s="72"/>
      <c r="KWN25" s="72"/>
      <c r="KWO25" s="72"/>
      <c r="KWP25" s="72"/>
      <c r="KWQ25" s="72"/>
      <c r="KWR25" s="72"/>
      <c r="KWS25" s="72"/>
      <c r="KWT25" s="72"/>
      <c r="KWU25" s="72"/>
      <c r="KWV25" s="72"/>
      <c r="KWW25" s="72"/>
      <c r="KWX25" s="72"/>
      <c r="KWY25" s="72"/>
      <c r="KWZ25" s="72"/>
      <c r="KXA25" s="72"/>
      <c r="KXB25" s="72"/>
      <c r="KXC25" s="72"/>
      <c r="KXD25" s="72"/>
      <c r="KXE25" s="72"/>
      <c r="KXF25" s="72"/>
      <c r="KXG25" s="72"/>
      <c r="KXH25" s="72"/>
      <c r="KXI25" s="72"/>
      <c r="KXJ25" s="72"/>
      <c r="KXK25" s="72"/>
      <c r="KXL25" s="72"/>
      <c r="KXM25" s="72"/>
      <c r="KXN25" s="72"/>
      <c r="KXO25" s="72"/>
      <c r="KXP25" s="72"/>
      <c r="KXQ25" s="72"/>
      <c r="KXR25" s="72"/>
      <c r="KXS25" s="72"/>
      <c r="KXT25" s="72"/>
      <c r="KXU25" s="72"/>
      <c r="KXV25" s="72"/>
      <c r="KXW25" s="72"/>
      <c r="KXX25" s="72"/>
      <c r="KXY25" s="72"/>
      <c r="KXZ25" s="72"/>
      <c r="KYA25" s="72"/>
      <c r="KYB25" s="72"/>
      <c r="KYC25" s="72"/>
      <c r="KYD25" s="72"/>
      <c r="KYE25" s="72"/>
      <c r="KYF25" s="72"/>
      <c r="KYG25" s="72"/>
      <c r="KYH25" s="72"/>
      <c r="KYI25" s="72"/>
      <c r="KYJ25" s="72"/>
      <c r="KYK25" s="72"/>
      <c r="KYL25" s="72"/>
      <c r="KYM25" s="72"/>
      <c r="KYN25" s="72"/>
      <c r="KYO25" s="72"/>
      <c r="KYP25" s="72"/>
      <c r="KYQ25" s="72"/>
      <c r="KYR25" s="72"/>
      <c r="KYS25" s="72"/>
      <c r="KYT25" s="72"/>
      <c r="KYU25" s="72"/>
      <c r="KYV25" s="72"/>
      <c r="KYW25" s="72"/>
      <c r="KYX25" s="72"/>
      <c r="KYY25" s="72"/>
      <c r="KYZ25" s="72"/>
      <c r="KZA25" s="72"/>
      <c r="KZB25" s="72"/>
      <c r="KZC25" s="72"/>
      <c r="KZD25" s="72"/>
      <c r="KZE25" s="72"/>
      <c r="KZF25" s="72"/>
      <c r="KZG25" s="72"/>
      <c r="KZH25" s="72"/>
      <c r="KZI25" s="72"/>
      <c r="KZJ25" s="72"/>
      <c r="KZK25" s="72"/>
      <c r="KZL25" s="72"/>
      <c r="KZM25" s="72"/>
      <c r="KZN25" s="72"/>
      <c r="KZO25" s="72"/>
      <c r="KZP25" s="72"/>
      <c r="KZQ25" s="72"/>
      <c r="KZR25" s="72"/>
      <c r="KZS25" s="72"/>
      <c r="KZT25" s="72"/>
      <c r="KZU25" s="72"/>
      <c r="KZV25" s="72"/>
      <c r="KZW25" s="72"/>
      <c r="KZX25" s="72"/>
      <c r="KZY25" s="72"/>
      <c r="KZZ25" s="72"/>
      <c r="LAA25" s="72"/>
      <c r="LAB25" s="72"/>
      <c r="LAC25" s="72"/>
      <c r="LAD25" s="72"/>
      <c r="LAE25" s="72"/>
      <c r="LAF25" s="72"/>
      <c r="LAG25" s="72"/>
      <c r="LAH25" s="72"/>
      <c r="LAI25" s="72"/>
      <c r="LAJ25" s="72"/>
      <c r="LAK25" s="72"/>
      <c r="LAL25" s="72"/>
      <c r="LAM25" s="72"/>
      <c r="LAN25" s="72"/>
      <c r="LAO25" s="72"/>
      <c r="LAP25" s="72"/>
      <c r="LAQ25" s="72"/>
      <c r="LAR25" s="72"/>
      <c r="LAS25" s="72"/>
      <c r="LAT25" s="72"/>
      <c r="LAU25" s="72"/>
      <c r="LAV25" s="72"/>
      <c r="LAW25" s="72"/>
      <c r="LAX25" s="72"/>
      <c r="LAY25" s="72"/>
      <c r="LAZ25" s="72"/>
      <c r="LBA25" s="72"/>
      <c r="LBB25" s="72"/>
      <c r="LBC25" s="72"/>
      <c r="LBD25" s="72"/>
      <c r="LBE25" s="72"/>
      <c r="LBF25" s="72"/>
      <c r="LBG25" s="72"/>
      <c r="LBH25" s="72"/>
      <c r="LBI25" s="72"/>
      <c r="LBJ25" s="72"/>
      <c r="LBK25" s="72"/>
      <c r="LBL25" s="72"/>
      <c r="LBM25" s="72"/>
      <c r="LBN25" s="72"/>
      <c r="LBO25" s="72"/>
      <c r="LBP25" s="72"/>
      <c r="LBQ25" s="72"/>
      <c r="LBR25" s="72"/>
      <c r="LBS25" s="72"/>
      <c r="LBT25" s="72"/>
      <c r="LBU25" s="72"/>
      <c r="LBV25" s="72"/>
      <c r="LBW25" s="72"/>
      <c r="LBX25" s="72"/>
      <c r="LBY25" s="72"/>
      <c r="LBZ25" s="72"/>
      <c r="LCA25" s="72"/>
      <c r="LCB25" s="72"/>
      <c r="LCC25" s="72"/>
      <c r="LCD25" s="72"/>
      <c r="LCE25" s="72"/>
      <c r="LCF25" s="72"/>
      <c r="LCG25" s="72"/>
      <c r="LCH25" s="72"/>
      <c r="LCI25" s="72"/>
      <c r="LCJ25" s="72"/>
      <c r="LCK25" s="72"/>
      <c r="LCL25" s="72"/>
      <c r="LCM25" s="72"/>
      <c r="LCN25" s="72"/>
      <c r="LCO25" s="72"/>
      <c r="LCP25" s="72"/>
      <c r="LCQ25" s="72"/>
      <c r="LCR25" s="72"/>
      <c r="LCS25" s="72"/>
      <c r="LCT25" s="72"/>
      <c r="LCU25" s="72"/>
      <c r="LCV25" s="72"/>
      <c r="LCW25" s="72"/>
      <c r="LCX25" s="72"/>
      <c r="LCY25" s="72"/>
      <c r="LCZ25" s="72"/>
      <c r="LDA25" s="72"/>
      <c r="LDB25" s="72"/>
      <c r="LDC25" s="72"/>
      <c r="LDD25" s="72"/>
      <c r="LDE25" s="72"/>
      <c r="LDF25" s="72"/>
      <c r="LDG25" s="72"/>
      <c r="LDH25" s="72"/>
      <c r="LDI25" s="72"/>
      <c r="LDJ25" s="72"/>
      <c r="LDK25" s="72"/>
      <c r="LDL25" s="72"/>
      <c r="LDM25" s="72"/>
      <c r="LDN25" s="72"/>
      <c r="LDO25" s="72"/>
      <c r="LDP25" s="72"/>
      <c r="LDQ25" s="72"/>
      <c r="LDR25" s="72"/>
      <c r="LDS25" s="72"/>
      <c r="LDT25" s="72"/>
      <c r="LDU25" s="72"/>
      <c r="LDV25" s="72"/>
      <c r="LDW25" s="72"/>
      <c r="LDX25" s="72"/>
      <c r="LDY25" s="72"/>
      <c r="LDZ25" s="72"/>
      <c r="LEA25" s="72"/>
      <c r="LEB25" s="72"/>
      <c r="LEC25" s="72"/>
      <c r="LED25" s="72"/>
      <c r="LEE25" s="72"/>
      <c r="LEF25" s="72"/>
      <c r="LEG25" s="72"/>
      <c r="LEH25" s="72"/>
      <c r="LEI25" s="72"/>
      <c r="LEJ25" s="72"/>
      <c r="LEK25" s="72"/>
      <c r="LEL25" s="72"/>
      <c r="LEM25" s="72"/>
      <c r="LEN25" s="72"/>
      <c r="LEO25" s="72"/>
      <c r="LEP25" s="72"/>
      <c r="LEQ25" s="72"/>
      <c r="LER25" s="72"/>
      <c r="LES25" s="72"/>
      <c r="LET25" s="72"/>
      <c r="LEU25" s="72"/>
      <c r="LEV25" s="72"/>
      <c r="LEW25" s="72"/>
      <c r="LEX25" s="72"/>
      <c r="LEY25" s="72"/>
      <c r="LEZ25" s="72"/>
      <c r="LFA25" s="72"/>
      <c r="LFB25" s="72"/>
      <c r="LFC25" s="72"/>
      <c r="LFD25" s="72"/>
      <c r="LFE25" s="72"/>
      <c r="LFF25" s="72"/>
      <c r="LFG25" s="72"/>
      <c r="LFH25" s="72"/>
      <c r="LFI25" s="72"/>
      <c r="LFJ25" s="72"/>
      <c r="LFK25" s="72"/>
      <c r="LFL25" s="72"/>
      <c r="LFM25" s="72"/>
      <c r="LFN25" s="72"/>
      <c r="LFO25" s="72"/>
      <c r="LFP25" s="72"/>
      <c r="LFQ25" s="72"/>
      <c r="LFR25" s="72"/>
      <c r="LFS25" s="72"/>
      <c r="LFT25" s="72"/>
      <c r="LFU25" s="72"/>
      <c r="LFV25" s="72"/>
      <c r="LFW25" s="72"/>
      <c r="LFX25" s="72"/>
      <c r="LFY25" s="72"/>
      <c r="LFZ25" s="72"/>
      <c r="LGA25" s="72"/>
      <c r="LGB25" s="72"/>
      <c r="LGC25" s="72"/>
      <c r="LGD25" s="72"/>
      <c r="LGE25" s="72"/>
      <c r="LGF25" s="72"/>
      <c r="LGG25" s="72"/>
      <c r="LGH25" s="72"/>
      <c r="LGI25" s="72"/>
      <c r="LGJ25" s="72"/>
      <c r="LGK25" s="72"/>
      <c r="LGL25" s="72"/>
      <c r="LGM25" s="72"/>
      <c r="LGN25" s="72"/>
      <c r="LGO25" s="72"/>
      <c r="LGP25" s="72"/>
      <c r="LGQ25" s="72"/>
      <c r="LGR25" s="72"/>
      <c r="LGS25" s="72"/>
      <c r="LGT25" s="72"/>
      <c r="LGU25" s="72"/>
      <c r="LGV25" s="72"/>
      <c r="LGW25" s="72"/>
      <c r="LGX25" s="72"/>
      <c r="LGY25" s="72"/>
      <c r="LGZ25" s="72"/>
      <c r="LHA25" s="72"/>
      <c r="LHB25" s="72"/>
      <c r="LHC25" s="72"/>
      <c r="LHD25" s="72"/>
      <c r="LHE25" s="72"/>
      <c r="LHF25" s="72"/>
      <c r="LHG25" s="72"/>
      <c r="LHH25" s="72"/>
      <c r="LHI25" s="72"/>
      <c r="LHJ25" s="72"/>
      <c r="LHK25" s="72"/>
      <c r="LHL25" s="72"/>
      <c r="LHM25" s="72"/>
      <c r="LHN25" s="72"/>
      <c r="LHO25" s="72"/>
      <c r="LHP25" s="72"/>
      <c r="LHQ25" s="72"/>
      <c r="LHR25" s="72"/>
      <c r="LHS25" s="72"/>
      <c r="LHT25" s="72"/>
      <c r="LHU25" s="72"/>
      <c r="LHV25" s="72"/>
      <c r="LHW25" s="72"/>
      <c r="LHX25" s="72"/>
      <c r="LHY25" s="72"/>
      <c r="LHZ25" s="72"/>
      <c r="LIA25" s="72"/>
      <c r="LIB25" s="72"/>
      <c r="LIC25" s="72"/>
      <c r="LID25" s="72"/>
      <c r="LIE25" s="72"/>
      <c r="LIF25" s="72"/>
      <c r="LIG25" s="72"/>
      <c r="LIH25" s="72"/>
      <c r="LII25" s="72"/>
      <c r="LIJ25" s="72"/>
      <c r="LIK25" s="72"/>
      <c r="LIL25" s="72"/>
      <c r="LIM25" s="72"/>
      <c r="LIN25" s="72"/>
      <c r="LIO25" s="72"/>
      <c r="LIP25" s="72"/>
      <c r="LIQ25" s="72"/>
      <c r="LIR25" s="72"/>
      <c r="LIS25" s="72"/>
      <c r="LIT25" s="72"/>
      <c r="LIU25" s="72"/>
      <c r="LIV25" s="72"/>
      <c r="LIW25" s="72"/>
      <c r="LIX25" s="72"/>
      <c r="LIY25" s="72"/>
      <c r="LIZ25" s="72"/>
      <c r="LJA25" s="72"/>
      <c r="LJB25" s="72"/>
      <c r="LJC25" s="72"/>
      <c r="LJD25" s="72"/>
      <c r="LJE25" s="72"/>
      <c r="LJF25" s="72"/>
      <c r="LJG25" s="72"/>
      <c r="LJH25" s="72"/>
      <c r="LJI25" s="72"/>
      <c r="LJJ25" s="72"/>
      <c r="LJK25" s="72"/>
      <c r="LJL25" s="72"/>
      <c r="LJM25" s="72"/>
      <c r="LJN25" s="72"/>
      <c r="LJO25" s="72"/>
      <c r="LJP25" s="72"/>
      <c r="LJQ25" s="72"/>
      <c r="LJR25" s="72"/>
      <c r="LJS25" s="72"/>
      <c r="LJT25" s="72"/>
      <c r="LJU25" s="72"/>
      <c r="LJV25" s="72"/>
      <c r="LJW25" s="72"/>
      <c r="LJX25" s="72"/>
      <c r="LJY25" s="72"/>
      <c r="LJZ25" s="72"/>
      <c r="LKA25" s="72"/>
      <c r="LKB25" s="72"/>
      <c r="LKC25" s="72"/>
      <c r="LKD25" s="72"/>
      <c r="LKE25" s="72"/>
      <c r="LKF25" s="72"/>
      <c r="LKG25" s="72"/>
      <c r="LKH25" s="72"/>
      <c r="LKI25" s="72"/>
      <c r="LKJ25" s="72"/>
      <c r="LKK25" s="72"/>
      <c r="LKL25" s="72"/>
      <c r="LKM25" s="72"/>
      <c r="LKN25" s="72"/>
      <c r="LKO25" s="72"/>
      <c r="LKP25" s="72"/>
      <c r="LKQ25" s="72"/>
      <c r="LKR25" s="72"/>
      <c r="LKS25" s="72"/>
      <c r="LKT25" s="72"/>
      <c r="LKU25" s="72"/>
      <c r="LKV25" s="72"/>
      <c r="LKW25" s="72"/>
      <c r="LKX25" s="72"/>
      <c r="LKY25" s="72"/>
      <c r="LKZ25" s="72"/>
      <c r="LLA25" s="72"/>
      <c r="LLB25" s="72"/>
      <c r="LLC25" s="72"/>
      <c r="LLD25" s="72"/>
      <c r="LLE25" s="72"/>
      <c r="LLF25" s="72"/>
      <c r="LLG25" s="72"/>
      <c r="LLH25" s="72"/>
      <c r="LLI25" s="72"/>
      <c r="LLJ25" s="72"/>
      <c r="LLK25" s="72"/>
      <c r="LLL25" s="72"/>
      <c r="LLM25" s="72"/>
      <c r="LLN25" s="72"/>
      <c r="LLO25" s="72"/>
      <c r="LLP25" s="72"/>
      <c r="LLQ25" s="72"/>
      <c r="LLR25" s="72"/>
      <c r="LLS25" s="72"/>
      <c r="LLT25" s="72"/>
      <c r="LLU25" s="72"/>
      <c r="LLV25" s="72"/>
      <c r="LLW25" s="72"/>
      <c r="LLX25" s="72"/>
      <c r="LLY25" s="72"/>
      <c r="LLZ25" s="72"/>
      <c r="LMA25" s="72"/>
      <c r="LMB25" s="72"/>
      <c r="LMC25" s="72"/>
      <c r="LMD25" s="72"/>
      <c r="LME25" s="72"/>
      <c r="LMF25" s="72"/>
      <c r="LMG25" s="72"/>
      <c r="LMH25" s="72"/>
      <c r="LMI25" s="72"/>
      <c r="LMJ25" s="72"/>
      <c r="LMK25" s="72"/>
      <c r="LML25" s="72"/>
      <c r="LMM25" s="72"/>
      <c r="LMN25" s="72"/>
      <c r="LMO25" s="72"/>
      <c r="LMP25" s="72"/>
      <c r="LMQ25" s="72"/>
      <c r="LMR25" s="72"/>
      <c r="LMS25" s="72"/>
      <c r="LMT25" s="72"/>
      <c r="LMU25" s="72"/>
      <c r="LMV25" s="72"/>
      <c r="LMW25" s="72"/>
      <c r="LMX25" s="72"/>
      <c r="LMY25" s="72"/>
      <c r="LMZ25" s="72"/>
      <c r="LNA25" s="72"/>
      <c r="LNB25" s="72"/>
      <c r="LNC25" s="72"/>
      <c r="LND25" s="72"/>
      <c r="LNE25" s="72"/>
      <c r="LNF25" s="72"/>
      <c r="LNG25" s="72"/>
      <c r="LNH25" s="72"/>
      <c r="LNI25" s="72"/>
      <c r="LNJ25" s="72"/>
      <c r="LNK25" s="72"/>
      <c r="LNL25" s="72"/>
      <c r="LNM25" s="72"/>
      <c r="LNN25" s="72"/>
      <c r="LNO25" s="72"/>
      <c r="LNP25" s="72"/>
      <c r="LNQ25" s="72"/>
      <c r="LNR25" s="72"/>
      <c r="LNS25" s="72"/>
      <c r="LNT25" s="72"/>
      <c r="LNU25" s="72"/>
      <c r="LNV25" s="72"/>
      <c r="LNW25" s="72"/>
      <c r="LNX25" s="72"/>
      <c r="LNY25" s="72"/>
      <c r="LNZ25" s="72"/>
      <c r="LOA25" s="72"/>
      <c r="LOB25" s="72"/>
      <c r="LOC25" s="72"/>
      <c r="LOD25" s="72"/>
      <c r="LOE25" s="72"/>
      <c r="LOF25" s="72"/>
      <c r="LOG25" s="72"/>
      <c r="LOH25" s="72"/>
      <c r="LOI25" s="72"/>
      <c r="LOJ25" s="72"/>
      <c r="LOK25" s="72"/>
      <c r="LOL25" s="72"/>
      <c r="LOM25" s="72"/>
      <c r="LON25" s="72"/>
      <c r="LOO25" s="72"/>
      <c r="LOP25" s="72"/>
      <c r="LOQ25" s="72"/>
      <c r="LOR25" s="72"/>
      <c r="LOS25" s="72"/>
      <c r="LOT25" s="72"/>
      <c r="LOU25" s="72"/>
      <c r="LOV25" s="72"/>
      <c r="LOW25" s="72"/>
      <c r="LOX25" s="72"/>
      <c r="LOY25" s="72"/>
      <c r="LOZ25" s="72"/>
      <c r="LPA25" s="72"/>
      <c r="LPB25" s="72"/>
      <c r="LPC25" s="72"/>
      <c r="LPD25" s="72"/>
      <c r="LPE25" s="72"/>
      <c r="LPF25" s="72"/>
      <c r="LPG25" s="72"/>
      <c r="LPH25" s="72"/>
      <c r="LPI25" s="72"/>
      <c r="LPJ25" s="72"/>
      <c r="LPK25" s="72"/>
      <c r="LPL25" s="72"/>
      <c r="LPM25" s="72"/>
      <c r="LPN25" s="72"/>
      <c r="LPO25" s="72"/>
      <c r="LPP25" s="72"/>
      <c r="LPQ25" s="72"/>
      <c r="LPR25" s="72"/>
      <c r="LPS25" s="72"/>
      <c r="LPT25" s="72"/>
      <c r="LPU25" s="72"/>
      <c r="LPV25" s="72"/>
      <c r="LPW25" s="72"/>
      <c r="LPX25" s="72"/>
      <c r="LPY25" s="72"/>
      <c r="LPZ25" s="72"/>
      <c r="LQA25" s="72"/>
      <c r="LQB25" s="72"/>
      <c r="LQC25" s="72"/>
      <c r="LQD25" s="72"/>
      <c r="LQE25" s="72"/>
      <c r="LQF25" s="72"/>
      <c r="LQG25" s="72"/>
      <c r="LQH25" s="72"/>
      <c r="LQI25" s="72"/>
      <c r="LQJ25" s="72"/>
      <c r="LQK25" s="72"/>
      <c r="LQL25" s="72"/>
      <c r="LQM25" s="72"/>
      <c r="LQN25" s="72"/>
      <c r="LQO25" s="72"/>
      <c r="LQP25" s="72"/>
      <c r="LQQ25" s="72"/>
      <c r="LQR25" s="72"/>
      <c r="LQS25" s="72"/>
      <c r="LQT25" s="72"/>
      <c r="LQU25" s="72"/>
      <c r="LQV25" s="72"/>
      <c r="LQW25" s="72"/>
      <c r="LQX25" s="72"/>
      <c r="LQY25" s="72"/>
      <c r="LQZ25" s="72"/>
      <c r="LRA25" s="72"/>
      <c r="LRB25" s="72"/>
      <c r="LRC25" s="72"/>
      <c r="LRD25" s="72"/>
      <c r="LRE25" s="72"/>
      <c r="LRF25" s="72"/>
      <c r="LRG25" s="72"/>
      <c r="LRH25" s="72"/>
      <c r="LRI25" s="72"/>
      <c r="LRJ25" s="72"/>
      <c r="LRK25" s="72"/>
      <c r="LRL25" s="72"/>
      <c r="LRM25" s="72"/>
      <c r="LRN25" s="72"/>
      <c r="LRO25" s="72"/>
      <c r="LRP25" s="72"/>
      <c r="LRQ25" s="72"/>
      <c r="LRR25" s="72"/>
      <c r="LRS25" s="72"/>
      <c r="LRT25" s="72"/>
      <c r="LRU25" s="72"/>
      <c r="LRV25" s="72"/>
      <c r="LRW25" s="72"/>
      <c r="LRX25" s="72"/>
      <c r="LRY25" s="72"/>
      <c r="LRZ25" s="72"/>
      <c r="LSA25" s="72"/>
      <c r="LSB25" s="72"/>
      <c r="LSC25" s="72"/>
      <c r="LSD25" s="72"/>
      <c r="LSE25" s="72"/>
      <c r="LSF25" s="72"/>
      <c r="LSG25" s="72"/>
      <c r="LSH25" s="72"/>
      <c r="LSI25" s="72"/>
      <c r="LSJ25" s="72"/>
      <c r="LSK25" s="72"/>
      <c r="LSL25" s="72"/>
      <c r="LSM25" s="72"/>
      <c r="LSN25" s="72"/>
      <c r="LSO25" s="72"/>
      <c r="LSP25" s="72"/>
      <c r="LSQ25" s="72"/>
      <c r="LSR25" s="72"/>
      <c r="LSS25" s="72"/>
      <c r="LST25" s="72"/>
      <c r="LSU25" s="72"/>
      <c r="LSV25" s="72"/>
      <c r="LSW25" s="72"/>
      <c r="LSX25" s="72"/>
      <c r="LSY25" s="72"/>
      <c r="LSZ25" s="72"/>
      <c r="LTA25" s="72"/>
      <c r="LTB25" s="72"/>
      <c r="LTC25" s="72"/>
      <c r="LTD25" s="72"/>
      <c r="LTE25" s="72"/>
      <c r="LTF25" s="72"/>
      <c r="LTG25" s="72"/>
      <c r="LTH25" s="72"/>
      <c r="LTI25" s="72"/>
      <c r="LTJ25" s="72"/>
      <c r="LTK25" s="72"/>
      <c r="LTL25" s="72"/>
      <c r="LTM25" s="72"/>
      <c r="LTN25" s="72"/>
      <c r="LTO25" s="72"/>
      <c r="LTP25" s="72"/>
      <c r="LTQ25" s="72"/>
      <c r="LTR25" s="72"/>
      <c r="LTS25" s="72"/>
      <c r="LTT25" s="72"/>
      <c r="LTU25" s="72"/>
      <c r="LTV25" s="72"/>
      <c r="LTW25" s="72"/>
      <c r="LTX25" s="72"/>
      <c r="LTY25" s="72"/>
      <c r="LTZ25" s="72"/>
      <c r="LUA25" s="72"/>
      <c r="LUB25" s="72"/>
      <c r="LUC25" s="72"/>
      <c r="LUD25" s="72"/>
      <c r="LUE25" s="72"/>
      <c r="LUF25" s="72"/>
      <c r="LUG25" s="72"/>
      <c r="LUH25" s="72"/>
      <c r="LUI25" s="72"/>
      <c r="LUJ25" s="72"/>
      <c r="LUK25" s="72"/>
      <c r="LUL25" s="72"/>
      <c r="LUM25" s="72"/>
      <c r="LUN25" s="72"/>
      <c r="LUO25" s="72"/>
      <c r="LUP25" s="72"/>
      <c r="LUQ25" s="72"/>
      <c r="LUR25" s="72"/>
      <c r="LUS25" s="72"/>
      <c r="LUT25" s="72"/>
      <c r="LUU25" s="72"/>
      <c r="LUV25" s="72"/>
      <c r="LUW25" s="72"/>
      <c r="LUX25" s="72"/>
      <c r="LUY25" s="72"/>
      <c r="LUZ25" s="72"/>
      <c r="LVA25" s="72"/>
      <c r="LVB25" s="72"/>
      <c r="LVC25" s="72"/>
      <c r="LVD25" s="72"/>
      <c r="LVE25" s="72"/>
      <c r="LVF25" s="72"/>
      <c r="LVG25" s="72"/>
      <c r="LVH25" s="72"/>
      <c r="LVI25" s="72"/>
      <c r="LVJ25" s="72"/>
      <c r="LVK25" s="72"/>
      <c r="LVL25" s="72"/>
      <c r="LVM25" s="72"/>
      <c r="LVN25" s="72"/>
      <c r="LVO25" s="72"/>
      <c r="LVP25" s="72"/>
      <c r="LVQ25" s="72"/>
      <c r="LVR25" s="72"/>
      <c r="LVS25" s="72"/>
      <c r="LVT25" s="72"/>
      <c r="LVU25" s="72"/>
      <c r="LVV25" s="72"/>
      <c r="LVW25" s="72"/>
      <c r="LVX25" s="72"/>
      <c r="LVY25" s="72"/>
      <c r="LVZ25" s="72"/>
      <c r="LWA25" s="72"/>
      <c r="LWB25" s="72"/>
      <c r="LWC25" s="72"/>
      <c r="LWD25" s="72"/>
      <c r="LWE25" s="72"/>
      <c r="LWF25" s="72"/>
      <c r="LWG25" s="72"/>
      <c r="LWH25" s="72"/>
      <c r="LWI25" s="72"/>
      <c r="LWJ25" s="72"/>
      <c r="LWK25" s="72"/>
      <c r="LWL25" s="72"/>
      <c r="LWM25" s="72"/>
      <c r="LWN25" s="72"/>
      <c r="LWO25" s="72"/>
      <c r="LWP25" s="72"/>
      <c r="LWQ25" s="72"/>
      <c r="LWR25" s="72"/>
      <c r="LWS25" s="72"/>
      <c r="LWT25" s="72"/>
      <c r="LWU25" s="72"/>
      <c r="LWV25" s="72"/>
      <c r="LWW25" s="72"/>
      <c r="LWX25" s="72"/>
      <c r="LWY25" s="72"/>
      <c r="LWZ25" s="72"/>
      <c r="LXA25" s="72"/>
      <c r="LXB25" s="72"/>
      <c r="LXC25" s="72"/>
      <c r="LXD25" s="72"/>
      <c r="LXE25" s="72"/>
      <c r="LXF25" s="72"/>
      <c r="LXG25" s="72"/>
      <c r="LXH25" s="72"/>
      <c r="LXI25" s="72"/>
      <c r="LXJ25" s="72"/>
      <c r="LXK25" s="72"/>
      <c r="LXL25" s="72"/>
      <c r="LXM25" s="72"/>
      <c r="LXN25" s="72"/>
      <c r="LXO25" s="72"/>
      <c r="LXP25" s="72"/>
      <c r="LXQ25" s="72"/>
      <c r="LXR25" s="72"/>
      <c r="LXS25" s="72"/>
      <c r="LXT25" s="72"/>
      <c r="LXU25" s="72"/>
      <c r="LXV25" s="72"/>
      <c r="LXW25" s="72"/>
      <c r="LXX25" s="72"/>
      <c r="LXY25" s="72"/>
      <c r="LXZ25" s="72"/>
      <c r="LYA25" s="72"/>
      <c r="LYB25" s="72"/>
      <c r="LYC25" s="72"/>
      <c r="LYD25" s="72"/>
      <c r="LYE25" s="72"/>
      <c r="LYF25" s="72"/>
      <c r="LYG25" s="72"/>
      <c r="LYH25" s="72"/>
      <c r="LYI25" s="72"/>
      <c r="LYJ25" s="72"/>
      <c r="LYK25" s="72"/>
      <c r="LYL25" s="72"/>
      <c r="LYM25" s="72"/>
      <c r="LYN25" s="72"/>
      <c r="LYO25" s="72"/>
      <c r="LYP25" s="72"/>
      <c r="LYQ25" s="72"/>
      <c r="LYR25" s="72"/>
      <c r="LYS25" s="72"/>
      <c r="LYT25" s="72"/>
      <c r="LYU25" s="72"/>
      <c r="LYV25" s="72"/>
      <c r="LYW25" s="72"/>
      <c r="LYX25" s="72"/>
      <c r="LYY25" s="72"/>
      <c r="LYZ25" s="72"/>
      <c r="LZA25" s="72"/>
      <c r="LZB25" s="72"/>
      <c r="LZC25" s="72"/>
      <c r="LZD25" s="72"/>
      <c r="LZE25" s="72"/>
      <c r="LZF25" s="72"/>
      <c r="LZG25" s="72"/>
      <c r="LZH25" s="72"/>
      <c r="LZI25" s="72"/>
      <c r="LZJ25" s="72"/>
      <c r="LZK25" s="72"/>
      <c r="LZL25" s="72"/>
      <c r="LZM25" s="72"/>
      <c r="LZN25" s="72"/>
      <c r="LZO25" s="72"/>
      <c r="LZP25" s="72"/>
      <c r="LZQ25" s="72"/>
      <c r="LZR25" s="72"/>
      <c r="LZS25" s="72"/>
      <c r="LZT25" s="72"/>
      <c r="LZU25" s="72"/>
      <c r="LZV25" s="72"/>
      <c r="LZW25" s="72"/>
      <c r="LZX25" s="72"/>
      <c r="LZY25" s="72"/>
      <c r="LZZ25" s="72"/>
      <c r="MAA25" s="72"/>
      <c r="MAB25" s="72"/>
      <c r="MAC25" s="72"/>
      <c r="MAD25" s="72"/>
      <c r="MAE25" s="72"/>
      <c r="MAF25" s="72"/>
      <c r="MAG25" s="72"/>
      <c r="MAH25" s="72"/>
      <c r="MAI25" s="72"/>
      <c r="MAJ25" s="72"/>
      <c r="MAK25" s="72"/>
      <c r="MAL25" s="72"/>
      <c r="MAM25" s="72"/>
      <c r="MAN25" s="72"/>
      <c r="MAO25" s="72"/>
      <c r="MAP25" s="72"/>
      <c r="MAQ25" s="72"/>
      <c r="MAR25" s="72"/>
      <c r="MAS25" s="72"/>
      <c r="MAT25" s="72"/>
      <c r="MAU25" s="72"/>
      <c r="MAV25" s="72"/>
      <c r="MAW25" s="72"/>
      <c r="MAX25" s="72"/>
      <c r="MAY25" s="72"/>
      <c r="MAZ25" s="72"/>
      <c r="MBA25" s="72"/>
      <c r="MBB25" s="72"/>
      <c r="MBC25" s="72"/>
      <c r="MBD25" s="72"/>
      <c r="MBE25" s="72"/>
      <c r="MBF25" s="72"/>
      <c r="MBG25" s="72"/>
      <c r="MBH25" s="72"/>
      <c r="MBI25" s="72"/>
      <c r="MBJ25" s="72"/>
      <c r="MBK25" s="72"/>
      <c r="MBL25" s="72"/>
      <c r="MBM25" s="72"/>
      <c r="MBN25" s="72"/>
      <c r="MBO25" s="72"/>
      <c r="MBP25" s="72"/>
      <c r="MBQ25" s="72"/>
      <c r="MBR25" s="72"/>
      <c r="MBS25" s="72"/>
      <c r="MBT25" s="72"/>
      <c r="MBU25" s="72"/>
      <c r="MBV25" s="72"/>
      <c r="MBW25" s="72"/>
      <c r="MBX25" s="72"/>
      <c r="MBY25" s="72"/>
      <c r="MBZ25" s="72"/>
      <c r="MCA25" s="72"/>
      <c r="MCB25" s="72"/>
      <c r="MCC25" s="72"/>
      <c r="MCD25" s="72"/>
      <c r="MCE25" s="72"/>
      <c r="MCF25" s="72"/>
      <c r="MCG25" s="72"/>
      <c r="MCH25" s="72"/>
      <c r="MCI25" s="72"/>
      <c r="MCJ25" s="72"/>
      <c r="MCK25" s="72"/>
      <c r="MCL25" s="72"/>
      <c r="MCM25" s="72"/>
      <c r="MCN25" s="72"/>
      <c r="MCO25" s="72"/>
      <c r="MCP25" s="72"/>
      <c r="MCQ25" s="72"/>
      <c r="MCR25" s="72"/>
      <c r="MCS25" s="72"/>
      <c r="MCT25" s="72"/>
      <c r="MCU25" s="72"/>
      <c r="MCV25" s="72"/>
      <c r="MCW25" s="72"/>
      <c r="MCX25" s="72"/>
      <c r="MCY25" s="72"/>
      <c r="MCZ25" s="72"/>
      <c r="MDA25" s="72"/>
      <c r="MDB25" s="72"/>
      <c r="MDC25" s="72"/>
      <c r="MDD25" s="72"/>
      <c r="MDE25" s="72"/>
      <c r="MDF25" s="72"/>
      <c r="MDG25" s="72"/>
      <c r="MDH25" s="72"/>
      <c r="MDI25" s="72"/>
      <c r="MDJ25" s="72"/>
      <c r="MDK25" s="72"/>
      <c r="MDL25" s="72"/>
      <c r="MDM25" s="72"/>
      <c r="MDN25" s="72"/>
      <c r="MDO25" s="72"/>
      <c r="MDP25" s="72"/>
      <c r="MDQ25" s="72"/>
      <c r="MDR25" s="72"/>
      <c r="MDS25" s="72"/>
      <c r="MDT25" s="72"/>
      <c r="MDU25" s="72"/>
      <c r="MDV25" s="72"/>
      <c r="MDW25" s="72"/>
      <c r="MDX25" s="72"/>
      <c r="MDY25" s="72"/>
      <c r="MDZ25" s="72"/>
      <c r="MEA25" s="72"/>
      <c r="MEB25" s="72"/>
      <c r="MEC25" s="72"/>
      <c r="MED25" s="72"/>
      <c r="MEE25" s="72"/>
      <c r="MEF25" s="72"/>
      <c r="MEG25" s="72"/>
      <c r="MEH25" s="72"/>
      <c r="MEI25" s="72"/>
      <c r="MEJ25" s="72"/>
      <c r="MEK25" s="72"/>
      <c r="MEL25" s="72"/>
      <c r="MEM25" s="72"/>
      <c r="MEN25" s="72"/>
      <c r="MEO25" s="72"/>
      <c r="MEP25" s="72"/>
      <c r="MEQ25" s="72"/>
      <c r="MER25" s="72"/>
      <c r="MES25" s="72"/>
      <c r="MET25" s="72"/>
      <c r="MEU25" s="72"/>
      <c r="MEV25" s="72"/>
      <c r="MEW25" s="72"/>
      <c r="MEX25" s="72"/>
      <c r="MEY25" s="72"/>
      <c r="MEZ25" s="72"/>
      <c r="MFA25" s="72"/>
      <c r="MFB25" s="72"/>
      <c r="MFC25" s="72"/>
      <c r="MFD25" s="72"/>
      <c r="MFE25" s="72"/>
      <c r="MFF25" s="72"/>
      <c r="MFG25" s="72"/>
      <c r="MFH25" s="72"/>
      <c r="MFI25" s="72"/>
      <c r="MFJ25" s="72"/>
      <c r="MFK25" s="72"/>
      <c r="MFL25" s="72"/>
      <c r="MFM25" s="72"/>
      <c r="MFN25" s="72"/>
      <c r="MFO25" s="72"/>
      <c r="MFP25" s="72"/>
      <c r="MFQ25" s="72"/>
      <c r="MFR25" s="72"/>
      <c r="MFS25" s="72"/>
      <c r="MFT25" s="72"/>
      <c r="MFU25" s="72"/>
      <c r="MFV25" s="72"/>
      <c r="MFW25" s="72"/>
      <c r="MFX25" s="72"/>
      <c r="MFY25" s="72"/>
      <c r="MFZ25" s="72"/>
      <c r="MGA25" s="72"/>
      <c r="MGB25" s="72"/>
      <c r="MGC25" s="72"/>
      <c r="MGD25" s="72"/>
      <c r="MGE25" s="72"/>
      <c r="MGF25" s="72"/>
      <c r="MGG25" s="72"/>
      <c r="MGH25" s="72"/>
      <c r="MGI25" s="72"/>
      <c r="MGJ25" s="72"/>
      <c r="MGK25" s="72"/>
      <c r="MGL25" s="72"/>
      <c r="MGM25" s="72"/>
      <c r="MGN25" s="72"/>
      <c r="MGO25" s="72"/>
      <c r="MGP25" s="72"/>
      <c r="MGQ25" s="72"/>
      <c r="MGR25" s="72"/>
      <c r="MGS25" s="72"/>
      <c r="MGT25" s="72"/>
      <c r="MGU25" s="72"/>
      <c r="MGV25" s="72"/>
      <c r="MGW25" s="72"/>
      <c r="MGX25" s="72"/>
      <c r="MGY25" s="72"/>
      <c r="MGZ25" s="72"/>
      <c r="MHA25" s="72"/>
      <c r="MHB25" s="72"/>
      <c r="MHC25" s="72"/>
      <c r="MHD25" s="72"/>
      <c r="MHE25" s="72"/>
      <c r="MHF25" s="72"/>
      <c r="MHG25" s="72"/>
      <c r="MHH25" s="72"/>
      <c r="MHI25" s="72"/>
      <c r="MHJ25" s="72"/>
      <c r="MHK25" s="72"/>
      <c r="MHL25" s="72"/>
      <c r="MHM25" s="72"/>
      <c r="MHN25" s="72"/>
      <c r="MHO25" s="72"/>
      <c r="MHP25" s="72"/>
      <c r="MHQ25" s="72"/>
      <c r="MHR25" s="72"/>
      <c r="MHS25" s="72"/>
      <c r="MHT25" s="72"/>
      <c r="MHU25" s="72"/>
      <c r="MHV25" s="72"/>
      <c r="MHW25" s="72"/>
      <c r="MHX25" s="72"/>
      <c r="MHY25" s="72"/>
      <c r="MHZ25" s="72"/>
      <c r="MIA25" s="72"/>
      <c r="MIB25" s="72"/>
      <c r="MIC25" s="72"/>
      <c r="MID25" s="72"/>
      <c r="MIE25" s="72"/>
      <c r="MIF25" s="72"/>
      <c r="MIG25" s="72"/>
      <c r="MIH25" s="72"/>
      <c r="MII25" s="72"/>
      <c r="MIJ25" s="72"/>
      <c r="MIK25" s="72"/>
      <c r="MIL25" s="72"/>
      <c r="MIM25" s="72"/>
      <c r="MIN25" s="72"/>
      <c r="MIO25" s="72"/>
      <c r="MIP25" s="72"/>
      <c r="MIQ25" s="72"/>
      <c r="MIR25" s="72"/>
      <c r="MIS25" s="72"/>
      <c r="MIT25" s="72"/>
      <c r="MIU25" s="72"/>
      <c r="MIV25" s="72"/>
      <c r="MIW25" s="72"/>
      <c r="MIX25" s="72"/>
      <c r="MIY25" s="72"/>
      <c r="MIZ25" s="72"/>
      <c r="MJA25" s="72"/>
      <c r="MJB25" s="72"/>
      <c r="MJC25" s="72"/>
      <c r="MJD25" s="72"/>
      <c r="MJE25" s="72"/>
      <c r="MJF25" s="72"/>
      <c r="MJG25" s="72"/>
      <c r="MJH25" s="72"/>
      <c r="MJI25" s="72"/>
      <c r="MJJ25" s="72"/>
      <c r="MJK25" s="72"/>
      <c r="MJL25" s="72"/>
      <c r="MJM25" s="72"/>
      <c r="MJN25" s="72"/>
      <c r="MJO25" s="72"/>
      <c r="MJP25" s="72"/>
      <c r="MJQ25" s="72"/>
      <c r="MJR25" s="72"/>
      <c r="MJS25" s="72"/>
      <c r="MJT25" s="72"/>
      <c r="MJU25" s="72"/>
      <c r="MJV25" s="72"/>
      <c r="MJW25" s="72"/>
      <c r="MJX25" s="72"/>
      <c r="MJY25" s="72"/>
      <c r="MJZ25" s="72"/>
      <c r="MKA25" s="72"/>
      <c r="MKB25" s="72"/>
      <c r="MKC25" s="72"/>
      <c r="MKD25" s="72"/>
      <c r="MKE25" s="72"/>
      <c r="MKF25" s="72"/>
      <c r="MKG25" s="72"/>
      <c r="MKH25" s="72"/>
      <c r="MKI25" s="72"/>
      <c r="MKJ25" s="72"/>
      <c r="MKK25" s="72"/>
      <c r="MKL25" s="72"/>
      <c r="MKM25" s="72"/>
      <c r="MKN25" s="72"/>
      <c r="MKO25" s="72"/>
      <c r="MKP25" s="72"/>
      <c r="MKQ25" s="72"/>
      <c r="MKR25" s="72"/>
      <c r="MKS25" s="72"/>
      <c r="MKT25" s="72"/>
      <c r="MKU25" s="72"/>
      <c r="MKV25" s="72"/>
      <c r="MKW25" s="72"/>
      <c r="MKX25" s="72"/>
      <c r="MKY25" s="72"/>
      <c r="MKZ25" s="72"/>
      <c r="MLA25" s="72"/>
      <c r="MLB25" s="72"/>
      <c r="MLC25" s="72"/>
      <c r="MLD25" s="72"/>
      <c r="MLE25" s="72"/>
      <c r="MLF25" s="72"/>
      <c r="MLG25" s="72"/>
      <c r="MLH25" s="72"/>
      <c r="MLI25" s="72"/>
      <c r="MLJ25" s="72"/>
      <c r="MLK25" s="72"/>
      <c r="MLL25" s="72"/>
      <c r="MLM25" s="72"/>
      <c r="MLN25" s="72"/>
      <c r="MLO25" s="72"/>
      <c r="MLP25" s="72"/>
      <c r="MLQ25" s="72"/>
      <c r="MLR25" s="72"/>
      <c r="MLS25" s="72"/>
      <c r="MLT25" s="72"/>
      <c r="MLU25" s="72"/>
      <c r="MLV25" s="72"/>
      <c r="MLW25" s="72"/>
      <c r="MLX25" s="72"/>
      <c r="MLY25" s="72"/>
      <c r="MLZ25" s="72"/>
      <c r="MMA25" s="72"/>
      <c r="MMB25" s="72"/>
      <c r="MMC25" s="72"/>
      <c r="MMD25" s="72"/>
      <c r="MME25" s="72"/>
      <c r="MMF25" s="72"/>
      <c r="MMG25" s="72"/>
      <c r="MMH25" s="72"/>
      <c r="MMI25" s="72"/>
      <c r="MMJ25" s="72"/>
      <c r="MMK25" s="72"/>
      <c r="MML25" s="72"/>
      <c r="MMM25" s="72"/>
      <c r="MMN25" s="72"/>
      <c r="MMO25" s="72"/>
      <c r="MMP25" s="72"/>
      <c r="MMQ25" s="72"/>
      <c r="MMR25" s="72"/>
      <c r="MMS25" s="72"/>
      <c r="MMT25" s="72"/>
      <c r="MMU25" s="72"/>
      <c r="MMV25" s="72"/>
      <c r="MMW25" s="72"/>
      <c r="MMX25" s="72"/>
      <c r="MMY25" s="72"/>
      <c r="MMZ25" s="72"/>
      <c r="MNA25" s="72"/>
      <c r="MNB25" s="72"/>
      <c r="MNC25" s="72"/>
      <c r="MND25" s="72"/>
      <c r="MNE25" s="72"/>
      <c r="MNF25" s="72"/>
      <c r="MNG25" s="72"/>
      <c r="MNH25" s="72"/>
      <c r="MNI25" s="72"/>
      <c r="MNJ25" s="72"/>
      <c r="MNK25" s="72"/>
      <c r="MNL25" s="72"/>
      <c r="MNM25" s="72"/>
      <c r="MNN25" s="72"/>
      <c r="MNO25" s="72"/>
      <c r="MNP25" s="72"/>
      <c r="MNQ25" s="72"/>
      <c r="MNR25" s="72"/>
      <c r="MNS25" s="72"/>
      <c r="MNT25" s="72"/>
      <c r="MNU25" s="72"/>
      <c r="MNV25" s="72"/>
      <c r="MNW25" s="72"/>
      <c r="MNX25" s="72"/>
      <c r="MNY25" s="72"/>
      <c r="MNZ25" s="72"/>
      <c r="MOA25" s="72"/>
      <c r="MOB25" s="72"/>
      <c r="MOC25" s="72"/>
      <c r="MOD25" s="72"/>
      <c r="MOE25" s="72"/>
      <c r="MOF25" s="72"/>
      <c r="MOG25" s="72"/>
      <c r="MOH25" s="72"/>
      <c r="MOI25" s="72"/>
      <c r="MOJ25" s="72"/>
      <c r="MOK25" s="72"/>
      <c r="MOL25" s="72"/>
      <c r="MOM25" s="72"/>
      <c r="MON25" s="72"/>
      <c r="MOO25" s="72"/>
      <c r="MOP25" s="72"/>
      <c r="MOQ25" s="72"/>
      <c r="MOR25" s="72"/>
      <c r="MOS25" s="72"/>
      <c r="MOT25" s="72"/>
      <c r="MOU25" s="72"/>
      <c r="MOV25" s="72"/>
      <c r="MOW25" s="72"/>
      <c r="MOX25" s="72"/>
      <c r="MOY25" s="72"/>
      <c r="MOZ25" s="72"/>
      <c r="MPA25" s="72"/>
      <c r="MPB25" s="72"/>
      <c r="MPC25" s="72"/>
      <c r="MPD25" s="72"/>
      <c r="MPE25" s="72"/>
      <c r="MPF25" s="72"/>
      <c r="MPG25" s="72"/>
      <c r="MPH25" s="72"/>
      <c r="MPI25" s="72"/>
      <c r="MPJ25" s="72"/>
      <c r="MPK25" s="72"/>
      <c r="MPL25" s="72"/>
      <c r="MPM25" s="72"/>
      <c r="MPN25" s="72"/>
      <c r="MPO25" s="72"/>
      <c r="MPP25" s="72"/>
      <c r="MPQ25" s="72"/>
      <c r="MPR25" s="72"/>
      <c r="MPS25" s="72"/>
      <c r="MPT25" s="72"/>
      <c r="MPU25" s="72"/>
      <c r="MPV25" s="72"/>
      <c r="MPW25" s="72"/>
      <c r="MPX25" s="72"/>
      <c r="MPY25" s="72"/>
      <c r="MPZ25" s="72"/>
      <c r="MQA25" s="72"/>
      <c r="MQB25" s="72"/>
      <c r="MQC25" s="72"/>
      <c r="MQD25" s="72"/>
      <c r="MQE25" s="72"/>
      <c r="MQF25" s="72"/>
      <c r="MQG25" s="72"/>
      <c r="MQH25" s="72"/>
      <c r="MQI25" s="72"/>
      <c r="MQJ25" s="72"/>
      <c r="MQK25" s="72"/>
      <c r="MQL25" s="72"/>
      <c r="MQM25" s="72"/>
      <c r="MQN25" s="72"/>
      <c r="MQO25" s="72"/>
      <c r="MQP25" s="72"/>
      <c r="MQQ25" s="72"/>
      <c r="MQR25" s="72"/>
      <c r="MQS25" s="72"/>
      <c r="MQT25" s="72"/>
      <c r="MQU25" s="72"/>
      <c r="MQV25" s="72"/>
      <c r="MQW25" s="72"/>
      <c r="MQX25" s="72"/>
      <c r="MQY25" s="72"/>
      <c r="MQZ25" s="72"/>
      <c r="MRA25" s="72"/>
      <c r="MRB25" s="72"/>
      <c r="MRC25" s="72"/>
      <c r="MRD25" s="72"/>
      <c r="MRE25" s="72"/>
      <c r="MRF25" s="72"/>
      <c r="MRG25" s="72"/>
      <c r="MRH25" s="72"/>
      <c r="MRI25" s="72"/>
      <c r="MRJ25" s="72"/>
      <c r="MRK25" s="72"/>
      <c r="MRL25" s="72"/>
      <c r="MRM25" s="72"/>
      <c r="MRN25" s="72"/>
      <c r="MRO25" s="72"/>
      <c r="MRP25" s="72"/>
      <c r="MRQ25" s="72"/>
      <c r="MRR25" s="72"/>
      <c r="MRS25" s="72"/>
      <c r="MRT25" s="72"/>
      <c r="MRU25" s="72"/>
      <c r="MRV25" s="72"/>
      <c r="MRW25" s="72"/>
      <c r="MRX25" s="72"/>
      <c r="MRY25" s="72"/>
      <c r="MRZ25" s="72"/>
      <c r="MSA25" s="72"/>
      <c r="MSB25" s="72"/>
      <c r="MSC25" s="72"/>
      <c r="MSD25" s="72"/>
      <c r="MSE25" s="72"/>
      <c r="MSF25" s="72"/>
      <c r="MSG25" s="72"/>
      <c r="MSH25" s="72"/>
      <c r="MSI25" s="72"/>
      <c r="MSJ25" s="72"/>
      <c r="MSK25" s="72"/>
      <c r="MSL25" s="72"/>
      <c r="MSM25" s="72"/>
      <c r="MSN25" s="72"/>
      <c r="MSO25" s="72"/>
      <c r="MSP25" s="72"/>
      <c r="MSQ25" s="72"/>
      <c r="MSR25" s="72"/>
      <c r="MSS25" s="72"/>
      <c r="MST25" s="72"/>
      <c r="MSU25" s="72"/>
      <c r="MSV25" s="72"/>
      <c r="MSW25" s="72"/>
      <c r="MSX25" s="72"/>
      <c r="MSY25" s="72"/>
      <c r="MSZ25" s="72"/>
      <c r="MTA25" s="72"/>
      <c r="MTB25" s="72"/>
      <c r="MTC25" s="72"/>
      <c r="MTD25" s="72"/>
      <c r="MTE25" s="72"/>
      <c r="MTF25" s="72"/>
      <c r="MTG25" s="72"/>
      <c r="MTH25" s="72"/>
      <c r="MTI25" s="72"/>
      <c r="MTJ25" s="72"/>
      <c r="MTK25" s="72"/>
      <c r="MTL25" s="72"/>
      <c r="MTM25" s="72"/>
      <c r="MTN25" s="72"/>
      <c r="MTO25" s="72"/>
      <c r="MTP25" s="72"/>
      <c r="MTQ25" s="72"/>
      <c r="MTR25" s="72"/>
      <c r="MTS25" s="72"/>
      <c r="MTT25" s="72"/>
      <c r="MTU25" s="72"/>
      <c r="MTV25" s="72"/>
      <c r="MTW25" s="72"/>
      <c r="MTX25" s="72"/>
      <c r="MTY25" s="72"/>
      <c r="MTZ25" s="72"/>
      <c r="MUA25" s="72"/>
      <c r="MUB25" s="72"/>
      <c r="MUC25" s="72"/>
      <c r="MUD25" s="72"/>
      <c r="MUE25" s="72"/>
      <c r="MUF25" s="72"/>
      <c r="MUG25" s="72"/>
      <c r="MUH25" s="72"/>
      <c r="MUI25" s="72"/>
      <c r="MUJ25" s="72"/>
      <c r="MUK25" s="72"/>
      <c r="MUL25" s="72"/>
      <c r="MUM25" s="72"/>
      <c r="MUN25" s="72"/>
      <c r="MUO25" s="72"/>
      <c r="MUP25" s="72"/>
      <c r="MUQ25" s="72"/>
      <c r="MUR25" s="72"/>
      <c r="MUS25" s="72"/>
      <c r="MUT25" s="72"/>
      <c r="MUU25" s="72"/>
      <c r="MUV25" s="72"/>
      <c r="MUW25" s="72"/>
      <c r="MUX25" s="72"/>
      <c r="MUY25" s="72"/>
      <c r="MUZ25" s="72"/>
      <c r="MVA25" s="72"/>
      <c r="MVB25" s="72"/>
      <c r="MVC25" s="72"/>
      <c r="MVD25" s="72"/>
      <c r="MVE25" s="72"/>
      <c r="MVF25" s="72"/>
      <c r="MVG25" s="72"/>
      <c r="MVH25" s="72"/>
      <c r="MVI25" s="72"/>
      <c r="MVJ25" s="72"/>
      <c r="MVK25" s="72"/>
      <c r="MVL25" s="72"/>
      <c r="MVM25" s="72"/>
      <c r="MVN25" s="72"/>
      <c r="MVO25" s="72"/>
      <c r="MVP25" s="72"/>
      <c r="MVQ25" s="72"/>
      <c r="MVR25" s="72"/>
      <c r="MVS25" s="72"/>
      <c r="MVT25" s="72"/>
      <c r="MVU25" s="72"/>
      <c r="MVV25" s="72"/>
      <c r="MVW25" s="72"/>
      <c r="MVX25" s="72"/>
      <c r="MVY25" s="72"/>
      <c r="MVZ25" s="72"/>
      <c r="MWA25" s="72"/>
      <c r="MWB25" s="72"/>
      <c r="MWC25" s="72"/>
      <c r="MWD25" s="72"/>
      <c r="MWE25" s="72"/>
      <c r="MWF25" s="72"/>
      <c r="MWG25" s="72"/>
      <c r="MWH25" s="72"/>
      <c r="MWI25" s="72"/>
      <c r="MWJ25" s="72"/>
      <c r="MWK25" s="72"/>
      <c r="MWL25" s="72"/>
      <c r="MWM25" s="72"/>
      <c r="MWN25" s="72"/>
      <c r="MWO25" s="72"/>
      <c r="MWP25" s="72"/>
      <c r="MWQ25" s="72"/>
      <c r="MWR25" s="72"/>
      <c r="MWS25" s="72"/>
      <c r="MWT25" s="72"/>
      <c r="MWU25" s="72"/>
      <c r="MWV25" s="72"/>
      <c r="MWW25" s="72"/>
      <c r="MWX25" s="72"/>
      <c r="MWY25" s="72"/>
      <c r="MWZ25" s="72"/>
      <c r="MXA25" s="72"/>
      <c r="MXB25" s="72"/>
      <c r="MXC25" s="72"/>
      <c r="MXD25" s="72"/>
      <c r="MXE25" s="72"/>
      <c r="MXF25" s="72"/>
      <c r="MXG25" s="72"/>
      <c r="MXH25" s="72"/>
      <c r="MXI25" s="72"/>
      <c r="MXJ25" s="72"/>
      <c r="MXK25" s="72"/>
      <c r="MXL25" s="72"/>
      <c r="MXM25" s="72"/>
      <c r="MXN25" s="72"/>
      <c r="MXO25" s="72"/>
      <c r="MXP25" s="72"/>
      <c r="MXQ25" s="72"/>
      <c r="MXR25" s="72"/>
      <c r="MXS25" s="72"/>
      <c r="MXT25" s="72"/>
      <c r="MXU25" s="72"/>
      <c r="MXV25" s="72"/>
      <c r="MXW25" s="72"/>
      <c r="MXX25" s="72"/>
      <c r="MXY25" s="72"/>
      <c r="MXZ25" s="72"/>
      <c r="MYA25" s="72"/>
      <c r="MYB25" s="72"/>
      <c r="MYC25" s="72"/>
      <c r="MYD25" s="72"/>
      <c r="MYE25" s="72"/>
      <c r="MYF25" s="72"/>
      <c r="MYG25" s="72"/>
      <c r="MYH25" s="72"/>
      <c r="MYI25" s="72"/>
      <c r="MYJ25" s="72"/>
      <c r="MYK25" s="72"/>
      <c r="MYL25" s="72"/>
      <c r="MYM25" s="72"/>
      <c r="MYN25" s="72"/>
      <c r="MYO25" s="72"/>
      <c r="MYP25" s="72"/>
      <c r="MYQ25" s="72"/>
      <c r="MYR25" s="72"/>
      <c r="MYS25" s="72"/>
      <c r="MYT25" s="72"/>
      <c r="MYU25" s="72"/>
      <c r="MYV25" s="72"/>
      <c r="MYW25" s="72"/>
      <c r="MYX25" s="72"/>
      <c r="MYY25" s="72"/>
      <c r="MYZ25" s="72"/>
      <c r="MZA25" s="72"/>
      <c r="MZB25" s="72"/>
      <c r="MZC25" s="72"/>
      <c r="MZD25" s="72"/>
      <c r="MZE25" s="72"/>
      <c r="MZF25" s="72"/>
      <c r="MZG25" s="72"/>
      <c r="MZH25" s="72"/>
      <c r="MZI25" s="72"/>
      <c r="MZJ25" s="72"/>
      <c r="MZK25" s="72"/>
      <c r="MZL25" s="72"/>
      <c r="MZM25" s="72"/>
      <c r="MZN25" s="72"/>
      <c r="MZO25" s="72"/>
      <c r="MZP25" s="72"/>
      <c r="MZQ25" s="72"/>
      <c r="MZR25" s="72"/>
      <c r="MZS25" s="72"/>
      <c r="MZT25" s="72"/>
      <c r="MZU25" s="72"/>
      <c r="MZV25" s="72"/>
      <c r="MZW25" s="72"/>
      <c r="MZX25" s="72"/>
      <c r="MZY25" s="72"/>
      <c r="MZZ25" s="72"/>
      <c r="NAA25" s="72"/>
      <c r="NAB25" s="72"/>
      <c r="NAC25" s="72"/>
      <c r="NAD25" s="72"/>
      <c r="NAE25" s="72"/>
      <c r="NAF25" s="72"/>
      <c r="NAG25" s="72"/>
      <c r="NAH25" s="72"/>
      <c r="NAI25" s="72"/>
      <c r="NAJ25" s="72"/>
      <c r="NAK25" s="72"/>
      <c r="NAL25" s="72"/>
      <c r="NAM25" s="72"/>
      <c r="NAN25" s="72"/>
      <c r="NAO25" s="72"/>
      <c r="NAP25" s="72"/>
      <c r="NAQ25" s="72"/>
      <c r="NAR25" s="72"/>
      <c r="NAS25" s="72"/>
      <c r="NAT25" s="72"/>
      <c r="NAU25" s="72"/>
      <c r="NAV25" s="72"/>
      <c r="NAW25" s="72"/>
      <c r="NAX25" s="72"/>
      <c r="NAY25" s="72"/>
      <c r="NAZ25" s="72"/>
      <c r="NBA25" s="72"/>
      <c r="NBB25" s="72"/>
      <c r="NBC25" s="72"/>
      <c r="NBD25" s="72"/>
      <c r="NBE25" s="72"/>
      <c r="NBF25" s="72"/>
      <c r="NBG25" s="72"/>
      <c r="NBH25" s="72"/>
      <c r="NBI25" s="72"/>
      <c r="NBJ25" s="72"/>
      <c r="NBK25" s="72"/>
      <c r="NBL25" s="72"/>
      <c r="NBM25" s="72"/>
      <c r="NBN25" s="72"/>
      <c r="NBO25" s="72"/>
      <c r="NBP25" s="72"/>
      <c r="NBQ25" s="72"/>
      <c r="NBR25" s="72"/>
      <c r="NBS25" s="72"/>
      <c r="NBT25" s="72"/>
      <c r="NBU25" s="72"/>
      <c r="NBV25" s="72"/>
      <c r="NBW25" s="72"/>
      <c r="NBX25" s="72"/>
      <c r="NBY25" s="72"/>
      <c r="NBZ25" s="72"/>
      <c r="NCA25" s="72"/>
      <c r="NCB25" s="72"/>
      <c r="NCC25" s="72"/>
      <c r="NCD25" s="72"/>
      <c r="NCE25" s="72"/>
      <c r="NCF25" s="72"/>
      <c r="NCG25" s="72"/>
      <c r="NCH25" s="72"/>
      <c r="NCI25" s="72"/>
      <c r="NCJ25" s="72"/>
      <c r="NCK25" s="72"/>
      <c r="NCL25" s="72"/>
      <c r="NCM25" s="72"/>
      <c r="NCN25" s="72"/>
      <c r="NCO25" s="72"/>
      <c r="NCP25" s="72"/>
      <c r="NCQ25" s="72"/>
      <c r="NCR25" s="72"/>
      <c r="NCS25" s="72"/>
      <c r="NCT25" s="72"/>
      <c r="NCU25" s="72"/>
      <c r="NCV25" s="72"/>
      <c r="NCW25" s="72"/>
      <c r="NCX25" s="72"/>
      <c r="NCY25" s="72"/>
      <c r="NCZ25" s="72"/>
      <c r="NDA25" s="72"/>
      <c r="NDB25" s="72"/>
      <c r="NDC25" s="72"/>
      <c r="NDD25" s="72"/>
      <c r="NDE25" s="72"/>
      <c r="NDF25" s="72"/>
      <c r="NDG25" s="72"/>
      <c r="NDH25" s="72"/>
      <c r="NDI25" s="72"/>
      <c r="NDJ25" s="72"/>
      <c r="NDK25" s="72"/>
      <c r="NDL25" s="72"/>
      <c r="NDM25" s="72"/>
      <c r="NDN25" s="72"/>
      <c r="NDO25" s="72"/>
      <c r="NDP25" s="72"/>
      <c r="NDQ25" s="72"/>
      <c r="NDR25" s="72"/>
      <c r="NDS25" s="72"/>
      <c r="NDT25" s="72"/>
      <c r="NDU25" s="72"/>
      <c r="NDV25" s="72"/>
      <c r="NDW25" s="72"/>
      <c r="NDX25" s="72"/>
      <c r="NDY25" s="72"/>
      <c r="NDZ25" s="72"/>
      <c r="NEA25" s="72"/>
      <c r="NEB25" s="72"/>
      <c r="NEC25" s="72"/>
      <c r="NED25" s="72"/>
      <c r="NEE25" s="72"/>
      <c r="NEF25" s="72"/>
      <c r="NEG25" s="72"/>
      <c r="NEH25" s="72"/>
      <c r="NEI25" s="72"/>
      <c r="NEJ25" s="72"/>
      <c r="NEK25" s="72"/>
      <c r="NEL25" s="72"/>
      <c r="NEM25" s="72"/>
      <c r="NEN25" s="72"/>
      <c r="NEO25" s="72"/>
      <c r="NEP25" s="72"/>
      <c r="NEQ25" s="72"/>
      <c r="NER25" s="72"/>
      <c r="NES25" s="72"/>
      <c r="NET25" s="72"/>
      <c r="NEU25" s="72"/>
      <c r="NEV25" s="72"/>
      <c r="NEW25" s="72"/>
      <c r="NEX25" s="72"/>
      <c r="NEY25" s="72"/>
      <c r="NEZ25" s="72"/>
      <c r="NFA25" s="72"/>
      <c r="NFB25" s="72"/>
      <c r="NFC25" s="72"/>
      <c r="NFD25" s="72"/>
      <c r="NFE25" s="72"/>
      <c r="NFF25" s="72"/>
      <c r="NFG25" s="72"/>
      <c r="NFH25" s="72"/>
      <c r="NFI25" s="72"/>
      <c r="NFJ25" s="72"/>
      <c r="NFK25" s="72"/>
      <c r="NFL25" s="72"/>
      <c r="NFM25" s="72"/>
      <c r="NFN25" s="72"/>
      <c r="NFO25" s="72"/>
      <c r="NFP25" s="72"/>
      <c r="NFQ25" s="72"/>
      <c r="NFR25" s="72"/>
      <c r="NFS25" s="72"/>
      <c r="NFT25" s="72"/>
      <c r="NFU25" s="72"/>
      <c r="NFV25" s="72"/>
      <c r="NFW25" s="72"/>
      <c r="NFX25" s="72"/>
      <c r="NFY25" s="72"/>
      <c r="NFZ25" s="72"/>
      <c r="NGA25" s="72"/>
      <c r="NGB25" s="72"/>
      <c r="NGC25" s="72"/>
      <c r="NGD25" s="72"/>
      <c r="NGE25" s="72"/>
      <c r="NGF25" s="72"/>
      <c r="NGG25" s="72"/>
      <c r="NGH25" s="72"/>
      <c r="NGI25" s="72"/>
      <c r="NGJ25" s="72"/>
      <c r="NGK25" s="72"/>
      <c r="NGL25" s="72"/>
      <c r="NGM25" s="72"/>
      <c r="NGN25" s="72"/>
      <c r="NGO25" s="72"/>
      <c r="NGP25" s="72"/>
      <c r="NGQ25" s="72"/>
      <c r="NGR25" s="72"/>
      <c r="NGS25" s="72"/>
      <c r="NGT25" s="72"/>
      <c r="NGU25" s="72"/>
      <c r="NGV25" s="72"/>
      <c r="NGW25" s="72"/>
      <c r="NGX25" s="72"/>
      <c r="NGY25" s="72"/>
      <c r="NGZ25" s="72"/>
      <c r="NHA25" s="72"/>
      <c r="NHB25" s="72"/>
      <c r="NHC25" s="72"/>
      <c r="NHD25" s="72"/>
      <c r="NHE25" s="72"/>
      <c r="NHF25" s="72"/>
      <c r="NHG25" s="72"/>
      <c r="NHH25" s="72"/>
      <c r="NHI25" s="72"/>
      <c r="NHJ25" s="72"/>
      <c r="NHK25" s="72"/>
      <c r="NHL25" s="72"/>
      <c r="NHM25" s="72"/>
      <c r="NHN25" s="72"/>
      <c r="NHO25" s="72"/>
      <c r="NHP25" s="72"/>
      <c r="NHQ25" s="72"/>
      <c r="NHR25" s="72"/>
      <c r="NHS25" s="72"/>
      <c r="NHT25" s="72"/>
      <c r="NHU25" s="72"/>
      <c r="NHV25" s="72"/>
      <c r="NHW25" s="72"/>
      <c r="NHX25" s="72"/>
      <c r="NHY25" s="72"/>
      <c r="NHZ25" s="72"/>
      <c r="NIA25" s="72"/>
      <c r="NIB25" s="72"/>
      <c r="NIC25" s="72"/>
      <c r="NID25" s="72"/>
      <c r="NIE25" s="72"/>
      <c r="NIF25" s="72"/>
      <c r="NIG25" s="72"/>
      <c r="NIH25" s="72"/>
      <c r="NII25" s="72"/>
      <c r="NIJ25" s="72"/>
      <c r="NIK25" s="72"/>
      <c r="NIL25" s="72"/>
      <c r="NIM25" s="72"/>
      <c r="NIN25" s="72"/>
      <c r="NIO25" s="72"/>
      <c r="NIP25" s="72"/>
      <c r="NIQ25" s="72"/>
      <c r="NIR25" s="72"/>
      <c r="NIS25" s="72"/>
      <c r="NIT25" s="72"/>
      <c r="NIU25" s="72"/>
      <c r="NIV25" s="72"/>
      <c r="NIW25" s="72"/>
      <c r="NIX25" s="72"/>
      <c r="NIY25" s="72"/>
      <c r="NIZ25" s="72"/>
      <c r="NJA25" s="72"/>
      <c r="NJB25" s="72"/>
      <c r="NJC25" s="72"/>
      <c r="NJD25" s="72"/>
      <c r="NJE25" s="72"/>
      <c r="NJF25" s="72"/>
      <c r="NJG25" s="72"/>
      <c r="NJH25" s="72"/>
      <c r="NJI25" s="72"/>
      <c r="NJJ25" s="72"/>
      <c r="NJK25" s="72"/>
      <c r="NJL25" s="72"/>
      <c r="NJM25" s="72"/>
      <c r="NJN25" s="72"/>
      <c r="NJO25" s="72"/>
      <c r="NJP25" s="72"/>
      <c r="NJQ25" s="72"/>
      <c r="NJR25" s="72"/>
      <c r="NJS25" s="72"/>
      <c r="NJT25" s="72"/>
      <c r="NJU25" s="72"/>
      <c r="NJV25" s="72"/>
      <c r="NJW25" s="72"/>
      <c r="NJX25" s="72"/>
      <c r="NJY25" s="72"/>
      <c r="NJZ25" s="72"/>
      <c r="NKA25" s="72"/>
      <c r="NKB25" s="72"/>
      <c r="NKC25" s="72"/>
      <c r="NKD25" s="72"/>
      <c r="NKE25" s="72"/>
      <c r="NKF25" s="72"/>
      <c r="NKG25" s="72"/>
      <c r="NKH25" s="72"/>
      <c r="NKI25" s="72"/>
      <c r="NKJ25" s="72"/>
      <c r="NKK25" s="72"/>
      <c r="NKL25" s="72"/>
      <c r="NKM25" s="72"/>
      <c r="NKN25" s="72"/>
      <c r="NKO25" s="72"/>
      <c r="NKP25" s="72"/>
      <c r="NKQ25" s="72"/>
      <c r="NKR25" s="72"/>
      <c r="NKS25" s="72"/>
      <c r="NKT25" s="72"/>
      <c r="NKU25" s="72"/>
      <c r="NKV25" s="72"/>
      <c r="NKW25" s="72"/>
      <c r="NKX25" s="72"/>
      <c r="NKY25" s="72"/>
      <c r="NKZ25" s="72"/>
      <c r="NLA25" s="72"/>
      <c r="NLB25" s="72"/>
      <c r="NLC25" s="72"/>
      <c r="NLD25" s="72"/>
      <c r="NLE25" s="72"/>
      <c r="NLF25" s="72"/>
      <c r="NLG25" s="72"/>
      <c r="NLH25" s="72"/>
      <c r="NLI25" s="72"/>
      <c r="NLJ25" s="72"/>
      <c r="NLK25" s="72"/>
      <c r="NLL25" s="72"/>
      <c r="NLM25" s="72"/>
      <c r="NLN25" s="72"/>
      <c r="NLO25" s="72"/>
      <c r="NLP25" s="72"/>
      <c r="NLQ25" s="72"/>
      <c r="NLR25" s="72"/>
      <c r="NLS25" s="72"/>
      <c r="NLT25" s="72"/>
      <c r="NLU25" s="72"/>
      <c r="NLV25" s="72"/>
      <c r="NLW25" s="72"/>
      <c r="NLX25" s="72"/>
      <c r="NLY25" s="72"/>
      <c r="NLZ25" s="72"/>
      <c r="NMA25" s="72"/>
      <c r="NMB25" s="72"/>
      <c r="NMC25" s="72"/>
      <c r="NMD25" s="72"/>
      <c r="NME25" s="72"/>
      <c r="NMF25" s="72"/>
      <c r="NMG25" s="72"/>
      <c r="NMH25" s="72"/>
      <c r="NMI25" s="72"/>
      <c r="NMJ25" s="72"/>
      <c r="NMK25" s="72"/>
      <c r="NML25" s="72"/>
      <c r="NMM25" s="72"/>
      <c r="NMN25" s="72"/>
      <c r="NMO25" s="72"/>
      <c r="NMP25" s="72"/>
      <c r="NMQ25" s="72"/>
      <c r="NMR25" s="72"/>
      <c r="NMS25" s="72"/>
      <c r="NMT25" s="72"/>
      <c r="NMU25" s="72"/>
      <c r="NMV25" s="72"/>
      <c r="NMW25" s="72"/>
      <c r="NMX25" s="72"/>
      <c r="NMY25" s="72"/>
      <c r="NMZ25" s="72"/>
      <c r="NNA25" s="72"/>
      <c r="NNB25" s="72"/>
      <c r="NNC25" s="72"/>
      <c r="NND25" s="72"/>
      <c r="NNE25" s="72"/>
      <c r="NNF25" s="72"/>
      <c r="NNG25" s="72"/>
      <c r="NNH25" s="72"/>
      <c r="NNI25" s="72"/>
      <c r="NNJ25" s="72"/>
      <c r="NNK25" s="72"/>
      <c r="NNL25" s="72"/>
      <c r="NNM25" s="72"/>
      <c r="NNN25" s="72"/>
      <c r="NNO25" s="72"/>
      <c r="NNP25" s="72"/>
      <c r="NNQ25" s="72"/>
      <c r="NNR25" s="72"/>
      <c r="NNS25" s="72"/>
      <c r="NNT25" s="72"/>
      <c r="NNU25" s="72"/>
      <c r="NNV25" s="72"/>
      <c r="NNW25" s="72"/>
      <c r="NNX25" s="72"/>
      <c r="NNY25" s="72"/>
      <c r="NNZ25" s="72"/>
      <c r="NOA25" s="72"/>
      <c r="NOB25" s="72"/>
      <c r="NOC25" s="72"/>
      <c r="NOD25" s="72"/>
      <c r="NOE25" s="72"/>
      <c r="NOF25" s="72"/>
      <c r="NOG25" s="72"/>
      <c r="NOH25" s="72"/>
      <c r="NOI25" s="72"/>
      <c r="NOJ25" s="72"/>
      <c r="NOK25" s="72"/>
      <c r="NOL25" s="72"/>
      <c r="NOM25" s="72"/>
      <c r="NON25" s="72"/>
      <c r="NOO25" s="72"/>
      <c r="NOP25" s="72"/>
      <c r="NOQ25" s="72"/>
      <c r="NOR25" s="72"/>
      <c r="NOS25" s="72"/>
      <c r="NOT25" s="72"/>
      <c r="NOU25" s="72"/>
      <c r="NOV25" s="72"/>
      <c r="NOW25" s="72"/>
      <c r="NOX25" s="72"/>
      <c r="NOY25" s="72"/>
      <c r="NOZ25" s="72"/>
      <c r="NPA25" s="72"/>
      <c r="NPB25" s="72"/>
      <c r="NPC25" s="72"/>
      <c r="NPD25" s="72"/>
      <c r="NPE25" s="72"/>
      <c r="NPF25" s="72"/>
      <c r="NPG25" s="72"/>
      <c r="NPH25" s="72"/>
      <c r="NPI25" s="72"/>
      <c r="NPJ25" s="72"/>
      <c r="NPK25" s="72"/>
      <c r="NPL25" s="72"/>
      <c r="NPM25" s="72"/>
      <c r="NPN25" s="72"/>
      <c r="NPO25" s="72"/>
      <c r="NPP25" s="72"/>
      <c r="NPQ25" s="72"/>
      <c r="NPR25" s="72"/>
      <c r="NPS25" s="72"/>
      <c r="NPT25" s="72"/>
      <c r="NPU25" s="72"/>
      <c r="NPV25" s="72"/>
      <c r="NPW25" s="72"/>
      <c r="NPX25" s="72"/>
      <c r="NPY25" s="72"/>
      <c r="NPZ25" s="72"/>
      <c r="NQA25" s="72"/>
      <c r="NQB25" s="72"/>
      <c r="NQC25" s="72"/>
      <c r="NQD25" s="72"/>
      <c r="NQE25" s="72"/>
      <c r="NQF25" s="72"/>
      <c r="NQG25" s="72"/>
      <c r="NQH25" s="72"/>
      <c r="NQI25" s="72"/>
      <c r="NQJ25" s="72"/>
      <c r="NQK25" s="72"/>
      <c r="NQL25" s="72"/>
      <c r="NQM25" s="72"/>
      <c r="NQN25" s="72"/>
      <c r="NQO25" s="72"/>
      <c r="NQP25" s="72"/>
      <c r="NQQ25" s="72"/>
      <c r="NQR25" s="72"/>
      <c r="NQS25" s="72"/>
      <c r="NQT25" s="72"/>
      <c r="NQU25" s="72"/>
      <c r="NQV25" s="72"/>
      <c r="NQW25" s="72"/>
      <c r="NQX25" s="72"/>
      <c r="NQY25" s="72"/>
      <c r="NQZ25" s="72"/>
      <c r="NRA25" s="72"/>
      <c r="NRB25" s="72"/>
      <c r="NRC25" s="72"/>
      <c r="NRD25" s="72"/>
      <c r="NRE25" s="72"/>
      <c r="NRF25" s="72"/>
      <c r="NRG25" s="72"/>
      <c r="NRH25" s="72"/>
      <c r="NRI25" s="72"/>
      <c r="NRJ25" s="72"/>
      <c r="NRK25" s="72"/>
      <c r="NRL25" s="72"/>
      <c r="NRM25" s="72"/>
      <c r="NRN25" s="72"/>
      <c r="NRO25" s="72"/>
      <c r="NRP25" s="72"/>
      <c r="NRQ25" s="72"/>
      <c r="NRR25" s="72"/>
      <c r="NRS25" s="72"/>
      <c r="NRT25" s="72"/>
      <c r="NRU25" s="72"/>
      <c r="NRV25" s="72"/>
      <c r="NRW25" s="72"/>
      <c r="NRX25" s="72"/>
      <c r="NRY25" s="72"/>
      <c r="NRZ25" s="72"/>
      <c r="NSA25" s="72"/>
      <c r="NSB25" s="72"/>
      <c r="NSC25" s="72"/>
      <c r="NSD25" s="72"/>
      <c r="NSE25" s="72"/>
      <c r="NSF25" s="72"/>
      <c r="NSG25" s="72"/>
      <c r="NSH25" s="72"/>
      <c r="NSI25" s="72"/>
      <c r="NSJ25" s="72"/>
      <c r="NSK25" s="72"/>
      <c r="NSL25" s="72"/>
      <c r="NSM25" s="72"/>
      <c r="NSN25" s="72"/>
      <c r="NSO25" s="72"/>
      <c r="NSP25" s="72"/>
      <c r="NSQ25" s="72"/>
      <c r="NSR25" s="72"/>
      <c r="NSS25" s="72"/>
      <c r="NST25" s="72"/>
      <c r="NSU25" s="72"/>
      <c r="NSV25" s="72"/>
      <c r="NSW25" s="72"/>
      <c r="NSX25" s="72"/>
      <c r="NSY25" s="72"/>
      <c r="NSZ25" s="72"/>
      <c r="NTA25" s="72"/>
      <c r="NTB25" s="72"/>
      <c r="NTC25" s="72"/>
      <c r="NTD25" s="72"/>
      <c r="NTE25" s="72"/>
      <c r="NTF25" s="72"/>
      <c r="NTG25" s="72"/>
      <c r="NTH25" s="72"/>
      <c r="NTI25" s="72"/>
      <c r="NTJ25" s="72"/>
      <c r="NTK25" s="72"/>
      <c r="NTL25" s="72"/>
      <c r="NTM25" s="72"/>
      <c r="NTN25" s="72"/>
      <c r="NTO25" s="72"/>
      <c r="NTP25" s="72"/>
      <c r="NTQ25" s="72"/>
      <c r="NTR25" s="72"/>
      <c r="NTS25" s="72"/>
      <c r="NTT25" s="72"/>
      <c r="NTU25" s="72"/>
      <c r="NTV25" s="72"/>
      <c r="NTW25" s="72"/>
      <c r="NTX25" s="72"/>
      <c r="NTY25" s="72"/>
      <c r="NTZ25" s="72"/>
      <c r="NUA25" s="72"/>
      <c r="NUB25" s="72"/>
      <c r="NUC25" s="72"/>
      <c r="NUD25" s="72"/>
      <c r="NUE25" s="72"/>
      <c r="NUF25" s="72"/>
      <c r="NUG25" s="72"/>
      <c r="NUH25" s="72"/>
      <c r="NUI25" s="72"/>
      <c r="NUJ25" s="72"/>
      <c r="NUK25" s="72"/>
      <c r="NUL25" s="72"/>
      <c r="NUM25" s="72"/>
      <c r="NUN25" s="72"/>
      <c r="NUO25" s="72"/>
      <c r="NUP25" s="72"/>
      <c r="NUQ25" s="72"/>
      <c r="NUR25" s="72"/>
      <c r="NUS25" s="72"/>
      <c r="NUT25" s="72"/>
      <c r="NUU25" s="72"/>
      <c r="NUV25" s="72"/>
      <c r="NUW25" s="72"/>
      <c r="NUX25" s="72"/>
      <c r="NUY25" s="72"/>
      <c r="NUZ25" s="72"/>
      <c r="NVA25" s="72"/>
      <c r="NVB25" s="72"/>
      <c r="NVC25" s="72"/>
      <c r="NVD25" s="72"/>
      <c r="NVE25" s="72"/>
      <c r="NVF25" s="72"/>
      <c r="NVG25" s="72"/>
      <c r="NVH25" s="72"/>
      <c r="NVI25" s="72"/>
      <c r="NVJ25" s="72"/>
      <c r="NVK25" s="72"/>
      <c r="NVL25" s="72"/>
      <c r="NVM25" s="72"/>
      <c r="NVN25" s="72"/>
      <c r="NVO25" s="72"/>
      <c r="NVP25" s="72"/>
      <c r="NVQ25" s="72"/>
      <c r="NVR25" s="72"/>
      <c r="NVS25" s="72"/>
      <c r="NVT25" s="72"/>
      <c r="NVU25" s="72"/>
      <c r="NVV25" s="72"/>
      <c r="NVW25" s="72"/>
      <c r="NVX25" s="72"/>
      <c r="NVY25" s="72"/>
      <c r="NVZ25" s="72"/>
      <c r="NWA25" s="72"/>
      <c r="NWB25" s="72"/>
      <c r="NWC25" s="72"/>
      <c r="NWD25" s="72"/>
      <c r="NWE25" s="72"/>
      <c r="NWF25" s="72"/>
      <c r="NWG25" s="72"/>
      <c r="NWH25" s="72"/>
      <c r="NWI25" s="72"/>
      <c r="NWJ25" s="72"/>
      <c r="NWK25" s="72"/>
      <c r="NWL25" s="72"/>
      <c r="NWM25" s="72"/>
      <c r="NWN25" s="72"/>
      <c r="NWO25" s="72"/>
      <c r="NWP25" s="72"/>
      <c r="NWQ25" s="72"/>
      <c r="NWR25" s="72"/>
      <c r="NWS25" s="72"/>
      <c r="NWT25" s="72"/>
      <c r="NWU25" s="72"/>
      <c r="NWV25" s="72"/>
      <c r="NWW25" s="72"/>
      <c r="NWX25" s="72"/>
      <c r="NWY25" s="72"/>
      <c r="NWZ25" s="72"/>
      <c r="NXA25" s="72"/>
      <c r="NXB25" s="72"/>
      <c r="NXC25" s="72"/>
      <c r="NXD25" s="72"/>
      <c r="NXE25" s="72"/>
      <c r="NXF25" s="72"/>
      <c r="NXG25" s="72"/>
      <c r="NXH25" s="72"/>
      <c r="NXI25" s="72"/>
      <c r="NXJ25" s="72"/>
      <c r="NXK25" s="72"/>
      <c r="NXL25" s="72"/>
      <c r="NXM25" s="72"/>
      <c r="NXN25" s="72"/>
      <c r="NXO25" s="72"/>
      <c r="NXP25" s="72"/>
      <c r="NXQ25" s="72"/>
      <c r="NXR25" s="72"/>
      <c r="NXS25" s="72"/>
      <c r="NXT25" s="72"/>
      <c r="NXU25" s="72"/>
      <c r="NXV25" s="72"/>
      <c r="NXW25" s="72"/>
      <c r="NXX25" s="72"/>
      <c r="NXY25" s="72"/>
      <c r="NXZ25" s="72"/>
      <c r="NYA25" s="72"/>
      <c r="NYB25" s="72"/>
      <c r="NYC25" s="72"/>
      <c r="NYD25" s="72"/>
      <c r="NYE25" s="72"/>
      <c r="NYF25" s="72"/>
      <c r="NYG25" s="72"/>
      <c r="NYH25" s="72"/>
      <c r="NYI25" s="72"/>
      <c r="NYJ25" s="72"/>
      <c r="NYK25" s="72"/>
      <c r="NYL25" s="72"/>
      <c r="NYM25" s="72"/>
      <c r="NYN25" s="72"/>
      <c r="NYO25" s="72"/>
      <c r="NYP25" s="72"/>
      <c r="NYQ25" s="72"/>
      <c r="NYR25" s="72"/>
      <c r="NYS25" s="72"/>
      <c r="NYT25" s="72"/>
      <c r="NYU25" s="72"/>
      <c r="NYV25" s="72"/>
      <c r="NYW25" s="72"/>
      <c r="NYX25" s="72"/>
      <c r="NYY25" s="72"/>
      <c r="NYZ25" s="72"/>
      <c r="NZA25" s="72"/>
      <c r="NZB25" s="72"/>
      <c r="NZC25" s="72"/>
      <c r="NZD25" s="72"/>
      <c r="NZE25" s="72"/>
      <c r="NZF25" s="72"/>
      <c r="NZG25" s="72"/>
      <c r="NZH25" s="72"/>
      <c r="NZI25" s="72"/>
      <c r="NZJ25" s="72"/>
      <c r="NZK25" s="72"/>
      <c r="NZL25" s="72"/>
      <c r="NZM25" s="72"/>
      <c r="NZN25" s="72"/>
      <c r="NZO25" s="72"/>
      <c r="NZP25" s="72"/>
      <c r="NZQ25" s="72"/>
      <c r="NZR25" s="72"/>
      <c r="NZS25" s="72"/>
      <c r="NZT25" s="72"/>
      <c r="NZU25" s="72"/>
      <c r="NZV25" s="72"/>
      <c r="NZW25" s="72"/>
      <c r="NZX25" s="72"/>
      <c r="NZY25" s="72"/>
      <c r="NZZ25" s="72"/>
      <c r="OAA25" s="72"/>
      <c r="OAB25" s="72"/>
      <c r="OAC25" s="72"/>
      <c r="OAD25" s="72"/>
      <c r="OAE25" s="72"/>
      <c r="OAF25" s="72"/>
      <c r="OAG25" s="72"/>
      <c r="OAH25" s="72"/>
      <c r="OAI25" s="72"/>
      <c r="OAJ25" s="72"/>
      <c r="OAK25" s="72"/>
      <c r="OAL25" s="72"/>
      <c r="OAM25" s="72"/>
      <c r="OAN25" s="72"/>
      <c r="OAO25" s="72"/>
      <c r="OAP25" s="72"/>
      <c r="OAQ25" s="72"/>
      <c r="OAR25" s="72"/>
      <c r="OAS25" s="72"/>
      <c r="OAT25" s="72"/>
      <c r="OAU25" s="72"/>
      <c r="OAV25" s="72"/>
      <c r="OAW25" s="72"/>
      <c r="OAX25" s="72"/>
      <c r="OAY25" s="72"/>
      <c r="OAZ25" s="72"/>
      <c r="OBA25" s="72"/>
      <c r="OBB25" s="72"/>
      <c r="OBC25" s="72"/>
      <c r="OBD25" s="72"/>
      <c r="OBE25" s="72"/>
      <c r="OBF25" s="72"/>
      <c r="OBG25" s="72"/>
      <c r="OBH25" s="72"/>
      <c r="OBI25" s="72"/>
      <c r="OBJ25" s="72"/>
      <c r="OBK25" s="72"/>
      <c r="OBL25" s="72"/>
      <c r="OBM25" s="72"/>
      <c r="OBN25" s="72"/>
      <c r="OBO25" s="72"/>
      <c r="OBP25" s="72"/>
      <c r="OBQ25" s="72"/>
      <c r="OBR25" s="72"/>
      <c r="OBS25" s="72"/>
      <c r="OBT25" s="72"/>
      <c r="OBU25" s="72"/>
      <c r="OBV25" s="72"/>
      <c r="OBW25" s="72"/>
      <c r="OBX25" s="72"/>
      <c r="OBY25" s="72"/>
      <c r="OBZ25" s="72"/>
      <c r="OCA25" s="72"/>
      <c r="OCB25" s="72"/>
      <c r="OCC25" s="72"/>
      <c r="OCD25" s="72"/>
      <c r="OCE25" s="72"/>
      <c r="OCF25" s="72"/>
      <c r="OCG25" s="72"/>
      <c r="OCH25" s="72"/>
      <c r="OCI25" s="72"/>
      <c r="OCJ25" s="72"/>
      <c r="OCK25" s="72"/>
      <c r="OCL25" s="72"/>
      <c r="OCM25" s="72"/>
      <c r="OCN25" s="72"/>
      <c r="OCO25" s="72"/>
      <c r="OCP25" s="72"/>
      <c r="OCQ25" s="72"/>
      <c r="OCR25" s="72"/>
      <c r="OCS25" s="72"/>
      <c r="OCT25" s="72"/>
      <c r="OCU25" s="72"/>
      <c r="OCV25" s="72"/>
      <c r="OCW25" s="72"/>
      <c r="OCX25" s="72"/>
      <c r="OCY25" s="72"/>
      <c r="OCZ25" s="72"/>
      <c r="ODA25" s="72"/>
      <c r="ODB25" s="72"/>
      <c r="ODC25" s="72"/>
      <c r="ODD25" s="72"/>
      <c r="ODE25" s="72"/>
      <c r="ODF25" s="72"/>
      <c r="ODG25" s="72"/>
      <c r="ODH25" s="72"/>
      <c r="ODI25" s="72"/>
      <c r="ODJ25" s="72"/>
      <c r="ODK25" s="72"/>
      <c r="ODL25" s="72"/>
      <c r="ODM25" s="72"/>
      <c r="ODN25" s="72"/>
      <c r="ODO25" s="72"/>
      <c r="ODP25" s="72"/>
      <c r="ODQ25" s="72"/>
      <c r="ODR25" s="72"/>
      <c r="ODS25" s="72"/>
      <c r="ODT25" s="72"/>
      <c r="ODU25" s="72"/>
      <c r="ODV25" s="72"/>
      <c r="ODW25" s="72"/>
      <c r="ODX25" s="72"/>
      <c r="ODY25" s="72"/>
      <c r="ODZ25" s="72"/>
      <c r="OEA25" s="72"/>
      <c r="OEB25" s="72"/>
      <c r="OEC25" s="72"/>
      <c r="OED25" s="72"/>
      <c r="OEE25" s="72"/>
      <c r="OEF25" s="72"/>
      <c r="OEG25" s="72"/>
      <c r="OEH25" s="72"/>
      <c r="OEI25" s="72"/>
      <c r="OEJ25" s="72"/>
      <c r="OEK25" s="72"/>
      <c r="OEL25" s="72"/>
      <c r="OEM25" s="72"/>
      <c r="OEN25" s="72"/>
      <c r="OEO25" s="72"/>
      <c r="OEP25" s="72"/>
      <c r="OEQ25" s="72"/>
      <c r="OER25" s="72"/>
      <c r="OES25" s="72"/>
      <c r="OET25" s="72"/>
      <c r="OEU25" s="72"/>
      <c r="OEV25" s="72"/>
      <c r="OEW25" s="72"/>
      <c r="OEX25" s="72"/>
      <c r="OEY25" s="72"/>
      <c r="OEZ25" s="72"/>
      <c r="OFA25" s="72"/>
      <c r="OFB25" s="72"/>
      <c r="OFC25" s="72"/>
      <c r="OFD25" s="72"/>
      <c r="OFE25" s="72"/>
      <c r="OFF25" s="72"/>
      <c r="OFG25" s="72"/>
      <c r="OFH25" s="72"/>
      <c r="OFI25" s="72"/>
      <c r="OFJ25" s="72"/>
      <c r="OFK25" s="72"/>
      <c r="OFL25" s="72"/>
      <c r="OFM25" s="72"/>
      <c r="OFN25" s="72"/>
      <c r="OFO25" s="72"/>
      <c r="OFP25" s="72"/>
      <c r="OFQ25" s="72"/>
      <c r="OFR25" s="72"/>
      <c r="OFS25" s="72"/>
      <c r="OFT25" s="72"/>
      <c r="OFU25" s="72"/>
      <c r="OFV25" s="72"/>
      <c r="OFW25" s="72"/>
      <c r="OFX25" s="72"/>
      <c r="OFY25" s="72"/>
      <c r="OFZ25" s="72"/>
      <c r="OGA25" s="72"/>
      <c r="OGB25" s="72"/>
      <c r="OGC25" s="72"/>
      <c r="OGD25" s="72"/>
      <c r="OGE25" s="72"/>
      <c r="OGF25" s="72"/>
      <c r="OGG25" s="72"/>
      <c r="OGH25" s="72"/>
      <c r="OGI25" s="72"/>
      <c r="OGJ25" s="72"/>
      <c r="OGK25" s="72"/>
      <c r="OGL25" s="72"/>
      <c r="OGM25" s="72"/>
      <c r="OGN25" s="72"/>
      <c r="OGO25" s="72"/>
      <c r="OGP25" s="72"/>
      <c r="OGQ25" s="72"/>
      <c r="OGR25" s="72"/>
      <c r="OGS25" s="72"/>
      <c r="OGT25" s="72"/>
      <c r="OGU25" s="72"/>
      <c r="OGV25" s="72"/>
      <c r="OGW25" s="72"/>
      <c r="OGX25" s="72"/>
      <c r="OGY25" s="72"/>
      <c r="OGZ25" s="72"/>
      <c r="OHA25" s="72"/>
      <c r="OHB25" s="72"/>
      <c r="OHC25" s="72"/>
      <c r="OHD25" s="72"/>
      <c r="OHE25" s="72"/>
      <c r="OHF25" s="72"/>
      <c r="OHG25" s="72"/>
      <c r="OHH25" s="72"/>
      <c r="OHI25" s="72"/>
      <c r="OHJ25" s="72"/>
      <c r="OHK25" s="72"/>
      <c r="OHL25" s="72"/>
      <c r="OHM25" s="72"/>
      <c r="OHN25" s="72"/>
      <c r="OHO25" s="72"/>
      <c r="OHP25" s="72"/>
      <c r="OHQ25" s="72"/>
      <c r="OHR25" s="72"/>
      <c r="OHS25" s="72"/>
      <c r="OHT25" s="72"/>
      <c r="OHU25" s="72"/>
      <c r="OHV25" s="72"/>
      <c r="OHW25" s="72"/>
      <c r="OHX25" s="72"/>
      <c r="OHY25" s="72"/>
      <c r="OHZ25" s="72"/>
      <c r="OIA25" s="72"/>
      <c r="OIB25" s="72"/>
      <c r="OIC25" s="72"/>
      <c r="OID25" s="72"/>
      <c r="OIE25" s="72"/>
      <c r="OIF25" s="72"/>
      <c r="OIG25" s="72"/>
      <c r="OIH25" s="72"/>
      <c r="OII25" s="72"/>
      <c r="OIJ25" s="72"/>
      <c r="OIK25" s="72"/>
      <c r="OIL25" s="72"/>
      <c r="OIM25" s="72"/>
      <c r="OIN25" s="72"/>
      <c r="OIO25" s="72"/>
      <c r="OIP25" s="72"/>
      <c r="OIQ25" s="72"/>
      <c r="OIR25" s="72"/>
      <c r="OIS25" s="72"/>
      <c r="OIT25" s="72"/>
      <c r="OIU25" s="72"/>
      <c r="OIV25" s="72"/>
      <c r="OIW25" s="72"/>
      <c r="OIX25" s="72"/>
      <c r="OIY25" s="72"/>
      <c r="OIZ25" s="72"/>
      <c r="OJA25" s="72"/>
      <c r="OJB25" s="72"/>
      <c r="OJC25" s="72"/>
      <c r="OJD25" s="72"/>
      <c r="OJE25" s="72"/>
      <c r="OJF25" s="72"/>
      <c r="OJG25" s="72"/>
      <c r="OJH25" s="72"/>
      <c r="OJI25" s="72"/>
      <c r="OJJ25" s="72"/>
      <c r="OJK25" s="72"/>
      <c r="OJL25" s="72"/>
      <c r="OJM25" s="72"/>
      <c r="OJN25" s="72"/>
      <c r="OJO25" s="72"/>
      <c r="OJP25" s="72"/>
      <c r="OJQ25" s="72"/>
      <c r="OJR25" s="72"/>
      <c r="OJS25" s="72"/>
      <c r="OJT25" s="72"/>
      <c r="OJU25" s="72"/>
      <c r="OJV25" s="72"/>
      <c r="OJW25" s="72"/>
      <c r="OJX25" s="72"/>
      <c r="OJY25" s="72"/>
      <c r="OJZ25" s="72"/>
      <c r="OKA25" s="72"/>
      <c r="OKB25" s="72"/>
      <c r="OKC25" s="72"/>
      <c r="OKD25" s="72"/>
      <c r="OKE25" s="72"/>
      <c r="OKF25" s="72"/>
      <c r="OKG25" s="72"/>
      <c r="OKH25" s="72"/>
      <c r="OKI25" s="72"/>
      <c r="OKJ25" s="72"/>
      <c r="OKK25" s="72"/>
      <c r="OKL25" s="72"/>
      <c r="OKM25" s="72"/>
      <c r="OKN25" s="72"/>
      <c r="OKO25" s="72"/>
      <c r="OKP25" s="72"/>
      <c r="OKQ25" s="72"/>
      <c r="OKR25" s="72"/>
      <c r="OKS25" s="72"/>
      <c r="OKT25" s="72"/>
      <c r="OKU25" s="72"/>
      <c r="OKV25" s="72"/>
      <c r="OKW25" s="72"/>
      <c r="OKX25" s="72"/>
      <c r="OKY25" s="72"/>
      <c r="OKZ25" s="72"/>
      <c r="OLA25" s="72"/>
      <c r="OLB25" s="72"/>
      <c r="OLC25" s="72"/>
      <c r="OLD25" s="72"/>
      <c r="OLE25" s="72"/>
      <c r="OLF25" s="72"/>
      <c r="OLG25" s="72"/>
      <c r="OLH25" s="72"/>
      <c r="OLI25" s="72"/>
      <c r="OLJ25" s="72"/>
      <c r="OLK25" s="72"/>
      <c r="OLL25" s="72"/>
      <c r="OLM25" s="72"/>
      <c r="OLN25" s="72"/>
      <c r="OLO25" s="72"/>
      <c r="OLP25" s="72"/>
      <c r="OLQ25" s="72"/>
      <c r="OLR25" s="72"/>
      <c r="OLS25" s="72"/>
      <c r="OLT25" s="72"/>
      <c r="OLU25" s="72"/>
      <c r="OLV25" s="72"/>
      <c r="OLW25" s="72"/>
      <c r="OLX25" s="72"/>
      <c r="OLY25" s="72"/>
      <c r="OLZ25" s="72"/>
      <c r="OMA25" s="72"/>
      <c r="OMB25" s="72"/>
      <c r="OMC25" s="72"/>
      <c r="OMD25" s="72"/>
      <c r="OME25" s="72"/>
      <c r="OMF25" s="72"/>
      <c r="OMG25" s="72"/>
      <c r="OMH25" s="72"/>
      <c r="OMI25" s="72"/>
      <c r="OMJ25" s="72"/>
      <c r="OMK25" s="72"/>
      <c r="OML25" s="72"/>
      <c r="OMM25" s="72"/>
      <c r="OMN25" s="72"/>
      <c r="OMO25" s="72"/>
      <c r="OMP25" s="72"/>
      <c r="OMQ25" s="72"/>
      <c r="OMR25" s="72"/>
      <c r="OMS25" s="72"/>
      <c r="OMT25" s="72"/>
      <c r="OMU25" s="72"/>
      <c r="OMV25" s="72"/>
      <c r="OMW25" s="72"/>
      <c r="OMX25" s="72"/>
      <c r="OMY25" s="72"/>
      <c r="OMZ25" s="72"/>
      <c r="ONA25" s="72"/>
      <c r="ONB25" s="72"/>
      <c r="ONC25" s="72"/>
      <c r="OND25" s="72"/>
      <c r="ONE25" s="72"/>
      <c r="ONF25" s="72"/>
      <c r="ONG25" s="72"/>
      <c r="ONH25" s="72"/>
      <c r="ONI25" s="72"/>
      <c r="ONJ25" s="72"/>
      <c r="ONK25" s="72"/>
      <c r="ONL25" s="72"/>
      <c r="ONM25" s="72"/>
      <c r="ONN25" s="72"/>
      <c r="ONO25" s="72"/>
      <c r="ONP25" s="72"/>
      <c r="ONQ25" s="72"/>
      <c r="ONR25" s="72"/>
      <c r="ONS25" s="72"/>
      <c r="ONT25" s="72"/>
      <c r="ONU25" s="72"/>
      <c r="ONV25" s="72"/>
      <c r="ONW25" s="72"/>
      <c r="ONX25" s="72"/>
      <c r="ONY25" s="72"/>
      <c r="ONZ25" s="72"/>
      <c r="OOA25" s="72"/>
      <c r="OOB25" s="72"/>
      <c r="OOC25" s="72"/>
      <c r="OOD25" s="72"/>
      <c r="OOE25" s="72"/>
      <c r="OOF25" s="72"/>
      <c r="OOG25" s="72"/>
      <c r="OOH25" s="72"/>
      <c r="OOI25" s="72"/>
      <c r="OOJ25" s="72"/>
      <c r="OOK25" s="72"/>
      <c r="OOL25" s="72"/>
      <c r="OOM25" s="72"/>
      <c r="OON25" s="72"/>
      <c r="OOO25" s="72"/>
      <c r="OOP25" s="72"/>
      <c r="OOQ25" s="72"/>
      <c r="OOR25" s="72"/>
      <c r="OOS25" s="72"/>
      <c r="OOT25" s="72"/>
      <c r="OOU25" s="72"/>
      <c r="OOV25" s="72"/>
      <c r="OOW25" s="72"/>
      <c r="OOX25" s="72"/>
      <c r="OOY25" s="72"/>
      <c r="OOZ25" s="72"/>
      <c r="OPA25" s="72"/>
      <c r="OPB25" s="72"/>
      <c r="OPC25" s="72"/>
      <c r="OPD25" s="72"/>
      <c r="OPE25" s="72"/>
      <c r="OPF25" s="72"/>
      <c r="OPG25" s="72"/>
      <c r="OPH25" s="72"/>
      <c r="OPI25" s="72"/>
      <c r="OPJ25" s="72"/>
      <c r="OPK25" s="72"/>
      <c r="OPL25" s="72"/>
      <c r="OPM25" s="72"/>
      <c r="OPN25" s="72"/>
      <c r="OPO25" s="72"/>
      <c r="OPP25" s="72"/>
      <c r="OPQ25" s="72"/>
      <c r="OPR25" s="72"/>
      <c r="OPS25" s="72"/>
      <c r="OPT25" s="72"/>
      <c r="OPU25" s="72"/>
      <c r="OPV25" s="72"/>
      <c r="OPW25" s="72"/>
      <c r="OPX25" s="72"/>
      <c r="OPY25" s="72"/>
      <c r="OPZ25" s="72"/>
      <c r="OQA25" s="72"/>
      <c r="OQB25" s="72"/>
      <c r="OQC25" s="72"/>
      <c r="OQD25" s="72"/>
      <c r="OQE25" s="72"/>
      <c r="OQF25" s="72"/>
      <c r="OQG25" s="72"/>
      <c r="OQH25" s="72"/>
      <c r="OQI25" s="72"/>
      <c r="OQJ25" s="72"/>
      <c r="OQK25" s="72"/>
      <c r="OQL25" s="72"/>
      <c r="OQM25" s="72"/>
      <c r="OQN25" s="72"/>
      <c r="OQO25" s="72"/>
      <c r="OQP25" s="72"/>
      <c r="OQQ25" s="72"/>
      <c r="OQR25" s="72"/>
      <c r="OQS25" s="72"/>
      <c r="OQT25" s="72"/>
      <c r="OQU25" s="72"/>
      <c r="OQV25" s="72"/>
      <c r="OQW25" s="72"/>
      <c r="OQX25" s="72"/>
      <c r="OQY25" s="72"/>
      <c r="OQZ25" s="72"/>
      <c r="ORA25" s="72"/>
      <c r="ORB25" s="72"/>
      <c r="ORC25" s="72"/>
      <c r="ORD25" s="72"/>
      <c r="ORE25" s="72"/>
      <c r="ORF25" s="72"/>
      <c r="ORG25" s="72"/>
      <c r="ORH25" s="72"/>
      <c r="ORI25" s="72"/>
      <c r="ORJ25" s="72"/>
      <c r="ORK25" s="72"/>
      <c r="ORL25" s="72"/>
      <c r="ORM25" s="72"/>
      <c r="ORN25" s="72"/>
      <c r="ORO25" s="72"/>
      <c r="ORP25" s="72"/>
      <c r="ORQ25" s="72"/>
      <c r="ORR25" s="72"/>
      <c r="ORS25" s="72"/>
      <c r="ORT25" s="72"/>
      <c r="ORU25" s="72"/>
      <c r="ORV25" s="72"/>
      <c r="ORW25" s="72"/>
      <c r="ORX25" s="72"/>
      <c r="ORY25" s="72"/>
      <c r="ORZ25" s="72"/>
      <c r="OSA25" s="72"/>
      <c r="OSB25" s="72"/>
      <c r="OSC25" s="72"/>
      <c r="OSD25" s="72"/>
      <c r="OSE25" s="72"/>
      <c r="OSF25" s="72"/>
      <c r="OSG25" s="72"/>
      <c r="OSH25" s="72"/>
      <c r="OSI25" s="72"/>
      <c r="OSJ25" s="72"/>
      <c r="OSK25" s="72"/>
      <c r="OSL25" s="72"/>
      <c r="OSM25" s="72"/>
      <c r="OSN25" s="72"/>
      <c r="OSO25" s="72"/>
      <c r="OSP25" s="72"/>
      <c r="OSQ25" s="72"/>
      <c r="OSR25" s="72"/>
      <c r="OSS25" s="72"/>
      <c r="OST25" s="72"/>
      <c r="OSU25" s="72"/>
      <c r="OSV25" s="72"/>
      <c r="OSW25" s="72"/>
      <c r="OSX25" s="72"/>
      <c r="OSY25" s="72"/>
      <c r="OSZ25" s="72"/>
      <c r="OTA25" s="72"/>
      <c r="OTB25" s="72"/>
      <c r="OTC25" s="72"/>
      <c r="OTD25" s="72"/>
      <c r="OTE25" s="72"/>
      <c r="OTF25" s="72"/>
      <c r="OTG25" s="72"/>
      <c r="OTH25" s="72"/>
      <c r="OTI25" s="72"/>
      <c r="OTJ25" s="72"/>
      <c r="OTK25" s="72"/>
      <c r="OTL25" s="72"/>
      <c r="OTM25" s="72"/>
      <c r="OTN25" s="72"/>
      <c r="OTO25" s="72"/>
      <c r="OTP25" s="72"/>
      <c r="OTQ25" s="72"/>
      <c r="OTR25" s="72"/>
      <c r="OTS25" s="72"/>
      <c r="OTT25" s="72"/>
      <c r="OTU25" s="72"/>
      <c r="OTV25" s="72"/>
      <c r="OTW25" s="72"/>
      <c r="OTX25" s="72"/>
      <c r="OTY25" s="72"/>
      <c r="OTZ25" s="72"/>
      <c r="OUA25" s="72"/>
      <c r="OUB25" s="72"/>
      <c r="OUC25" s="72"/>
      <c r="OUD25" s="72"/>
      <c r="OUE25" s="72"/>
      <c r="OUF25" s="72"/>
      <c r="OUG25" s="72"/>
      <c r="OUH25" s="72"/>
      <c r="OUI25" s="72"/>
      <c r="OUJ25" s="72"/>
      <c r="OUK25" s="72"/>
      <c r="OUL25" s="72"/>
      <c r="OUM25" s="72"/>
      <c r="OUN25" s="72"/>
      <c r="OUO25" s="72"/>
      <c r="OUP25" s="72"/>
      <c r="OUQ25" s="72"/>
      <c r="OUR25" s="72"/>
      <c r="OUS25" s="72"/>
      <c r="OUT25" s="72"/>
      <c r="OUU25" s="72"/>
      <c r="OUV25" s="72"/>
      <c r="OUW25" s="72"/>
      <c r="OUX25" s="72"/>
      <c r="OUY25" s="72"/>
      <c r="OUZ25" s="72"/>
      <c r="OVA25" s="72"/>
      <c r="OVB25" s="72"/>
      <c r="OVC25" s="72"/>
      <c r="OVD25" s="72"/>
      <c r="OVE25" s="72"/>
      <c r="OVF25" s="72"/>
      <c r="OVG25" s="72"/>
      <c r="OVH25" s="72"/>
      <c r="OVI25" s="72"/>
      <c r="OVJ25" s="72"/>
      <c r="OVK25" s="72"/>
      <c r="OVL25" s="72"/>
      <c r="OVM25" s="72"/>
      <c r="OVN25" s="72"/>
      <c r="OVO25" s="72"/>
      <c r="OVP25" s="72"/>
      <c r="OVQ25" s="72"/>
      <c r="OVR25" s="72"/>
      <c r="OVS25" s="72"/>
      <c r="OVT25" s="72"/>
      <c r="OVU25" s="72"/>
      <c r="OVV25" s="72"/>
      <c r="OVW25" s="72"/>
      <c r="OVX25" s="72"/>
      <c r="OVY25" s="72"/>
      <c r="OVZ25" s="72"/>
      <c r="OWA25" s="72"/>
      <c r="OWB25" s="72"/>
      <c r="OWC25" s="72"/>
      <c r="OWD25" s="72"/>
      <c r="OWE25" s="72"/>
      <c r="OWF25" s="72"/>
      <c r="OWG25" s="72"/>
      <c r="OWH25" s="72"/>
      <c r="OWI25" s="72"/>
      <c r="OWJ25" s="72"/>
      <c r="OWK25" s="72"/>
      <c r="OWL25" s="72"/>
      <c r="OWM25" s="72"/>
      <c r="OWN25" s="72"/>
      <c r="OWO25" s="72"/>
      <c r="OWP25" s="72"/>
      <c r="OWQ25" s="72"/>
      <c r="OWR25" s="72"/>
      <c r="OWS25" s="72"/>
      <c r="OWT25" s="72"/>
      <c r="OWU25" s="72"/>
      <c r="OWV25" s="72"/>
      <c r="OWW25" s="72"/>
      <c r="OWX25" s="72"/>
      <c r="OWY25" s="72"/>
      <c r="OWZ25" s="72"/>
      <c r="OXA25" s="72"/>
      <c r="OXB25" s="72"/>
      <c r="OXC25" s="72"/>
      <c r="OXD25" s="72"/>
      <c r="OXE25" s="72"/>
      <c r="OXF25" s="72"/>
      <c r="OXG25" s="72"/>
      <c r="OXH25" s="72"/>
      <c r="OXI25" s="72"/>
      <c r="OXJ25" s="72"/>
      <c r="OXK25" s="72"/>
      <c r="OXL25" s="72"/>
      <c r="OXM25" s="72"/>
      <c r="OXN25" s="72"/>
      <c r="OXO25" s="72"/>
      <c r="OXP25" s="72"/>
      <c r="OXQ25" s="72"/>
      <c r="OXR25" s="72"/>
      <c r="OXS25" s="72"/>
      <c r="OXT25" s="72"/>
      <c r="OXU25" s="72"/>
      <c r="OXV25" s="72"/>
      <c r="OXW25" s="72"/>
      <c r="OXX25" s="72"/>
      <c r="OXY25" s="72"/>
      <c r="OXZ25" s="72"/>
      <c r="OYA25" s="72"/>
      <c r="OYB25" s="72"/>
      <c r="OYC25" s="72"/>
      <c r="OYD25" s="72"/>
      <c r="OYE25" s="72"/>
      <c r="OYF25" s="72"/>
      <c r="OYG25" s="72"/>
      <c r="OYH25" s="72"/>
      <c r="OYI25" s="72"/>
      <c r="OYJ25" s="72"/>
      <c r="OYK25" s="72"/>
      <c r="OYL25" s="72"/>
      <c r="OYM25" s="72"/>
      <c r="OYN25" s="72"/>
      <c r="OYO25" s="72"/>
      <c r="OYP25" s="72"/>
      <c r="OYQ25" s="72"/>
      <c r="OYR25" s="72"/>
      <c r="OYS25" s="72"/>
      <c r="OYT25" s="72"/>
      <c r="OYU25" s="72"/>
      <c r="OYV25" s="72"/>
      <c r="OYW25" s="72"/>
      <c r="OYX25" s="72"/>
      <c r="OYY25" s="72"/>
      <c r="OYZ25" s="72"/>
      <c r="OZA25" s="72"/>
      <c r="OZB25" s="72"/>
      <c r="OZC25" s="72"/>
      <c r="OZD25" s="72"/>
      <c r="OZE25" s="72"/>
      <c r="OZF25" s="72"/>
      <c r="OZG25" s="72"/>
      <c r="OZH25" s="72"/>
      <c r="OZI25" s="72"/>
      <c r="OZJ25" s="72"/>
      <c r="OZK25" s="72"/>
      <c r="OZL25" s="72"/>
      <c r="OZM25" s="72"/>
      <c r="OZN25" s="72"/>
      <c r="OZO25" s="72"/>
      <c r="OZP25" s="72"/>
      <c r="OZQ25" s="72"/>
      <c r="OZR25" s="72"/>
      <c r="OZS25" s="72"/>
      <c r="OZT25" s="72"/>
      <c r="OZU25" s="72"/>
      <c r="OZV25" s="72"/>
      <c r="OZW25" s="72"/>
      <c r="OZX25" s="72"/>
      <c r="OZY25" s="72"/>
      <c r="OZZ25" s="72"/>
      <c r="PAA25" s="72"/>
      <c r="PAB25" s="72"/>
      <c r="PAC25" s="72"/>
      <c r="PAD25" s="72"/>
      <c r="PAE25" s="72"/>
      <c r="PAF25" s="72"/>
      <c r="PAG25" s="72"/>
      <c r="PAH25" s="72"/>
      <c r="PAI25" s="72"/>
      <c r="PAJ25" s="72"/>
      <c r="PAK25" s="72"/>
      <c r="PAL25" s="72"/>
      <c r="PAM25" s="72"/>
      <c r="PAN25" s="72"/>
      <c r="PAO25" s="72"/>
      <c r="PAP25" s="72"/>
      <c r="PAQ25" s="72"/>
      <c r="PAR25" s="72"/>
      <c r="PAS25" s="72"/>
      <c r="PAT25" s="72"/>
      <c r="PAU25" s="72"/>
      <c r="PAV25" s="72"/>
      <c r="PAW25" s="72"/>
      <c r="PAX25" s="72"/>
      <c r="PAY25" s="72"/>
      <c r="PAZ25" s="72"/>
      <c r="PBA25" s="72"/>
      <c r="PBB25" s="72"/>
      <c r="PBC25" s="72"/>
      <c r="PBD25" s="72"/>
      <c r="PBE25" s="72"/>
      <c r="PBF25" s="72"/>
      <c r="PBG25" s="72"/>
      <c r="PBH25" s="72"/>
      <c r="PBI25" s="72"/>
      <c r="PBJ25" s="72"/>
      <c r="PBK25" s="72"/>
      <c r="PBL25" s="72"/>
      <c r="PBM25" s="72"/>
      <c r="PBN25" s="72"/>
      <c r="PBO25" s="72"/>
      <c r="PBP25" s="72"/>
      <c r="PBQ25" s="72"/>
      <c r="PBR25" s="72"/>
      <c r="PBS25" s="72"/>
      <c r="PBT25" s="72"/>
      <c r="PBU25" s="72"/>
      <c r="PBV25" s="72"/>
      <c r="PBW25" s="72"/>
      <c r="PBX25" s="72"/>
      <c r="PBY25" s="72"/>
      <c r="PBZ25" s="72"/>
      <c r="PCA25" s="72"/>
      <c r="PCB25" s="72"/>
      <c r="PCC25" s="72"/>
      <c r="PCD25" s="72"/>
      <c r="PCE25" s="72"/>
      <c r="PCF25" s="72"/>
      <c r="PCG25" s="72"/>
      <c r="PCH25" s="72"/>
      <c r="PCI25" s="72"/>
      <c r="PCJ25" s="72"/>
      <c r="PCK25" s="72"/>
      <c r="PCL25" s="72"/>
      <c r="PCM25" s="72"/>
      <c r="PCN25" s="72"/>
      <c r="PCO25" s="72"/>
      <c r="PCP25" s="72"/>
      <c r="PCQ25" s="72"/>
      <c r="PCR25" s="72"/>
      <c r="PCS25" s="72"/>
      <c r="PCT25" s="72"/>
      <c r="PCU25" s="72"/>
      <c r="PCV25" s="72"/>
      <c r="PCW25" s="72"/>
      <c r="PCX25" s="72"/>
      <c r="PCY25" s="72"/>
      <c r="PCZ25" s="72"/>
      <c r="PDA25" s="72"/>
      <c r="PDB25" s="72"/>
      <c r="PDC25" s="72"/>
      <c r="PDD25" s="72"/>
      <c r="PDE25" s="72"/>
      <c r="PDF25" s="72"/>
      <c r="PDG25" s="72"/>
      <c r="PDH25" s="72"/>
      <c r="PDI25" s="72"/>
      <c r="PDJ25" s="72"/>
      <c r="PDK25" s="72"/>
      <c r="PDL25" s="72"/>
      <c r="PDM25" s="72"/>
      <c r="PDN25" s="72"/>
      <c r="PDO25" s="72"/>
      <c r="PDP25" s="72"/>
      <c r="PDQ25" s="72"/>
      <c r="PDR25" s="72"/>
      <c r="PDS25" s="72"/>
      <c r="PDT25" s="72"/>
      <c r="PDU25" s="72"/>
      <c r="PDV25" s="72"/>
      <c r="PDW25" s="72"/>
      <c r="PDX25" s="72"/>
      <c r="PDY25" s="72"/>
      <c r="PDZ25" s="72"/>
      <c r="PEA25" s="72"/>
      <c r="PEB25" s="72"/>
      <c r="PEC25" s="72"/>
      <c r="PED25" s="72"/>
      <c r="PEE25" s="72"/>
      <c r="PEF25" s="72"/>
      <c r="PEG25" s="72"/>
      <c r="PEH25" s="72"/>
      <c r="PEI25" s="72"/>
      <c r="PEJ25" s="72"/>
      <c r="PEK25" s="72"/>
      <c r="PEL25" s="72"/>
      <c r="PEM25" s="72"/>
      <c r="PEN25" s="72"/>
      <c r="PEO25" s="72"/>
      <c r="PEP25" s="72"/>
      <c r="PEQ25" s="72"/>
      <c r="PER25" s="72"/>
      <c r="PES25" s="72"/>
      <c r="PET25" s="72"/>
      <c r="PEU25" s="72"/>
      <c r="PEV25" s="72"/>
      <c r="PEW25" s="72"/>
      <c r="PEX25" s="72"/>
      <c r="PEY25" s="72"/>
      <c r="PEZ25" s="72"/>
      <c r="PFA25" s="72"/>
      <c r="PFB25" s="72"/>
      <c r="PFC25" s="72"/>
      <c r="PFD25" s="72"/>
      <c r="PFE25" s="72"/>
      <c r="PFF25" s="72"/>
      <c r="PFG25" s="72"/>
      <c r="PFH25" s="72"/>
      <c r="PFI25" s="72"/>
      <c r="PFJ25" s="72"/>
      <c r="PFK25" s="72"/>
      <c r="PFL25" s="72"/>
      <c r="PFM25" s="72"/>
      <c r="PFN25" s="72"/>
      <c r="PFO25" s="72"/>
      <c r="PFP25" s="72"/>
      <c r="PFQ25" s="72"/>
      <c r="PFR25" s="72"/>
      <c r="PFS25" s="72"/>
      <c r="PFT25" s="72"/>
      <c r="PFU25" s="72"/>
      <c r="PFV25" s="72"/>
      <c r="PFW25" s="72"/>
      <c r="PFX25" s="72"/>
      <c r="PFY25" s="72"/>
      <c r="PFZ25" s="72"/>
      <c r="PGA25" s="72"/>
      <c r="PGB25" s="72"/>
      <c r="PGC25" s="72"/>
      <c r="PGD25" s="72"/>
      <c r="PGE25" s="72"/>
      <c r="PGF25" s="72"/>
      <c r="PGG25" s="72"/>
      <c r="PGH25" s="72"/>
      <c r="PGI25" s="72"/>
      <c r="PGJ25" s="72"/>
      <c r="PGK25" s="72"/>
      <c r="PGL25" s="72"/>
      <c r="PGM25" s="72"/>
      <c r="PGN25" s="72"/>
      <c r="PGO25" s="72"/>
      <c r="PGP25" s="72"/>
      <c r="PGQ25" s="72"/>
      <c r="PGR25" s="72"/>
      <c r="PGS25" s="72"/>
      <c r="PGT25" s="72"/>
      <c r="PGU25" s="72"/>
      <c r="PGV25" s="72"/>
      <c r="PGW25" s="72"/>
      <c r="PGX25" s="72"/>
      <c r="PGY25" s="72"/>
      <c r="PGZ25" s="72"/>
      <c r="PHA25" s="72"/>
      <c r="PHB25" s="72"/>
      <c r="PHC25" s="72"/>
      <c r="PHD25" s="72"/>
      <c r="PHE25" s="72"/>
      <c r="PHF25" s="72"/>
      <c r="PHG25" s="72"/>
      <c r="PHH25" s="72"/>
      <c r="PHI25" s="72"/>
      <c r="PHJ25" s="72"/>
      <c r="PHK25" s="72"/>
      <c r="PHL25" s="72"/>
      <c r="PHM25" s="72"/>
      <c r="PHN25" s="72"/>
      <c r="PHO25" s="72"/>
      <c r="PHP25" s="72"/>
      <c r="PHQ25" s="72"/>
      <c r="PHR25" s="72"/>
      <c r="PHS25" s="72"/>
      <c r="PHT25" s="72"/>
      <c r="PHU25" s="72"/>
      <c r="PHV25" s="72"/>
      <c r="PHW25" s="72"/>
      <c r="PHX25" s="72"/>
      <c r="PHY25" s="72"/>
      <c r="PHZ25" s="72"/>
      <c r="PIA25" s="72"/>
      <c r="PIB25" s="72"/>
      <c r="PIC25" s="72"/>
      <c r="PID25" s="72"/>
      <c r="PIE25" s="72"/>
      <c r="PIF25" s="72"/>
      <c r="PIG25" s="72"/>
      <c r="PIH25" s="72"/>
      <c r="PII25" s="72"/>
      <c r="PIJ25" s="72"/>
      <c r="PIK25" s="72"/>
      <c r="PIL25" s="72"/>
      <c r="PIM25" s="72"/>
      <c r="PIN25" s="72"/>
      <c r="PIO25" s="72"/>
      <c r="PIP25" s="72"/>
      <c r="PIQ25" s="72"/>
      <c r="PIR25" s="72"/>
      <c r="PIS25" s="72"/>
      <c r="PIT25" s="72"/>
      <c r="PIU25" s="72"/>
      <c r="PIV25" s="72"/>
      <c r="PIW25" s="72"/>
      <c r="PIX25" s="72"/>
      <c r="PIY25" s="72"/>
      <c r="PIZ25" s="72"/>
      <c r="PJA25" s="72"/>
      <c r="PJB25" s="72"/>
      <c r="PJC25" s="72"/>
      <c r="PJD25" s="72"/>
      <c r="PJE25" s="72"/>
      <c r="PJF25" s="72"/>
      <c r="PJG25" s="72"/>
      <c r="PJH25" s="72"/>
      <c r="PJI25" s="72"/>
      <c r="PJJ25" s="72"/>
      <c r="PJK25" s="72"/>
      <c r="PJL25" s="72"/>
      <c r="PJM25" s="72"/>
      <c r="PJN25" s="72"/>
      <c r="PJO25" s="72"/>
      <c r="PJP25" s="72"/>
      <c r="PJQ25" s="72"/>
      <c r="PJR25" s="72"/>
      <c r="PJS25" s="72"/>
      <c r="PJT25" s="72"/>
      <c r="PJU25" s="72"/>
      <c r="PJV25" s="72"/>
      <c r="PJW25" s="72"/>
      <c r="PJX25" s="72"/>
      <c r="PJY25" s="72"/>
      <c r="PJZ25" s="72"/>
      <c r="PKA25" s="72"/>
      <c r="PKB25" s="72"/>
      <c r="PKC25" s="72"/>
      <c r="PKD25" s="72"/>
      <c r="PKE25" s="72"/>
      <c r="PKF25" s="72"/>
      <c r="PKG25" s="72"/>
      <c r="PKH25" s="72"/>
      <c r="PKI25" s="72"/>
      <c r="PKJ25" s="72"/>
      <c r="PKK25" s="72"/>
      <c r="PKL25" s="72"/>
      <c r="PKM25" s="72"/>
      <c r="PKN25" s="72"/>
      <c r="PKO25" s="72"/>
      <c r="PKP25" s="72"/>
      <c r="PKQ25" s="72"/>
      <c r="PKR25" s="72"/>
      <c r="PKS25" s="72"/>
      <c r="PKT25" s="72"/>
      <c r="PKU25" s="72"/>
      <c r="PKV25" s="72"/>
      <c r="PKW25" s="72"/>
      <c r="PKX25" s="72"/>
      <c r="PKY25" s="72"/>
      <c r="PKZ25" s="72"/>
      <c r="PLA25" s="72"/>
      <c r="PLB25" s="72"/>
      <c r="PLC25" s="72"/>
      <c r="PLD25" s="72"/>
      <c r="PLE25" s="72"/>
      <c r="PLF25" s="72"/>
      <c r="PLG25" s="72"/>
      <c r="PLH25" s="72"/>
      <c r="PLI25" s="72"/>
      <c r="PLJ25" s="72"/>
      <c r="PLK25" s="72"/>
      <c r="PLL25" s="72"/>
      <c r="PLM25" s="72"/>
      <c r="PLN25" s="72"/>
      <c r="PLO25" s="72"/>
      <c r="PLP25" s="72"/>
      <c r="PLQ25" s="72"/>
      <c r="PLR25" s="72"/>
      <c r="PLS25" s="72"/>
      <c r="PLT25" s="72"/>
      <c r="PLU25" s="72"/>
      <c r="PLV25" s="72"/>
      <c r="PLW25" s="72"/>
      <c r="PLX25" s="72"/>
      <c r="PLY25" s="72"/>
      <c r="PLZ25" s="72"/>
      <c r="PMA25" s="72"/>
      <c r="PMB25" s="72"/>
      <c r="PMC25" s="72"/>
      <c r="PMD25" s="72"/>
      <c r="PME25" s="72"/>
      <c r="PMF25" s="72"/>
      <c r="PMG25" s="72"/>
      <c r="PMH25" s="72"/>
      <c r="PMI25" s="72"/>
      <c r="PMJ25" s="72"/>
      <c r="PMK25" s="72"/>
      <c r="PML25" s="72"/>
      <c r="PMM25" s="72"/>
      <c r="PMN25" s="72"/>
      <c r="PMO25" s="72"/>
      <c r="PMP25" s="72"/>
      <c r="PMQ25" s="72"/>
      <c r="PMR25" s="72"/>
      <c r="PMS25" s="72"/>
      <c r="PMT25" s="72"/>
      <c r="PMU25" s="72"/>
      <c r="PMV25" s="72"/>
      <c r="PMW25" s="72"/>
      <c r="PMX25" s="72"/>
      <c r="PMY25" s="72"/>
      <c r="PMZ25" s="72"/>
      <c r="PNA25" s="72"/>
      <c r="PNB25" s="72"/>
      <c r="PNC25" s="72"/>
      <c r="PND25" s="72"/>
      <c r="PNE25" s="72"/>
      <c r="PNF25" s="72"/>
      <c r="PNG25" s="72"/>
      <c r="PNH25" s="72"/>
      <c r="PNI25" s="72"/>
      <c r="PNJ25" s="72"/>
      <c r="PNK25" s="72"/>
      <c r="PNL25" s="72"/>
      <c r="PNM25" s="72"/>
      <c r="PNN25" s="72"/>
      <c r="PNO25" s="72"/>
      <c r="PNP25" s="72"/>
      <c r="PNQ25" s="72"/>
      <c r="PNR25" s="72"/>
      <c r="PNS25" s="72"/>
      <c r="PNT25" s="72"/>
      <c r="PNU25" s="72"/>
      <c r="PNV25" s="72"/>
      <c r="PNW25" s="72"/>
      <c r="PNX25" s="72"/>
      <c r="PNY25" s="72"/>
      <c r="PNZ25" s="72"/>
      <c r="POA25" s="72"/>
      <c r="POB25" s="72"/>
      <c r="POC25" s="72"/>
      <c r="POD25" s="72"/>
      <c r="POE25" s="72"/>
      <c r="POF25" s="72"/>
      <c r="POG25" s="72"/>
      <c r="POH25" s="72"/>
      <c r="POI25" s="72"/>
      <c r="POJ25" s="72"/>
      <c r="POK25" s="72"/>
      <c r="POL25" s="72"/>
      <c r="POM25" s="72"/>
      <c r="PON25" s="72"/>
      <c r="POO25" s="72"/>
      <c r="POP25" s="72"/>
      <c r="POQ25" s="72"/>
      <c r="POR25" s="72"/>
      <c r="POS25" s="72"/>
      <c r="POT25" s="72"/>
      <c r="POU25" s="72"/>
      <c r="POV25" s="72"/>
      <c r="POW25" s="72"/>
      <c r="POX25" s="72"/>
      <c r="POY25" s="72"/>
      <c r="POZ25" s="72"/>
      <c r="PPA25" s="72"/>
      <c r="PPB25" s="72"/>
      <c r="PPC25" s="72"/>
      <c r="PPD25" s="72"/>
      <c r="PPE25" s="72"/>
      <c r="PPF25" s="72"/>
      <c r="PPG25" s="72"/>
      <c r="PPH25" s="72"/>
      <c r="PPI25" s="72"/>
      <c r="PPJ25" s="72"/>
      <c r="PPK25" s="72"/>
      <c r="PPL25" s="72"/>
      <c r="PPM25" s="72"/>
      <c r="PPN25" s="72"/>
      <c r="PPO25" s="72"/>
      <c r="PPP25" s="72"/>
      <c r="PPQ25" s="72"/>
      <c r="PPR25" s="72"/>
      <c r="PPS25" s="72"/>
      <c r="PPT25" s="72"/>
      <c r="PPU25" s="72"/>
      <c r="PPV25" s="72"/>
      <c r="PPW25" s="72"/>
      <c r="PPX25" s="72"/>
      <c r="PPY25" s="72"/>
      <c r="PPZ25" s="72"/>
      <c r="PQA25" s="72"/>
      <c r="PQB25" s="72"/>
      <c r="PQC25" s="72"/>
      <c r="PQD25" s="72"/>
      <c r="PQE25" s="72"/>
      <c r="PQF25" s="72"/>
      <c r="PQG25" s="72"/>
      <c r="PQH25" s="72"/>
      <c r="PQI25" s="72"/>
      <c r="PQJ25" s="72"/>
      <c r="PQK25" s="72"/>
      <c r="PQL25" s="72"/>
      <c r="PQM25" s="72"/>
      <c r="PQN25" s="72"/>
      <c r="PQO25" s="72"/>
      <c r="PQP25" s="72"/>
      <c r="PQQ25" s="72"/>
      <c r="PQR25" s="72"/>
      <c r="PQS25" s="72"/>
      <c r="PQT25" s="72"/>
      <c r="PQU25" s="72"/>
      <c r="PQV25" s="72"/>
      <c r="PQW25" s="72"/>
      <c r="PQX25" s="72"/>
      <c r="PQY25" s="72"/>
      <c r="PQZ25" s="72"/>
      <c r="PRA25" s="72"/>
      <c r="PRB25" s="72"/>
      <c r="PRC25" s="72"/>
      <c r="PRD25" s="72"/>
      <c r="PRE25" s="72"/>
      <c r="PRF25" s="72"/>
      <c r="PRG25" s="72"/>
      <c r="PRH25" s="72"/>
      <c r="PRI25" s="72"/>
      <c r="PRJ25" s="72"/>
      <c r="PRK25" s="72"/>
      <c r="PRL25" s="72"/>
      <c r="PRM25" s="72"/>
      <c r="PRN25" s="72"/>
      <c r="PRO25" s="72"/>
      <c r="PRP25" s="72"/>
      <c r="PRQ25" s="72"/>
      <c r="PRR25" s="72"/>
      <c r="PRS25" s="72"/>
      <c r="PRT25" s="72"/>
      <c r="PRU25" s="72"/>
      <c r="PRV25" s="72"/>
      <c r="PRW25" s="72"/>
      <c r="PRX25" s="72"/>
      <c r="PRY25" s="72"/>
      <c r="PRZ25" s="72"/>
      <c r="PSA25" s="72"/>
      <c r="PSB25" s="72"/>
      <c r="PSC25" s="72"/>
      <c r="PSD25" s="72"/>
      <c r="PSE25" s="72"/>
      <c r="PSF25" s="72"/>
      <c r="PSG25" s="72"/>
      <c r="PSH25" s="72"/>
      <c r="PSI25" s="72"/>
      <c r="PSJ25" s="72"/>
      <c r="PSK25" s="72"/>
      <c r="PSL25" s="72"/>
      <c r="PSM25" s="72"/>
      <c r="PSN25" s="72"/>
      <c r="PSO25" s="72"/>
      <c r="PSP25" s="72"/>
      <c r="PSQ25" s="72"/>
      <c r="PSR25" s="72"/>
      <c r="PSS25" s="72"/>
      <c r="PST25" s="72"/>
      <c r="PSU25" s="72"/>
      <c r="PSV25" s="72"/>
      <c r="PSW25" s="72"/>
      <c r="PSX25" s="72"/>
      <c r="PSY25" s="72"/>
      <c r="PSZ25" s="72"/>
      <c r="PTA25" s="72"/>
      <c r="PTB25" s="72"/>
      <c r="PTC25" s="72"/>
      <c r="PTD25" s="72"/>
      <c r="PTE25" s="72"/>
      <c r="PTF25" s="72"/>
      <c r="PTG25" s="72"/>
      <c r="PTH25" s="72"/>
      <c r="PTI25" s="72"/>
      <c r="PTJ25" s="72"/>
      <c r="PTK25" s="72"/>
      <c r="PTL25" s="72"/>
      <c r="PTM25" s="72"/>
      <c r="PTN25" s="72"/>
      <c r="PTO25" s="72"/>
      <c r="PTP25" s="72"/>
      <c r="PTQ25" s="72"/>
      <c r="PTR25" s="72"/>
      <c r="PTS25" s="72"/>
      <c r="PTT25" s="72"/>
      <c r="PTU25" s="72"/>
      <c r="PTV25" s="72"/>
      <c r="PTW25" s="72"/>
      <c r="PTX25" s="72"/>
      <c r="PTY25" s="72"/>
      <c r="PTZ25" s="72"/>
      <c r="PUA25" s="72"/>
      <c r="PUB25" s="72"/>
      <c r="PUC25" s="72"/>
      <c r="PUD25" s="72"/>
      <c r="PUE25" s="72"/>
      <c r="PUF25" s="72"/>
      <c r="PUG25" s="72"/>
      <c r="PUH25" s="72"/>
      <c r="PUI25" s="72"/>
      <c r="PUJ25" s="72"/>
      <c r="PUK25" s="72"/>
      <c r="PUL25" s="72"/>
      <c r="PUM25" s="72"/>
      <c r="PUN25" s="72"/>
      <c r="PUO25" s="72"/>
      <c r="PUP25" s="72"/>
      <c r="PUQ25" s="72"/>
      <c r="PUR25" s="72"/>
      <c r="PUS25" s="72"/>
      <c r="PUT25" s="72"/>
      <c r="PUU25" s="72"/>
      <c r="PUV25" s="72"/>
      <c r="PUW25" s="72"/>
      <c r="PUX25" s="72"/>
      <c r="PUY25" s="72"/>
      <c r="PUZ25" s="72"/>
      <c r="PVA25" s="72"/>
      <c r="PVB25" s="72"/>
      <c r="PVC25" s="72"/>
      <c r="PVD25" s="72"/>
      <c r="PVE25" s="72"/>
      <c r="PVF25" s="72"/>
      <c r="PVG25" s="72"/>
      <c r="PVH25" s="72"/>
      <c r="PVI25" s="72"/>
      <c r="PVJ25" s="72"/>
      <c r="PVK25" s="72"/>
      <c r="PVL25" s="72"/>
      <c r="PVM25" s="72"/>
      <c r="PVN25" s="72"/>
      <c r="PVO25" s="72"/>
      <c r="PVP25" s="72"/>
      <c r="PVQ25" s="72"/>
      <c r="PVR25" s="72"/>
      <c r="PVS25" s="72"/>
      <c r="PVT25" s="72"/>
      <c r="PVU25" s="72"/>
      <c r="PVV25" s="72"/>
      <c r="PVW25" s="72"/>
      <c r="PVX25" s="72"/>
      <c r="PVY25" s="72"/>
      <c r="PVZ25" s="72"/>
      <c r="PWA25" s="72"/>
      <c r="PWB25" s="72"/>
      <c r="PWC25" s="72"/>
      <c r="PWD25" s="72"/>
      <c r="PWE25" s="72"/>
      <c r="PWF25" s="72"/>
      <c r="PWG25" s="72"/>
      <c r="PWH25" s="72"/>
      <c r="PWI25" s="72"/>
      <c r="PWJ25" s="72"/>
      <c r="PWK25" s="72"/>
      <c r="PWL25" s="72"/>
      <c r="PWM25" s="72"/>
      <c r="PWN25" s="72"/>
      <c r="PWO25" s="72"/>
      <c r="PWP25" s="72"/>
      <c r="PWQ25" s="72"/>
      <c r="PWR25" s="72"/>
      <c r="PWS25" s="72"/>
      <c r="PWT25" s="72"/>
      <c r="PWU25" s="72"/>
      <c r="PWV25" s="72"/>
      <c r="PWW25" s="72"/>
      <c r="PWX25" s="72"/>
      <c r="PWY25" s="72"/>
      <c r="PWZ25" s="72"/>
      <c r="PXA25" s="72"/>
      <c r="PXB25" s="72"/>
      <c r="PXC25" s="72"/>
      <c r="PXD25" s="72"/>
      <c r="PXE25" s="72"/>
      <c r="PXF25" s="72"/>
      <c r="PXG25" s="72"/>
      <c r="PXH25" s="72"/>
      <c r="PXI25" s="72"/>
      <c r="PXJ25" s="72"/>
      <c r="PXK25" s="72"/>
      <c r="PXL25" s="72"/>
      <c r="PXM25" s="72"/>
      <c r="PXN25" s="72"/>
      <c r="PXO25" s="72"/>
      <c r="PXP25" s="72"/>
      <c r="PXQ25" s="72"/>
      <c r="PXR25" s="72"/>
      <c r="PXS25" s="72"/>
      <c r="PXT25" s="72"/>
      <c r="PXU25" s="72"/>
      <c r="PXV25" s="72"/>
      <c r="PXW25" s="72"/>
      <c r="PXX25" s="72"/>
      <c r="PXY25" s="72"/>
      <c r="PXZ25" s="72"/>
      <c r="PYA25" s="72"/>
      <c r="PYB25" s="72"/>
      <c r="PYC25" s="72"/>
      <c r="PYD25" s="72"/>
      <c r="PYE25" s="72"/>
      <c r="PYF25" s="72"/>
      <c r="PYG25" s="72"/>
      <c r="PYH25" s="72"/>
      <c r="PYI25" s="72"/>
      <c r="PYJ25" s="72"/>
      <c r="PYK25" s="72"/>
      <c r="PYL25" s="72"/>
      <c r="PYM25" s="72"/>
      <c r="PYN25" s="72"/>
      <c r="PYO25" s="72"/>
      <c r="PYP25" s="72"/>
      <c r="PYQ25" s="72"/>
      <c r="PYR25" s="72"/>
      <c r="PYS25" s="72"/>
      <c r="PYT25" s="72"/>
      <c r="PYU25" s="72"/>
      <c r="PYV25" s="72"/>
      <c r="PYW25" s="72"/>
      <c r="PYX25" s="72"/>
      <c r="PYY25" s="72"/>
      <c r="PYZ25" s="72"/>
      <c r="PZA25" s="72"/>
      <c r="PZB25" s="72"/>
      <c r="PZC25" s="72"/>
      <c r="PZD25" s="72"/>
      <c r="PZE25" s="72"/>
      <c r="PZF25" s="72"/>
      <c r="PZG25" s="72"/>
      <c r="PZH25" s="72"/>
      <c r="PZI25" s="72"/>
      <c r="PZJ25" s="72"/>
      <c r="PZK25" s="72"/>
      <c r="PZL25" s="72"/>
      <c r="PZM25" s="72"/>
      <c r="PZN25" s="72"/>
      <c r="PZO25" s="72"/>
      <c r="PZP25" s="72"/>
      <c r="PZQ25" s="72"/>
      <c r="PZR25" s="72"/>
      <c r="PZS25" s="72"/>
      <c r="PZT25" s="72"/>
      <c r="PZU25" s="72"/>
      <c r="PZV25" s="72"/>
      <c r="PZW25" s="72"/>
      <c r="PZX25" s="72"/>
      <c r="PZY25" s="72"/>
      <c r="PZZ25" s="72"/>
      <c r="QAA25" s="72"/>
      <c r="QAB25" s="72"/>
      <c r="QAC25" s="72"/>
      <c r="QAD25" s="72"/>
      <c r="QAE25" s="72"/>
      <c r="QAF25" s="72"/>
      <c r="QAG25" s="72"/>
      <c r="QAH25" s="72"/>
      <c r="QAI25" s="72"/>
      <c r="QAJ25" s="72"/>
      <c r="QAK25" s="72"/>
      <c r="QAL25" s="72"/>
      <c r="QAM25" s="72"/>
      <c r="QAN25" s="72"/>
      <c r="QAO25" s="72"/>
      <c r="QAP25" s="72"/>
      <c r="QAQ25" s="72"/>
      <c r="QAR25" s="72"/>
      <c r="QAS25" s="72"/>
      <c r="QAT25" s="72"/>
      <c r="QAU25" s="72"/>
      <c r="QAV25" s="72"/>
      <c r="QAW25" s="72"/>
      <c r="QAX25" s="72"/>
      <c r="QAY25" s="72"/>
      <c r="QAZ25" s="72"/>
      <c r="QBA25" s="72"/>
      <c r="QBB25" s="72"/>
      <c r="QBC25" s="72"/>
      <c r="QBD25" s="72"/>
      <c r="QBE25" s="72"/>
      <c r="QBF25" s="72"/>
      <c r="QBG25" s="72"/>
      <c r="QBH25" s="72"/>
      <c r="QBI25" s="72"/>
      <c r="QBJ25" s="72"/>
      <c r="QBK25" s="72"/>
      <c r="QBL25" s="72"/>
      <c r="QBM25" s="72"/>
      <c r="QBN25" s="72"/>
      <c r="QBO25" s="72"/>
      <c r="QBP25" s="72"/>
      <c r="QBQ25" s="72"/>
      <c r="QBR25" s="72"/>
      <c r="QBS25" s="72"/>
      <c r="QBT25" s="72"/>
      <c r="QBU25" s="72"/>
      <c r="QBV25" s="72"/>
      <c r="QBW25" s="72"/>
      <c r="QBX25" s="72"/>
      <c r="QBY25" s="72"/>
      <c r="QBZ25" s="72"/>
      <c r="QCA25" s="72"/>
      <c r="QCB25" s="72"/>
      <c r="QCC25" s="72"/>
      <c r="QCD25" s="72"/>
      <c r="QCE25" s="72"/>
      <c r="QCF25" s="72"/>
      <c r="QCG25" s="72"/>
      <c r="QCH25" s="72"/>
      <c r="QCI25" s="72"/>
      <c r="QCJ25" s="72"/>
      <c r="QCK25" s="72"/>
      <c r="QCL25" s="72"/>
      <c r="QCM25" s="72"/>
      <c r="QCN25" s="72"/>
      <c r="QCO25" s="72"/>
      <c r="QCP25" s="72"/>
      <c r="QCQ25" s="72"/>
      <c r="QCR25" s="72"/>
      <c r="QCS25" s="72"/>
      <c r="QCT25" s="72"/>
      <c r="QCU25" s="72"/>
      <c r="QCV25" s="72"/>
      <c r="QCW25" s="72"/>
      <c r="QCX25" s="72"/>
      <c r="QCY25" s="72"/>
      <c r="QCZ25" s="72"/>
      <c r="QDA25" s="72"/>
      <c r="QDB25" s="72"/>
      <c r="QDC25" s="72"/>
      <c r="QDD25" s="72"/>
      <c r="QDE25" s="72"/>
      <c r="QDF25" s="72"/>
      <c r="QDG25" s="72"/>
      <c r="QDH25" s="72"/>
      <c r="QDI25" s="72"/>
      <c r="QDJ25" s="72"/>
      <c r="QDK25" s="72"/>
      <c r="QDL25" s="72"/>
      <c r="QDM25" s="72"/>
      <c r="QDN25" s="72"/>
      <c r="QDO25" s="72"/>
      <c r="QDP25" s="72"/>
      <c r="QDQ25" s="72"/>
      <c r="QDR25" s="72"/>
      <c r="QDS25" s="72"/>
      <c r="QDT25" s="72"/>
      <c r="QDU25" s="72"/>
      <c r="QDV25" s="72"/>
      <c r="QDW25" s="72"/>
      <c r="QDX25" s="72"/>
      <c r="QDY25" s="72"/>
      <c r="QDZ25" s="72"/>
      <c r="QEA25" s="72"/>
      <c r="QEB25" s="72"/>
      <c r="QEC25" s="72"/>
      <c r="QED25" s="72"/>
      <c r="QEE25" s="72"/>
      <c r="QEF25" s="72"/>
      <c r="QEG25" s="72"/>
      <c r="QEH25" s="72"/>
      <c r="QEI25" s="72"/>
      <c r="QEJ25" s="72"/>
      <c r="QEK25" s="72"/>
      <c r="QEL25" s="72"/>
      <c r="QEM25" s="72"/>
      <c r="QEN25" s="72"/>
      <c r="QEO25" s="72"/>
      <c r="QEP25" s="72"/>
      <c r="QEQ25" s="72"/>
      <c r="QER25" s="72"/>
      <c r="QES25" s="72"/>
      <c r="QET25" s="72"/>
      <c r="QEU25" s="72"/>
      <c r="QEV25" s="72"/>
      <c r="QEW25" s="72"/>
      <c r="QEX25" s="72"/>
      <c r="QEY25" s="72"/>
      <c r="QEZ25" s="72"/>
      <c r="QFA25" s="72"/>
      <c r="QFB25" s="72"/>
      <c r="QFC25" s="72"/>
      <c r="QFD25" s="72"/>
      <c r="QFE25" s="72"/>
      <c r="QFF25" s="72"/>
      <c r="QFG25" s="72"/>
      <c r="QFH25" s="72"/>
      <c r="QFI25" s="72"/>
      <c r="QFJ25" s="72"/>
      <c r="QFK25" s="72"/>
      <c r="QFL25" s="72"/>
      <c r="QFM25" s="72"/>
      <c r="QFN25" s="72"/>
      <c r="QFO25" s="72"/>
      <c r="QFP25" s="72"/>
      <c r="QFQ25" s="72"/>
      <c r="QFR25" s="72"/>
      <c r="QFS25" s="72"/>
      <c r="QFT25" s="72"/>
      <c r="QFU25" s="72"/>
      <c r="QFV25" s="72"/>
      <c r="QFW25" s="72"/>
      <c r="QFX25" s="72"/>
      <c r="QFY25" s="72"/>
      <c r="QFZ25" s="72"/>
      <c r="QGA25" s="72"/>
      <c r="QGB25" s="72"/>
      <c r="QGC25" s="72"/>
      <c r="QGD25" s="72"/>
      <c r="QGE25" s="72"/>
      <c r="QGF25" s="72"/>
      <c r="QGG25" s="72"/>
      <c r="QGH25" s="72"/>
      <c r="QGI25" s="72"/>
      <c r="QGJ25" s="72"/>
      <c r="QGK25" s="72"/>
      <c r="QGL25" s="72"/>
      <c r="QGM25" s="72"/>
      <c r="QGN25" s="72"/>
      <c r="QGO25" s="72"/>
      <c r="QGP25" s="72"/>
      <c r="QGQ25" s="72"/>
      <c r="QGR25" s="72"/>
      <c r="QGS25" s="72"/>
      <c r="QGT25" s="72"/>
      <c r="QGU25" s="72"/>
      <c r="QGV25" s="72"/>
      <c r="QGW25" s="72"/>
      <c r="QGX25" s="72"/>
      <c r="QGY25" s="72"/>
      <c r="QGZ25" s="72"/>
      <c r="QHA25" s="72"/>
      <c r="QHB25" s="72"/>
      <c r="QHC25" s="72"/>
      <c r="QHD25" s="72"/>
      <c r="QHE25" s="72"/>
      <c r="QHF25" s="72"/>
      <c r="QHG25" s="72"/>
      <c r="QHH25" s="72"/>
      <c r="QHI25" s="72"/>
      <c r="QHJ25" s="72"/>
      <c r="QHK25" s="72"/>
      <c r="QHL25" s="72"/>
      <c r="QHM25" s="72"/>
      <c r="QHN25" s="72"/>
      <c r="QHO25" s="72"/>
      <c r="QHP25" s="72"/>
      <c r="QHQ25" s="72"/>
      <c r="QHR25" s="72"/>
      <c r="QHS25" s="72"/>
      <c r="QHT25" s="72"/>
      <c r="QHU25" s="72"/>
      <c r="QHV25" s="72"/>
      <c r="QHW25" s="72"/>
      <c r="QHX25" s="72"/>
      <c r="QHY25" s="72"/>
      <c r="QHZ25" s="72"/>
      <c r="QIA25" s="72"/>
      <c r="QIB25" s="72"/>
      <c r="QIC25" s="72"/>
      <c r="QID25" s="72"/>
      <c r="QIE25" s="72"/>
      <c r="QIF25" s="72"/>
      <c r="QIG25" s="72"/>
      <c r="QIH25" s="72"/>
      <c r="QII25" s="72"/>
      <c r="QIJ25" s="72"/>
      <c r="QIK25" s="72"/>
      <c r="QIL25" s="72"/>
      <c r="QIM25" s="72"/>
      <c r="QIN25" s="72"/>
      <c r="QIO25" s="72"/>
      <c r="QIP25" s="72"/>
      <c r="QIQ25" s="72"/>
      <c r="QIR25" s="72"/>
      <c r="QIS25" s="72"/>
      <c r="QIT25" s="72"/>
      <c r="QIU25" s="72"/>
      <c r="QIV25" s="72"/>
      <c r="QIW25" s="72"/>
      <c r="QIX25" s="72"/>
      <c r="QIY25" s="72"/>
      <c r="QIZ25" s="72"/>
      <c r="QJA25" s="72"/>
      <c r="QJB25" s="72"/>
      <c r="QJC25" s="72"/>
      <c r="QJD25" s="72"/>
      <c r="QJE25" s="72"/>
      <c r="QJF25" s="72"/>
      <c r="QJG25" s="72"/>
      <c r="QJH25" s="72"/>
      <c r="QJI25" s="72"/>
      <c r="QJJ25" s="72"/>
      <c r="QJK25" s="72"/>
      <c r="QJL25" s="72"/>
      <c r="QJM25" s="72"/>
      <c r="QJN25" s="72"/>
      <c r="QJO25" s="72"/>
      <c r="QJP25" s="72"/>
      <c r="QJQ25" s="72"/>
      <c r="QJR25" s="72"/>
      <c r="QJS25" s="72"/>
      <c r="QJT25" s="72"/>
      <c r="QJU25" s="72"/>
      <c r="QJV25" s="72"/>
      <c r="QJW25" s="72"/>
      <c r="QJX25" s="72"/>
      <c r="QJY25" s="72"/>
      <c r="QJZ25" s="72"/>
      <c r="QKA25" s="72"/>
      <c r="QKB25" s="72"/>
      <c r="QKC25" s="72"/>
      <c r="QKD25" s="72"/>
      <c r="QKE25" s="72"/>
      <c r="QKF25" s="72"/>
      <c r="QKG25" s="72"/>
      <c r="QKH25" s="72"/>
      <c r="QKI25" s="72"/>
      <c r="QKJ25" s="72"/>
      <c r="QKK25" s="72"/>
      <c r="QKL25" s="72"/>
      <c r="QKM25" s="72"/>
      <c r="QKN25" s="72"/>
      <c r="QKO25" s="72"/>
      <c r="QKP25" s="72"/>
      <c r="QKQ25" s="72"/>
      <c r="QKR25" s="72"/>
      <c r="QKS25" s="72"/>
      <c r="QKT25" s="72"/>
      <c r="QKU25" s="72"/>
      <c r="QKV25" s="72"/>
      <c r="QKW25" s="72"/>
      <c r="QKX25" s="72"/>
      <c r="QKY25" s="72"/>
      <c r="QKZ25" s="72"/>
      <c r="QLA25" s="72"/>
      <c r="QLB25" s="72"/>
      <c r="QLC25" s="72"/>
      <c r="QLD25" s="72"/>
      <c r="QLE25" s="72"/>
      <c r="QLF25" s="72"/>
      <c r="QLG25" s="72"/>
      <c r="QLH25" s="72"/>
      <c r="QLI25" s="72"/>
      <c r="QLJ25" s="72"/>
      <c r="QLK25" s="72"/>
      <c r="QLL25" s="72"/>
      <c r="QLM25" s="72"/>
      <c r="QLN25" s="72"/>
      <c r="QLO25" s="72"/>
      <c r="QLP25" s="72"/>
      <c r="QLQ25" s="72"/>
      <c r="QLR25" s="72"/>
      <c r="QLS25" s="72"/>
      <c r="QLT25" s="72"/>
      <c r="QLU25" s="72"/>
      <c r="QLV25" s="72"/>
      <c r="QLW25" s="72"/>
      <c r="QLX25" s="72"/>
      <c r="QLY25" s="72"/>
      <c r="QLZ25" s="72"/>
      <c r="QMA25" s="72"/>
      <c r="QMB25" s="72"/>
      <c r="QMC25" s="72"/>
      <c r="QMD25" s="72"/>
      <c r="QME25" s="72"/>
      <c r="QMF25" s="72"/>
      <c r="QMG25" s="72"/>
      <c r="QMH25" s="72"/>
      <c r="QMI25" s="72"/>
      <c r="QMJ25" s="72"/>
      <c r="QMK25" s="72"/>
      <c r="QML25" s="72"/>
      <c r="QMM25" s="72"/>
      <c r="QMN25" s="72"/>
      <c r="QMO25" s="72"/>
      <c r="QMP25" s="72"/>
      <c r="QMQ25" s="72"/>
      <c r="QMR25" s="72"/>
      <c r="QMS25" s="72"/>
      <c r="QMT25" s="72"/>
      <c r="QMU25" s="72"/>
      <c r="QMV25" s="72"/>
      <c r="QMW25" s="72"/>
      <c r="QMX25" s="72"/>
      <c r="QMY25" s="72"/>
      <c r="QMZ25" s="72"/>
      <c r="QNA25" s="72"/>
      <c r="QNB25" s="72"/>
      <c r="QNC25" s="72"/>
      <c r="QND25" s="72"/>
      <c r="QNE25" s="72"/>
      <c r="QNF25" s="72"/>
      <c r="QNG25" s="72"/>
      <c r="QNH25" s="72"/>
      <c r="QNI25" s="72"/>
      <c r="QNJ25" s="72"/>
      <c r="QNK25" s="72"/>
      <c r="QNL25" s="72"/>
      <c r="QNM25" s="72"/>
      <c r="QNN25" s="72"/>
      <c r="QNO25" s="72"/>
      <c r="QNP25" s="72"/>
      <c r="QNQ25" s="72"/>
      <c r="QNR25" s="72"/>
      <c r="QNS25" s="72"/>
      <c r="QNT25" s="72"/>
      <c r="QNU25" s="72"/>
      <c r="QNV25" s="72"/>
      <c r="QNW25" s="72"/>
      <c r="QNX25" s="72"/>
      <c r="QNY25" s="72"/>
      <c r="QNZ25" s="72"/>
      <c r="QOA25" s="72"/>
      <c r="QOB25" s="72"/>
      <c r="QOC25" s="72"/>
      <c r="QOD25" s="72"/>
      <c r="QOE25" s="72"/>
      <c r="QOF25" s="72"/>
      <c r="QOG25" s="72"/>
      <c r="QOH25" s="72"/>
      <c r="QOI25" s="72"/>
      <c r="QOJ25" s="72"/>
      <c r="QOK25" s="72"/>
      <c r="QOL25" s="72"/>
      <c r="QOM25" s="72"/>
      <c r="QON25" s="72"/>
      <c r="QOO25" s="72"/>
      <c r="QOP25" s="72"/>
      <c r="QOQ25" s="72"/>
      <c r="QOR25" s="72"/>
      <c r="QOS25" s="72"/>
      <c r="QOT25" s="72"/>
      <c r="QOU25" s="72"/>
      <c r="QOV25" s="72"/>
      <c r="QOW25" s="72"/>
      <c r="QOX25" s="72"/>
      <c r="QOY25" s="72"/>
      <c r="QOZ25" s="72"/>
      <c r="QPA25" s="72"/>
      <c r="QPB25" s="72"/>
      <c r="QPC25" s="72"/>
      <c r="QPD25" s="72"/>
      <c r="QPE25" s="72"/>
      <c r="QPF25" s="72"/>
      <c r="QPG25" s="72"/>
      <c r="QPH25" s="72"/>
      <c r="QPI25" s="72"/>
      <c r="QPJ25" s="72"/>
      <c r="QPK25" s="72"/>
      <c r="QPL25" s="72"/>
      <c r="QPM25" s="72"/>
      <c r="QPN25" s="72"/>
      <c r="QPO25" s="72"/>
      <c r="QPP25" s="72"/>
      <c r="QPQ25" s="72"/>
      <c r="QPR25" s="72"/>
      <c r="QPS25" s="72"/>
      <c r="QPT25" s="72"/>
      <c r="QPU25" s="72"/>
      <c r="QPV25" s="72"/>
      <c r="QPW25" s="72"/>
      <c r="QPX25" s="72"/>
      <c r="QPY25" s="72"/>
      <c r="QPZ25" s="72"/>
      <c r="QQA25" s="72"/>
      <c r="QQB25" s="72"/>
      <c r="QQC25" s="72"/>
      <c r="QQD25" s="72"/>
      <c r="QQE25" s="72"/>
      <c r="QQF25" s="72"/>
      <c r="QQG25" s="72"/>
      <c r="QQH25" s="72"/>
      <c r="QQI25" s="72"/>
      <c r="QQJ25" s="72"/>
      <c r="QQK25" s="72"/>
      <c r="QQL25" s="72"/>
      <c r="QQM25" s="72"/>
      <c r="QQN25" s="72"/>
      <c r="QQO25" s="72"/>
      <c r="QQP25" s="72"/>
      <c r="QQQ25" s="72"/>
      <c r="QQR25" s="72"/>
      <c r="QQS25" s="72"/>
      <c r="QQT25" s="72"/>
      <c r="QQU25" s="72"/>
      <c r="QQV25" s="72"/>
      <c r="QQW25" s="72"/>
      <c r="QQX25" s="72"/>
      <c r="QQY25" s="72"/>
      <c r="QQZ25" s="72"/>
      <c r="QRA25" s="72"/>
      <c r="QRB25" s="72"/>
      <c r="QRC25" s="72"/>
      <c r="QRD25" s="72"/>
      <c r="QRE25" s="72"/>
      <c r="QRF25" s="72"/>
      <c r="QRG25" s="72"/>
      <c r="QRH25" s="72"/>
      <c r="QRI25" s="72"/>
      <c r="QRJ25" s="72"/>
      <c r="QRK25" s="72"/>
      <c r="QRL25" s="72"/>
      <c r="QRM25" s="72"/>
      <c r="QRN25" s="72"/>
      <c r="QRO25" s="72"/>
      <c r="QRP25" s="72"/>
      <c r="QRQ25" s="72"/>
      <c r="QRR25" s="72"/>
      <c r="QRS25" s="72"/>
      <c r="QRT25" s="72"/>
      <c r="QRU25" s="72"/>
      <c r="QRV25" s="72"/>
      <c r="QRW25" s="72"/>
      <c r="QRX25" s="72"/>
      <c r="QRY25" s="72"/>
      <c r="QRZ25" s="72"/>
      <c r="QSA25" s="72"/>
      <c r="QSB25" s="72"/>
      <c r="QSC25" s="72"/>
      <c r="QSD25" s="72"/>
      <c r="QSE25" s="72"/>
      <c r="QSF25" s="72"/>
      <c r="QSG25" s="72"/>
      <c r="QSH25" s="72"/>
      <c r="QSI25" s="72"/>
      <c r="QSJ25" s="72"/>
      <c r="QSK25" s="72"/>
      <c r="QSL25" s="72"/>
      <c r="QSM25" s="72"/>
      <c r="QSN25" s="72"/>
      <c r="QSO25" s="72"/>
      <c r="QSP25" s="72"/>
      <c r="QSQ25" s="72"/>
      <c r="QSR25" s="72"/>
      <c r="QSS25" s="72"/>
      <c r="QST25" s="72"/>
      <c r="QSU25" s="72"/>
      <c r="QSV25" s="72"/>
      <c r="QSW25" s="72"/>
      <c r="QSX25" s="72"/>
      <c r="QSY25" s="72"/>
      <c r="QSZ25" s="72"/>
      <c r="QTA25" s="72"/>
      <c r="QTB25" s="72"/>
      <c r="QTC25" s="72"/>
      <c r="QTD25" s="72"/>
      <c r="QTE25" s="72"/>
      <c r="QTF25" s="72"/>
      <c r="QTG25" s="72"/>
      <c r="QTH25" s="72"/>
      <c r="QTI25" s="72"/>
      <c r="QTJ25" s="72"/>
      <c r="QTK25" s="72"/>
      <c r="QTL25" s="72"/>
      <c r="QTM25" s="72"/>
      <c r="QTN25" s="72"/>
      <c r="QTO25" s="72"/>
      <c r="QTP25" s="72"/>
      <c r="QTQ25" s="72"/>
      <c r="QTR25" s="72"/>
      <c r="QTS25" s="72"/>
      <c r="QTT25" s="72"/>
      <c r="QTU25" s="72"/>
      <c r="QTV25" s="72"/>
      <c r="QTW25" s="72"/>
      <c r="QTX25" s="72"/>
      <c r="QTY25" s="72"/>
      <c r="QTZ25" s="72"/>
      <c r="QUA25" s="72"/>
      <c r="QUB25" s="72"/>
      <c r="QUC25" s="72"/>
      <c r="QUD25" s="72"/>
      <c r="QUE25" s="72"/>
      <c r="QUF25" s="72"/>
      <c r="QUG25" s="72"/>
      <c r="QUH25" s="72"/>
      <c r="QUI25" s="72"/>
      <c r="QUJ25" s="72"/>
      <c r="QUK25" s="72"/>
      <c r="QUL25" s="72"/>
      <c r="QUM25" s="72"/>
      <c r="QUN25" s="72"/>
      <c r="QUO25" s="72"/>
      <c r="QUP25" s="72"/>
      <c r="QUQ25" s="72"/>
      <c r="QUR25" s="72"/>
      <c r="QUS25" s="72"/>
      <c r="QUT25" s="72"/>
      <c r="QUU25" s="72"/>
      <c r="QUV25" s="72"/>
      <c r="QUW25" s="72"/>
      <c r="QUX25" s="72"/>
      <c r="QUY25" s="72"/>
      <c r="QUZ25" s="72"/>
      <c r="QVA25" s="72"/>
      <c r="QVB25" s="72"/>
      <c r="QVC25" s="72"/>
      <c r="QVD25" s="72"/>
      <c r="QVE25" s="72"/>
      <c r="QVF25" s="72"/>
      <c r="QVG25" s="72"/>
      <c r="QVH25" s="72"/>
      <c r="QVI25" s="72"/>
      <c r="QVJ25" s="72"/>
      <c r="QVK25" s="72"/>
      <c r="QVL25" s="72"/>
      <c r="QVM25" s="72"/>
      <c r="QVN25" s="72"/>
      <c r="QVO25" s="72"/>
      <c r="QVP25" s="72"/>
      <c r="QVQ25" s="72"/>
      <c r="QVR25" s="72"/>
      <c r="QVS25" s="72"/>
      <c r="QVT25" s="72"/>
      <c r="QVU25" s="72"/>
      <c r="QVV25" s="72"/>
      <c r="QVW25" s="72"/>
      <c r="QVX25" s="72"/>
      <c r="QVY25" s="72"/>
      <c r="QVZ25" s="72"/>
      <c r="QWA25" s="72"/>
      <c r="QWB25" s="72"/>
      <c r="QWC25" s="72"/>
      <c r="QWD25" s="72"/>
      <c r="QWE25" s="72"/>
      <c r="QWF25" s="72"/>
      <c r="QWG25" s="72"/>
      <c r="QWH25" s="72"/>
      <c r="QWI25" s="72"/>
      <c r="QWJ25" s="72"/>
      <c r="QWK25" s="72"/>
      <c r="QWL25" s="72"/>
      <c r="QWM25" s="72"/>
      <c r="QWN25" s="72"/>
      <c r="QWO25" s="72"/>
      <c r="QWP25" s="72"/>
      <c r="QWQ25" s="72"/>
      <c r="QWR25" s="72"/>
      <c r="QWS25" s="72"/>
      <c r="QWT25" s="72"/>
      <c r="QWU25" s="72"/>
      <c r="QWV25" s="72"/>
      <c r="QWW25" s="72"/>
      <c r="QWX25" s="72"/>
      <c r="QWY25" s="72"/>
      <c r="QWZ25" s="72"/>
      <c r="QXA25" s="72"/>
      <c r="QXB25" s="72"/>
      <c r="QXC25" s="72"/>
      <c r="QXD25" s="72"/>
      <c r="QXE25" s="72"/>
      <c r="QXF25" s="72"/>
      <c r="QXG25" s="72"/>
      <c r="QXH25" s="72"/>
      <c r="QXI25" s="72"/>
      <c r="QXJ25" s="72"/>
      <c r="QXK25" s="72"/>
      <c r="QXL25" s="72"/>
      <c r="QXM25" s="72"/>
      <c r="QXN25" s="72"/>
      <c r="QXO25" s="72"/>
      <c r="QXP25" s="72"/>
      <c r="QXQ25" s="72"/>
      <c r="QXR25" s="72"/>
      <c r="QXS25" s="72"/>
      <c r="QXT25" s="72"/>
      <c r="QXU25" s="72"/>
      <c r="QXV25" s="72"/>
      <c r="QXW25" s="72"/>
      <c r="QXX25" s="72"/>
      <c r="QXY25" s="72"/>
      <c r="QXZ25" s="72"/>
      <c r="QYA25" s="72"/>
      <c r="QYB25" s="72"/>
      <c r="QYC25" s="72"/>
      <c r="QYD25" s="72"/>
      <c r="QYE25" s="72"/>
      <c r="QYF25" s="72"/>
      <c r="QYG25" s="72"/>
      <c r="QYH25" s="72"/>
      <c r="QYI25" s="72"/>
      <c r="QYJ25" s="72"/>
      <c r="QYK25" s="72"/>
      <c r="QYL25" s="72"/>
      <c r="QYM25" s="72"/>
      <c r="QYN25" s="72"/>
      <c r="QYO25" s="72"/>
      <c r="QYP25" s="72"/>
      <c r="QYQ25" s="72"/>
      <c r="QYR25" s="72"/>
      <c r="QYS25" s="72"/>
      <c r="QYT25" s="72"/>
      <c r="QYU25" s="72"/>
      <c r="QYV25" s="72"/>
      <c r="QYW25" s="72"/>
      <c r="QYX25" s="72"/>
      <c r="QYY25" s="72"/>
      <c r="QYZ25" s="72"/>
      <c r="QZA25" s="72"/>
      <c r="QZB25" s="72"/>
      <c r="QZC25" s="72"/>
      <c r="QZD25" s="72"/>
      <c r="QZE25" s="72"/>
      <c r="QZF25" s="72"/>
      <c r="QZG25" s="72"/>
      <c r="QZH25" s="72"/>
      <c r="QZI25" s="72"/>
      <c r="QZJ25" s="72"/>
      <c r="QZK25" s="72"/>
      <c r="QZL25" s="72"/>
      <c r="QZM25" s="72"/>
      <c r="QZN25" s="72"/>
      <c r="QZO25" s="72"/>
      <c r="QZP25" s="72"/>
      <c r="QZQ25" s="72"/>
      <c r="QZR25" s="72"/>
      <c r="QZS25" s="72"/>
      <c r="QZT25" s="72"/>
      <c r="QZU25" s="72"/>
      <c r="QZV25" s="72"/>
      <c r="QZW25" s="72"/>
      <c r="QZX25" s="72"/>
      <c r="QZY25" s="72"/>
      <c r="QZZ25" s="72"/>
      <c r="RAA25" s="72"/>
      <c r="RAB25" s="72"/>
      <c r="RAC25" s="72"/>
      <c r="RAD25" s="72"/>
      <c r="RAE25" s="72"/>
      <c r="RAF25" s="72"/>
      <c r="RAG25" s="72"/>
      <c r="RAH25" s="72"/>
      <c r="RAI25" s="72"/>
      <c r="RAJ25" s="72"/>
      <c r="RAK25" s="72"/>
      <c r="RAL25" s="72"/>
      <c r="RAM25" s="72"/>
      <c r="RAN25" s="72"/>
      <c r="RAO25" s="72"/>
      <c r="RAP25" s="72"/>
      <c r="RAQ25" s="72"/>
      <c r="RAR25" s="72"/>
      <c r="RAS25" s="72"/>
      <c r="RAT25" s="72"/>
      <c r="RAU25" s="72"/>
      <c r="RAV25" s="72"/>
      <c r="RAW25" s="72"/>
      <c r="RAX25" s="72"/>
      <c r="RAY25" s="72"/>
      <c r="RAZ25" s="72"/>
      <c r="RBA25" s="72"/>
      <c r="RBB25" s="72"/>
      <c r="RBC25" s="72"/>
      <c r="RBD25" s="72"/>
      <c r="RBE25" s="72"/>
      <c r="RBF25" s="72"/>
      <c r="RBG25" s="72"/>
      <c r="RBH25" s="72"/>
      <c r="RBI25" s="72"/>
      <c r="RBJ25" s="72"/>
      <c r="RBK25" s="72"/>
      <c r="RBL25" s="72"/>
      <c r="RBM25" s="72"/>
      <c r="RBN25" s="72"/>
      <c r="RBO25" s="72"/>
      <c r="RBP25" s="72"/>
      <c r="RBQ25" s="72"/>
      <c r="RBR25" s="72"/>
      <c r="RBS25" s="72"/>
      <c r="RBT25" s="72"/>
      <c r="RBU25" s="72"/>
      <c r="RBV25" s="72"/>
      <c r="RBW25" s="72"/>
      <c r="RBX25" s="72"/>
      <c r="RBY25" s="72"/>
      <c r="RBZ25" s="72"/>
      <c r="RCA25" s="72"/>
      <c r="RCB25" s="72"/>
      <c r="RCC25" s="72"/>
      <c r="RCD25" s="72"/>
      <c r="RCE25" s="72"/>
      <c r="RCF25" s="72"/>
      <c r="RCG25" s="72"/>
      <c r="RCH25" s="72"/>
      <c r="RCI25" s="72"/>
      <c r="RCJ25" s="72"/>
      <c r="RCK25" s="72"/>
      <c r="RCL25" s="72"/>
      <c r="RCM25" s="72"/>
      <c r="RCN25" s="72"/>
      <c r="RCO25" s="72"/>
      <c r="RCP25" s="72"/>
      <c r="RCQ25" s="72"/>
      <c r="RCR25" s="72"/>
      <c r="RCS25" s="72"/>
      <c r="RCT25" s="72"/>
      <c r="RCU25" s="72"/>
      <c r="RCV25" s="72"/>
      <c r="RCW25" s="72"/>
      <c r="RCX25" s="72"/>
      <c r="RCY25" s="72"/>
      <c r="RCZ25" s="72"/>
      <c r="RDA25" s="72"/>
      <c r="RDB25" s="72"/>
      <c r="RDC25" s="72"/>
      <c r="RDD25" s="72"/>
      <c r="RDE25" s="72"/>
      <c r="RDF25" s="72"/>
      <c r="RDG25" s="72"/>
      <c r="RDH25" s="72"/>
      <c r="RDI25" s="72"/>
      <c r="RDJ25" s="72"/>
      <c r="RDK25" s="72"/>
      <c r="RDL25" s="72"/>
      <c r="RDM25" s="72"/>
      <c r="RDN25" s="72"/>
      <c r="RDO25" s="72"/>
      <c r="RDP25" s="72"/>
      <c r="RDQ25" s="72"/>
      <c r="RDR25" s="72"/>
      <c r="RDS25" s="72"/>
      <c r="RDT25" s="72"/>
      <c r="RDU25" s="72"/>
      <c r="RDV25" s="72"/>
      <c r="RDW25" s="72"/>
      <c r="RDX25" s="72"/>
      <c r="RDY25" s="72"/>
      <c r="RDZ25" s="72"/>
      <c r="REA25" s="72"/>
      <c r="REB25" s="72"/>
      <c r="REC25" s="72"/>
      <c r="RED25" s="72"/>
      <c r="REE25" s="72"/>
      <c r="REF25" s="72"/>
      <c r="REG25" s="72"/>
      <c r="REH25" s="72"/>
      <c r="REI25" s="72"/>
      <c r="REJ25" s="72"/>
      <c r="REK25" s="72"/>
      <c r="REL25" s="72"/>
      <c r="REM25" s="72"/>
      <c r="REN25" s="72"/>
      <c r="REO25" s="72"/>
      <c r="REP25" s="72"/>
      <c r="REQ25" s="72"/>
      <c r="RER25" s="72"/>
      <c r="RES25" s="72"/>
      <c r="RET25" s="72"/>
      <c r="REU25" s="72"/>
      <c r="REV25" s="72"/>
      <c r="REW25" s="72"/>
      <c r="REX25" s="72"/>
      <c r="REY25" s="72"/>
      <c r="REZ25" s="72"/>
      <c r="RFA25" s="72"/>
      <c r="RFB25" s="72"/>
      <c r="RFC25" s="72"/>
      <c r="RFD25" s="72"/>
      <c r="RFE25" s="72"/>
      <c r="RFF25" s="72"/>
      <c r="RFG25" s="72"/>
      <c r="RFH25" s="72"/>
      <c r="RFI25" s="72"/>
      <c r="RFJ25" s="72"/>
      <c r="RFK25" s="72"/>
      <c r="RFL25" s="72"/>
      <c r="RFM25" s="72"/>
      <c r="RFN25" s="72"/>
      <c r="RFO25" s="72"/>
      <c r="RFP25" s="72"/>
      <c r="RFQ25" s="72"/>
      <c r="RFR25" s="72"/>
      <c r="RFS25" s="72"/>
      <c r="RFT25" s="72"/>
      <c r="RFU25" s="72"/>
      <c r="RFV25" s="72"/>
      <c r="RFW25" s="72"/>
      <c r="RFX25" s="72"/>
      <c r="RFY25" s="72"/>
      <c r="RFZ25" s="72"/>
      <c r="RGA25" s="72"/>
      <c r="RGB25" s="72"/>
      <c r="RGC25" s="72"/>
      <c r="RGD25" s="72"/>
      <c r="RGE25" s="72"/>
      <c r="RGF25" s="72"/>
      <c r="RGG25" s="72"/>
      <c r="RGH25" s="72"/>
      <c r="RGI25" s="72"/>
      <c r="RGJ25" s="72"/>
      <c r="RGK25" s="72"/>
      <c r="RGL25" s="72"/>
      <c r="RGM25" s="72"/>
      <c r="RGN25" s="72"/>
      <c r="RGO25" s="72"/>
      <c r="RGP25" s="72"/>
      <c r="RGQ25" s="72"/>
      <c r="RGR25" s="72"/>
      <c r="RGS25" s="72"/>
      <c r="RGT25" s="72"/>
      <c r="RGU25" s="72"/>
      <c r="RGV25" s="72"/>
      <c r="RGW25" s="72"/>
      <c r="RGX25" s="72"/>
      <c r="RGY25" s="72"/>
      <c r="RGZ25" s="72"/>
      <c r="RHA25" s="72"/>
      <c r="RHB25" s="72"/>
      <c r="RHC25" s="72"/>
      <c r="RHD25" s="72"/>
      <c r="RHE25" s="72"/>
      <c r="RHF25" s="72"/>
      <c r="RHG25" s="72"/>
      <c r="RHH25" s="72"/>
      <c r="RHI25" s="72"/>
      <c r="RHJ25" s="72"/>
      <c r="RHK25" s="72"/>
      <c r="RHL25" s="72"/>
      <c r="RHM25" s="72"/>
      <c r="RHN25" s="72"/>
      <c r="RHO25" s="72"/>
      <c r="RHP25" s="72"/>
      <c r="RHQ25" s="72"/>
      <c r="RHR25" s="72"/>
      <c r="RHS25" s="72"/>
      <c r="RHT25" s="72"/>
      <c r="RHU25" s="72"/>
      <c r="RHV25" s="72"/>
      <c r="RHW25" s="72"/>
      <c r="RHX25" s="72"/>
      <c r="RHY25" s="72"/>
      <c r="RHZ25" s="72"/>
      <c r="RIA25" s="72"/>
      <c r="RIB25" s="72"/>
      <c r="RIC25" s="72"/>
      <c r="RID25" s="72"/>
      <c r="RIE25" s="72"/>
      <c r="RIF25" s="72"/>
      <c r="RIG25" s="72"/>
      <c r="RIH25" s="72"/>
      <c r="RII25" s="72"/>
      <c r="RIJ25" s="72"/>
      <c r="RIK25" s="72"/>
      <c r="RIL25" s="72"/>
      <c r="RIM25" s="72"/>
      <c r="RIN25" s="72"/>
      <c r="RIO25" s="72"/>
      <c r="RIP25" s="72"/>
      <c r="RIQ25" s="72"/>
      <c r="RIR25" s="72"/>
      <c r="RIS25" s="72"/>
      <c r="RIT25" s="72"/>
      <c r="RIU25" s="72"/>
      <c r="RIV25" s="72"/>
      <c r="RIW25" s="72"/>
      <c r="RIX25" s="72"/>
      <c r="RIY25" s="72"/>
      <c r="RIZ25" s="72"/>
      <c r="RJA25" s="72"/>
      <c r="RJB25" s="72"/>
      <c r="RJC25" s="72"/>
      <c r="RJD25" s="72"/>
      <c r="RJE25" s="72"/>
      <c r="RJF25" s="72"/>
      <c r="RJG25" s="72"/>
      <c r="RJH25" s="72"/>
      <c r="RJI25" s="72"/>
      <c r="RJJ25" s="72"/>
      <c r="RJK25" s="72"/>
      <c r="RJL25" s="72"/>
      <c r="RJM25" s="72"/>
      <c r="RJN25" s="72"/>
      <c r="RJO25" s="72"/>
      <c r="RJP25" s="72"/>
      <c r="RJQ25" s="72"/>
      <c r="RJR25" s="72"/>
      <c r="RJS25" s="72"/>
      <c r="RJT25" s="72"/>
      <c r="RJU25" s="72"/>
      <c r="RJV25" s="72"/>
      <c r="RJW25" s="72"/>
      <c r="RJX25" s="72"/>
      <c r="RJY25" s="72"/>
      <c r="RJZ25" s="72"/>
      <c r="RKA25" s="72"/>
      <c r="RKB25" s="72"/>
      <c r="RKC25" s="72"/>
      <c r="RKD25" s="72"/>
      <c r="RKE25" s="72"/>
      <c r="RKF25" s="72"/>
      <c r="RKG25" s="72"/>
      <c r="RKH25" s="72"/>
      <c r="RKI25" s="72"/>
      <c r="RKJ25" s="72"/>
      <c r="RKK25" s="72"/>
      <c r="RKL25" s="72"/>
      <c r="RKM25" s="72"/>
      <c r="RKN25" s="72"/>
      <c r="RKO25" s="72"/>
      <c r="RKP25" s="72"/>
      <c r="RKQ25" s="72"/>
      <c r="RKR25" s="72"/>
      <c r="RKS25" s="72"/>
      <c r="RKT25" s="72"/>
      <c r="RKU25" s="72"/>
      <c r="RKV25" s="72"/>
      <c r="RKW25" s="72"/>
      <c r="RKX25" s="72"/>
      <c r="RKY25" s="72"/>
      <c r="RKZ25" s="72"/>
      <c r="RLA25" s="72"/>
      <c r="RLB25" s="72"/>
      <c r="RLC25" s="72"/>
      <c r="RLD25" s="72"/>
      <c r="RLE25" s="72"/>
      <c r="RLF25" s="72"/>
      <c r="RLG25" s="72"/>
      <c r="RLH25" s="72"/>
      <c r="RLI25" s="72"/>
      <c r="RLJ25" s="72"/>
      <c r="RLK25" s="72"/>
      <c r="RLL25" s="72"/>
      <c r="RLM25" s="72"/>
      <c r="RLN25" s="72"/>
      <c r="RLO25" s="72"/>
      <c r="RLP25" s="72"/>
      <c r="RLQ25" s="72"/>
      <c r="RLR25" s="72"/>
      <c r="RLS25" s="72"/>
      <c r="RLT25" s="72"/>
      <c r="RLU25" s="72"/>
      <c r="RLV25" s="72"/>
      <c r="RLW25" s="72"/>
      <c r="RLX25" s="72"/>
      <c r="RLY25" s="72"/>
      <c r="RLZ25" s="72"/>
      <c r="RMA25" s="72"/>
      <c r="RMB25" s="72"/>
      <c r="RMC25" s="72"/>
      <c r="RMD25" s="72"/>
      <c r="RME25" s="72"/>
      <c r="RMF25" s="72"/>
      <c r="RMG25" s="72"/>
      <c r="RMH25" s="72"/>
      <c r="RMI25" s="72"/>
      <c r="RMJ25" s="72"/>
      <c r="RMK25" s="72"/>
      <c r="RML25" s="72"/>
      <c r="RMM25" s="72"/>
      <c r="RMN25" s="72"/>
      <c r="RMO25" s="72"/>
      <c r="RMP25" s="72"/>
      <c r="RMQ25" s="72"/>
      <c r="RMR25" s="72"/>
      <c r="RMS25" s="72"/>
      <c r="RMT25" s="72"/>
      <c r="RMU25" s="72"/>
      <c r="RMV25" s="72"/>
      <c r="RMW25" s="72"/>
      <c r="RMX25" s="72"/>
      <c r="RMY25" s="72"/>
      <c r="RMZ25" s="72"/>
      <c r="RNA25" s="72"/>
      <c r="RNB25" s="72"/>
      <c r="RNC25" s="72"/>
      <c r="RND25" s="72"/>
      <c r="RNE25" s="72"/>
      <c r="RNF25" s="72"/>
      <c r="RNG25" s="72"/>
      <c r="RNH25" s="72"/>
      <c r="RNI25" s="72"/>
      <c r="RNJ25" s="72"/>
      <c r="RNK25" s="72"/>
      <c r="RNL25" s="72"/>
      <c r="RNM25" s="72"/>
      <c r="RNN25" s="72"/>
      <c r="RNO25" s="72"/>
      <c r="RNP25" s="72"/>
      <c r="RNQ25" s="72"/>
      <c r="RNR25" s="72"/>
      <c r="RNS25" s="72"/>
      <c r="RNT25" s="72"/>
      <c r="RNU25" s="72"/>
      <c r="RNV25" s="72"/>
      <c r="RNW25" s="72"/>
      <c r="RNX25" s="72"/>
      <c r="RNY25" s="72"/>
      <c r="RNZ25" s="72"/>
      <c r="ROA25" s="72"/>
      <c r="ROB25" s="72"/>
      <c r="ROC25" s="72"/>
      <c r="ROD25" s="72"/>
      <c r="ROE25" s="72"/>
      <c r="ROF25" s="72"/>
      <c r="ROG25" s="72"/>
      <c r="ROH25" s="72"/>
      <c r="ROI25" s="72"/>
      <c r="ROJ25" s="72"/>
      <c r="ROK25" s="72"/>
      <c r="ROL25" s="72"/>
      <c r="ROM25" s="72"/>
      <c r="RON25" s="72"/>
      <c r="ROO25" s="72"/>
      <c r="ROP25" s="72"/>
      <c r="ROQ25" s="72"/>
      <c r="ROR25" s="72"/>
      <c r="ROS25" s="72"/>
      <c r="ROT25" s="72"/>
      <c r="ROU25" s="72"/>
      <c r="ROV25" s="72"/>
      <c r="ROW25" s="72"/>
      <c r="ROX25" s="72"/>
      <c r="ROY25" s="72"/>
      <c r="ROZ25" s="72"/>
      <c r="RPA25" s="72"/>
      <c r="RPB25" s="72"/>
      <c r="RPC25" s="72"/>
      <c r="RPD25" s="72"/>
      <c r="RPE25" s="72"/>
      <c r="RPF25" s="72"/>
      <c r="RPG25" s="72"/>
      <c r="RPH25" s="72"/>
      <c r="RPI25" s="72"/>
      <c r="RPJ25" s="72"/>
      <c r="RPK25" s="72"/>
      <c r="RPL25" s="72"/>
      <c r="RPM25" s="72"/>
      <c r="RPN25" s="72"/>
      <c r="RPO25" s="72"/>
      <c r="RPP25" s="72"/>
      <c r="RPQ25" s="72"/>
      <c r="RPR25" s="72"/>
      <c r="RPS25" s="72"/>
      <c r="RPT25" s="72"/>
      <c r="RPU25" s="72"/>
      <c r="RPV25" s="72"/>
      <c r="RPW25" s="72"/>
      <c r="RPX25" s="72"/>
      <c r="RPY25" s="72"/>
      <c r="RPZ25" s="72"/>
      <c r="RQA25" s="72"/>
      <c r="RQB25" s="72"/>
      <c r="RQC25" s="72"/>
      <c r="RQD25" s="72"/>
      <c r="RQE25" s="72"/>
      <c r="RQF25" s="72"/>
      <c r="RQG25" s="72"/>
      <c r="RQH25" s="72"/>
      <c r="RQI25" s="72"/>
      <c r="RQJ25" s="72"/>
      <c r="RQK25" s="72"/>
      <c r="RQL25" s="72"/>
      <c r="RQM25" s="72"/>
      <c r="RQN25" s="72"/>
      <c r="RQO25" s="72"/>
      <c r="RQP25" s="72"/>
      <c r="RQQ25" s="72"/>
      <c r="RQR25" s="72"/>
      <c r="RQS25" s="72"/>
      <c r="RQT25" s="72"/>
      <c r="RQU25" s="72"/>
      <c r="RQV25" s="72"/>
      <c r="RQW25" s="72"/>
      <c r="RQX25" s="72"/>
      <c r="RQY25" s="72"/>
      <c r="RQZ25" s="72"/>
      <c r="RRA25" s="72"/>
      <c r="RRB25" s="72"/>
      <c r="RRC25" s="72"/>
      <c r="RRD25" s="72"/>
      <c r="RRE25" s="72"/>
      <c r="RRF25" s="72"/>
      <c r="RRG25" s="72"/>
      <c r="RRH25" s="72"/>
      <c r="RRI25" s="72"/>
      <c r="RRJ25" s="72"/>
      <c r="RRK25" s="72"/>
      <c r="RRL25" s="72"/>
      <c r="RRM25" s="72"/>
      <c r="RRN25" s="72"/>
      <c r="RRO25" s="72"/>
      <c r="RRP25" s="72"/>
      <c r="RRQ25" s="72"/>
      <c r="RRR25" s="72"/>
      <c r="RRS25" s="72"/>
      <c r="RRT25" s="72"/>
      <c r="RRU25" s="72"/>
      <c r="RRV25" s="72"/>
      <c r="RRW25" s="72"/>
      <c r="RRX25" s="72"/>
      <c r="RRY25" s="72"/>
      <c r="RRZ25" s="72"/>
      <c r="RSA25" s="72"/>
      <c r="RSB25" s="72"/>
      <c r="RSC25" s="72"/>
      <c r="RSD25" s="72"/>
      <c r="RSE25" s="72"/>
      <c r="RSF25" s="72"/>
      <c r="RSG25" s="72"/>
      <c r="RSH25" s="72"/>
      <c r="RSI25" s="72"/>
      <c r="RSJ25" s="72"/>
      <c r="RSK25" s="72"/>
      <c r="RSL25" s="72"/>
      <c r="RSM25" s="72"/>
      <c r="RSN25" s="72"/>
      <c r="RSO25" s="72"/>
      <c r="RSP25" s="72"/>
      <c r="RSQ25" s="72"/>
      <c r="RSR25" s="72"/>
      <c r="RSS25" s="72"/>
      <c r="RST25" s="72"/>
      <c r="RSU25" s="72"/>
      <c r="RSV25" s="72"/>
      <c r="RSW25" s="72"/>
      <c r="RSX25" s="72"/>
      <c r="RSY25" s="72"/>
      <c r="RSZ25" s="72"/>
      <c r="RTA25" s="72"/>
      <c r="RTB25" s="72"/>
      <c r="RTC25" s="72"/>
      <c r="RTD25" s="72"/>
      <c r="RTE25" s="72"/>
      <c r="RTF25" s="72"/>
      <c r="RTG25" s="72"/>
      <c r="RTH25" s="72"/>
      <c r="RTI25" s="72"/>
      <c r="RTJ25" s="72"/>
      <c r="RTK25" s="72"/>
      <c r="RTL25" s="72"/>
      <c r="RTM25" s="72"/>
      <c r="RTN25" s="72"/>
      <c r="RTO25" s="72"/>
      <c r="RTP25" s="72"/>
      <c r="RTQ25" s="72"/>
      <c r="RTR25" s="72"/>
      <c r="RTS25" s="72"/>
      <c r="RTT25" s="72"/>
      <c r="RTU25" s="72"/>
      <c r="RTV25" s="72"/>
      <c r="RTW25" s="72"/>
      <c r="RTX25" s="72"/>
      <c r="RTY25" s="72"/>
      <c r="RTZ25" s="72"/>
      <c r="RUA25" s="72"/>
      <c r="RUB25" s="72"/>
      <c r="RUC25" s="72"/>
      <c r="RUD25" s="72"/>
      <c r="RUE25" s="72"/>
      <c r="RUF25" s="72"/>
      <c r="RUG25" s="72"/>
      <c r="RUH25" s="72"/>
      <c r="RUI25" s="72"/>
      <c r="RUJ25" s="72"/>
      <c r="RUK25" s="72"/>
      <c r="RUL25" s="72"/>
      <c r="RUM25" s="72"/>
      <c r="RUN25" s="72"/>
      <c r="RUO25" s="72"/>
      <c r="RUP25" s="72"/>
      <c r="RUQ25" s="72"/>
      <c r="RUR25" s="72"/>
      <c r="RUS25" s="72"/>
      <c r="RUT25" s="72"/>
      <c r="RUU25" s="72"/>
      <c r="RUV25" s="72"/>
      <c r="RUW25" s="72"/>
      <c r="RUX25" s="72"/>
      <c r="RUY25" s="72"/>
      <c r="RUZ25" s="72"/>
      <c r="RVA25" s="72"/>
      <c r="RVB25" s="72"/>
      <c r="RVC25" s="72"/>
      <c r="RVD25" s="72"/>
      <c r="RVE25" s="72"/>
      <c r="RVF25" s="72"/>
      <c r="RVG25" s="72"/>
      <c r="RVH25" s="72"/>
      <c r="RVI25" s="72"/>
      <c r="RVJ25" s="72"/>
      <c r="RVK25" s="72"/>
      <c r="RVL25" s="72"/>
      <c r="RVM25" s="72"/>
      <c r="RVN25" s="72"/>
      <c r="RVO25" s="72"/>
      <c r="RVP25" s="72"/>
      <c r="RVQ25" s="72"/>
      <c r="RVR25" s="72"/>
      <c r="RVS25" s="72"/>
      <c r="RVT25" s="72"/>
      <c r="RVU25" s="72"/>
      <c r="RVV25" s="72"/>
      <c r="RVW25" s="72"/>
      <c r="RVX25" s="72"/>
      <c r="RVY25" s="72"/>
      <c r="RVZ25" s="72"/>
      <c r="RWA25" s="72"/>
      <c r="RWB25" s="72"/>
      <c r="RWC25" s="72"/>
      <c r="RWD25" s="72"/>
      <c r="RWE25" s="72"/>
      <c r="RWF25" s="72"/>
      <c r="RWG25" s="72"/>
      <c r="RWH25" s="72"/>
      <c r="RWI25" s="72"/>
      <c r="RWJ25" s="72"/>
      <c r="RWK25" s="72"/>
      <c r="RWL25" s="72"/>
      <c r="RWM25" s="72"/>
      <c r="RWN25" s="72"/>
      <c r="RWO25" s="72"/>
      <c r="RWP25" s="72"/>
      <c r="RWQ25" s="72"/>
      <c r="RWR25" s="72"/>
      <c r="RWS25" s="72"/>
      <c r="RWT25" s="72"/>
      <c r="RWU25" s="72"/>
      <c r="RWV25" s="72"/>
      <c r="RWW25" s="72"/>
      <c r="RWX25" s="72"/>
      <c r="RWY25" s="72"/>
      <c r="RWZ25" s="72"/>
      <c r="RXA25" s="72"/>
      <c r="RXB25" s="72"/>
      <c r="RXC25" s="72"/>
      <c r="RXD25" s="72"/>
      <c r="RXE25" s="72"/>
      <c r="RXF25" s="72"/>
      <c r="RXG25" s="72"/>
      <c r="RXH25" s="72"/>
      <c r="RXI25" s="72"/>
      <c r="RXJ25" s="72"/>
      <c r="RXK25" s="72"/>
      <c r="RXL25" s="72"/>
      <c r="RXM25" s="72"/>
      <c r="RXN25" s="72"/>
      <c r="RXO25" s="72"/>
      <c r="RXP25" s="72"/>
      <c r="RXQ25" s="72"/>
      <c r="RXR25" s="72"/>
      <c r="RXS25" s="72"/>
      <c r="RXT25" s="72"/>
      <c r="RXU25" s="72"/>
      <c r="RXV25" s="72"/>
      <c r="RXW25" s="72"/>
      <c r="RXX25" s="72"/>
      <c r="RXY25" s="72"/>
      <c r="RXZ25" s="72"/>
      <c r="RYA25" s="72"/>
      <c r="RYB25" s="72"/>
      <c r="RYC25" s="72"/>
      <c r="RYD25" s="72"/>
      <c r="RYE25" s="72"/>
      <c r="RYF25" s="72"/>
      <c r="RYG25" s="72"/>
      <c r="RYH25" s="72"/>
      <c r="RYI25" s="72"/>
      <c r="RYJ25" s="72"/>
      <c r="RYK25" s="72"/>
      <c r="RYL25" s="72"/>
      <c r="RYM25" s="72"/>
      <c r="RYN25" s="72"/>
      <c r="RYO25" s="72"/>
      <c r="RYP25" s="72"/>
      <c r="RYQ25" s="72"/>
      <c r="RYR25" s="72"/>
      <c r="RYS25" s="72"/>
      <c r="RYT25" s="72"/>
      <c r="RYU25" s="72"/>
      <c r="RYV25" s="72"/>
      <c r="RYW25" s="72"/>
      <c r="RYX25" s="72"/>
      <c r="RYY25" s="72"/>
      <c r="RYZ25" s="72"/>
      <c r="RZA25" s="72"/>
      <c r="RZB25" s="72"/>
      <c r="RZC25" s="72"/>
      <c r="RZD25" s="72"/>
      <c r="RZE25" s="72"/>
      <c r="RZF25" s="72"/>
      <c r="RZG25" s="72"/>
      <c r="RZH25" s="72"/>
      <c r="RZI25" s="72"/>
      <c r="RZJ25" s="72"/>
      <c r="RZK25" s="72"/>
      <c r="RZL25" s="72"/>
      <c r="RZM25" s="72"/>
      <c r="RZN25" s="72"/>
      <c r="RZO25" s="72"/>
      <c r="RZP25" s="72"/>
      <c r="RZQ25" s="72"/>
      <c r="RZR25" s="72"/>
      <c r="RZS25" s="72"/>
      <c r="RZT25" s="72"/>
      <c r="RZU25" s="72"/>
      <c r="RZV25" s="72"/>
      <c r="RZW25" s="72"/>
      <c r="RZX25" s="72"/>
      <c r="RZY25" s="72"/>
      <c r="RZZ25" s="72"/>
      <c r="SAA25" s="72"/>
      <c r="SAB25" s="72"/>
      <c r="SAC25" s="72"/>
      <c r="SAD25" s="72"/>
      <c r="SAE25" s="72"/>
      <c r="SAF25" s="72"/>
      <c r="SAG25" s="72"/>
      <c r="SAH25" s="72"/>
      <c r="SAI25" s="72"/>
      <c r="SAJ25" s="72"/>
      <c r="SAK25" s="72"/>
      <c r="SAL25" s="72"/>
      <c r="SAM25" s="72"/>
      <c r="SAN25" s="72"/>
      <c r="SAO25" s="72"/>
      <c r="SAP25" s="72"/>
      <c r="SAQ25" s="72"/>
      <c r="SAR25" s="72"/>
      <c r="SAS25" s="72"/>
      <c r="SAT25" s="72"/>
      <c r="SAU25" s="72"/>
      <c r="SAV25" s="72"/>
      <c r="SAW25" s="72"/>
      <c r="SAX25" s="72"/>
      <c r="SAY25" s="72"/>
      <c r="SAZ25" s="72"/>
      <c r="SBA25" s="72"/>
      <c r="SBB25" s="72"/>
      <c r="SBC25" s="72"/>
      <c r="SBD25" s="72"/>
      <c r="SBE25" s="72"/>
      <c r="SBF25" s="72"/>
      <c r="SBG25" s="72"/>
      <c r="SBH25" s="72"/>
      <c r="SBI25" s="72"/>
      <c r="SBJ25" s="72"/>
      <c r="SBK25" s="72"/>
      <c r="SBL25" s="72"/>
      <c r="SBM25" s="72"/>
      <c r="SBN25" s="72"/>
      <c r="SBO25" s="72"/>
      <c r="SBP25" s="72"/>
      <c r="SBQ25" s="72"/>
      <c r="SBR25" s="72"/>
      <c r="SBS25" s="72"/>
      <c r="SBT25" s="72"/>
      <c r="SBU25" s="72"/>
      <c r="SBV25" s="72"/>
      <c r="SBW25" s="72"/>
      <c r="SBX25" s="72"/>
      <c r="SBY25" s="72"/>
      <c r="SBZ25" s="72"/>
      <c r="SCA25" s="72"/>
      <c r="SCB25" s="72"/>
      <c r="SCC25" s="72"/>
      <c r="SCD25" s="72"/>
      <c r="SCE25" s="72"/>
      <c r="SCF25" s="72"/>
      <c r="SCG25" s="72"/>
      <c r="SCH25" s="72"/>
      <c r="SCI25" s="72"/>
      <c r="SCJ25" s="72"/>
      <c r="SCK25" s="72"/>
      <c r="SCL25" s="72"/>
      <c r="SCM25" s="72"/>
      <c r="SCN25" s="72"/>
      <c r="SCO25" s="72"/>
      <c r="SCP25" s="72"/>
      <c r="SCQ25" s="72"/>
      <c r="SCR25" s="72"/>
      <c r="SCS25" s="72"/>
      <c r="SCT25" s="72"/>
      <c r="SCU25" s="72"/>
      <c r="SCV25" s="72"/>
      <c r="SCW25" s="72"/>
      <c r="SCX25" s="72"/>
      <c r="SCY25" s="72"/>
      <c r="SCZ25" s="72"/>
      <c r="SDA25" s="72"/>
      <c r="SDB25" s="72"/>
      <c r="SDC25" s="72"/>
      <c r="SDD25" s="72"/>
      <c r="SDE25" s="72"/>
      <c r="SDF25" s="72"/>
      <c r="SDG25" s="72"/>
      <c r="SDH25" s="72"/>
      <c r="SDI25" s="72"/>
      <c r="SDJ25" s="72"/>
      <c r="SDK25" s="72"/>
      <c r="SDL25" s="72"/>
      <c r="SDM25" s="72"/>
      <c r="SDN25" s="72"/>
      <c r="SDO25" s="72"/>
      <c r="SDP25" s="72"/>
      <c r="SDQ25" s="72"/>
      <c r="SDR25" s="72"/>
      <c r="SDS25" s="72"/>
      <c r="SDT25" s="72"/>
      <c r="SDU25" s="72"/>
      <c r="SDV25" s="72"/>
      <c r="SDW25" s="72"/>
      <c r="SDX25" s="72"/>
      <c r="SDY25" s="72"/>
      <c r="SDZ25" s="72"/>
      <c r="SEA25" s="72"/>
      <c r="SEB25" s="72"/>
      <c r="SEC25" s="72"/>
      <c r="SED25" s="72"/>
      <c r="SEE25" s="72"/>
      <c r="SEF25" s="72"/>
      <c r="SEG25" s="72"/>
      <c r="SEH25" s="72"/>
      <c r="SEI25" s="72"/>
      <c r="SEJ25" s="72"/>
      <c r="SEK25" s="72"/>
      <c r="SEL25" s="72"/>
      <c r="SEM25" s="72"/>
      <c r="SEN25" s="72"/>
      <c r="SEO25" s="72"/>
      <c r="SEP25" s="72"/>
      <c r="SEQ25" s="72"/>
      <c r="SER25" s="72"/>
      <c r="SES25" s="72"/>
      <c r="SET25" s="72"/>
      <c r="SEU25" s="72"/>
      <c r="SEV25" s="72"/>
      <c r="SEW25" s="72"/>
      <c r="SEX25" s="72"/>
      <c r="SEY25" s="72"/>
      <c r="SEZ25" s="72"/>
      <c r="SFA25" s="72"/>
      <c r="SFB25" s="72"/>
      <c r="SFC25" s="72"/>
      <c r="SFD25" s="72"/>
      <c r="SFE25" s="72"/>
      <c r="SFF25" s="72"/>
      <c r="SFG25" s="72"/>
      <c r="SFH25" s="72"/>
      <c r="SFI25" s="72"/>
      <c r="SFJ25" s="72"/>
      <c r="SFK25" s="72"/>
      <c r="SFL25" s="72"/>
      <c r="SFM25" s="72"/>
      <c r="SFN25" s="72"/>
      <c r="SFO25" s="72"/>
      <c r="SFP25" s="72"/>
      <c r="SFQ25" s="72"/>
      <c r="SFR25" s="72"/>
      <c r="SFS25" s="72"/>
      <c r="SFT25" s="72"/>
      <c r="SFU25" s="72"/>
      <c r="SFV25" s="72"/>
      <c r="SFW25" s="72"/>
      <c r="SFX25" s="72"/>
      <c r="SFY25" s="72"/>
      <c r="SFZ25" s="72"/>
      <c r="SGA25" s="72"/>
      <c r="SGB25" s="72"/>
      <c r="SGC25" s="72"/>
      <c r="SGD25" s="72"/>
      <c r="SGE25" s="72"/>
      <c r="SGF25" s="72"/>
      <c r="SGG25" s="72"/>
      <c r="SGH25" s="72"/>
      <c r="SGI25" s="72"/>
      <c r="SGJ25" s="72"/>
      <c r="SGK25" s="72"/>
      <c r="SGL25" s="72"/>
      <c r="SGM25" s="72"/>
      <c r="SGN25" s="72"/>
      <c r="SGO25" s="72"/>
      <c r="SGP25" s="72"/>
      <c r="SGQ25" s="72"/>
      <c r="SGR25" s="72"/>
      <c r="SGS25" s="72"/>
      <c r="SGT25" s="72"/>
      <c r="SGU25" s="72"/>
      <c r="SGV25" s="72"/>
      <c r="SGW25" s="72"/>
      <c r="SGX25" s="72"/>
      <c r="SGY25" s="72"/>
      <c r="SGZ25" s="72"/>
      <c r="SHA25" s="72"/>
      <c r="SHB25" s="72"/>
      <c r="SHC25" s="72"/>
      <c r="SHD25" s="72"/>
      <c r="SHE25" s="72"/>
      <c r="SHF25" s="72"/>
      <c r="SHG25" s="72"/>
      <c r="SHH25" s="72"/>
      <c r="SHI25" s="72"/>
      <c r="SHJ25" s="72"/>
      <c r="SHK25" s="72"/>
      <c r="SHL25" s="72"/>
      <c r="SHM25" s="72"/>
      <c r="SHN25" s="72"/>
      <c r="SHO25" s="72"/>
      <c r="SHP25" s="72"/>
      <c r="SHQ25" s="72"/>
      <c r="SHR25" s="72"/>
      <c r="SHS25" s="72"/>
      <c r="SHT25" s="72"/>
      <c r="SHU25" s="72"/>
      <c r="SHV25" s="72"/>
      <c r="SHW25" s="72"/>
      <c r="SHX25" s="72"/>
      <c r="SHY25" s="72"/>
      <c r="SHZ25" s="72"/>
      <c r="SIA25" s="72"/>
      <c r="SIB25" s="72"/>
      <c r="SIC25" s="72"/>
      <c r="SID25" s="72"/>
      <c r="SIE25" s="72"/>
      <c r="SIF25" s="72"/>
      <c r="SIG25" s="72"/>
      <c r="SIH25" s="72"/>
      <c r="SII25" s="72"/>
      <c r="SIJ25" s="72"/>
      <c r="SIK25" s="72"/>
      <c r="SIL25" s="72"/>
      <c r="SIM25" s="72"/>
      <c r="SIN25" s="72"/>
      <c r="SIO25" s="72"/>
      <c r="SIP25" s="72"/>
      <c r="SIQ25" s="72"/>
      <c r="SIR25" s="72"/>
      <c r="SIS25" s="72"/>
      <c r="SIT25" s="72"/>
      <c r="SIU25" s="72"/>
      <c r="SIV25" s="72"/>
      <c r="SIW25" s="72"/>
      <c r="SIX25" s="72"/>
      <c r="SIY25" s="72"/>
      <c r="SIZ25" s="72"/>
      <c r="SJA25" s="72"/>
      <c r="SJB25" s="72"/>
      <c r="SJC25" s="72"/>
      <c r="SJD25" s="72"/>
      <c r="SJE25" s="72"/>
      <c r="SJF25" s="72"/>
      <c r="SJG25" s="72"/>
      <c r="SJH25" s="72"/>
      <c r="SJI25" s="72"/>
      <c r="SJJ25" s="72"/>
      <c r="SJK25" s="72"/>
      <c r="SJL25" s="72"/>
      <c r="SJM25" s="72"/>
      <c r="SJN25" s="72"/>
      <c r="SJO25" s="72"/>
      <c r="SJP25" s="72"/>
      <c r="SJQ25" s="72"/>
      <c r="SJR25" s="72"/>
      <c r="SJS25" s="72"/>
      <c r="SJT25" s="72"/>
      <c r="SJU25" s="72"/>
      <c r="SJV25" s="72"/>
      <c r="SJW25" s="72"/>
      <c r="SJX25" s="72"/>
      <c r="SJY25" s="72"/>
      <c r="SJZ25" s="72"/>
      <c r="SKA25" s="72"/>
      <c r="SKB25" s="72"/>
      <c r="SKC25" s="72"/>
      <c r="SKD25" s="72"/>
      <c r="SKE25" s="72"/>
      <c r="SKF25" s="72"/>
      <c r="SKG25" s="72"/>
      <c r="SKH25" s="72"/>
      <c r="SKI25" s="72"/>
      <c r="SKJ25" s="72"/>
      <c r="SKK25" s="72"/>
      <c r="SKL25" s="72"/>
      <c r="SKM25" s="72"/>
      <c r="SKN25" s="72"/>
      <c r="SKO25" s="72"/>
      <c r="SKP25" s="72"/>
      <c r="SKQ25" s="72"/>
      <c r="SKR25" s="72"/>
      <c r="SKS25" s="72"/>
      <c r="SKT25" s="72"/>
      <c r="SKU25" s="72"/>
      <c r="SKV25" s="72"/>
      <c r="SKW25" s="72"/>
      <c r="SKX25" s="72"/>
      <c r="SKY25" s="72"/>
      <c r="SKZ25" s="72"/>
      <c r="SLA25" s="72"/>
      <c r="SLB25" s="72"/>
      <c r="SLC25" s="72"/>
      <c r="SLD25" s="72"/>
      <c r="SLE25" s="72"/>
      <c r="SLF25" s="72"/>
      <c r="SLG25" s="72"/>
      <c r="SLH25" s="72"/>
      <c r="SLI25" s="72"/>
      <c r="SLJ25" s="72"/>
      <c r="SLK25" s="72"/>
      <c r="SLL25" s="72"/>
      <c r="SLM25" s="72"/>
      <c r="SLN25" s="72"/>
      <c r="SLO25" s="72"/>
      <c r="SLP25" s="72"/>
      <c r="SLQ25" s="72"/>
      <c r="SLR25" s="72"/>
      <c r="SLS25" s="72"/>
      <c r="SLT25" s="72"/>
      <c r="SLU25" s="72"/>
      <c r="SLV25" s="72"/>
      <c r="SLW25" s="72"/>
      <c r="SLX25" s="72"/>
      <c r="SLY25" s="72"/>
      <c r="SLZ25" s="72"/>
      <c r="SMA25" s="72"/>
      <c r="SMB25" s="72"/>
      <c r="SMC25" s="72"/>
      <c r="SMD25" s="72"/>
      <c r="SME25" s="72"/>
      <c r="SMF25" s="72"/>
      <c r="SMG25" s="72"/>
      <c r="SMH25" s="72"/>
      <c r="SMI25" s="72"/>
      <c r="SMJ25" s="72"/>
      <c r="SMK25" s="72"/>
      <c r="SML25" s="72"/>
      <c r="SMM25" s="72"/>
      <c r="SMN25" s="72"/>
      <c r="SMO25" s="72"/>
      <c r="SMP25" s="72"/>
      <c r="SMQ25" s="72"/>
      <c r="SMR25" s="72"/>
      <c r="SMS25" s="72"/>
      <c r="SMT25" s="72"/>
      <c r="SMU25" s="72"/>
      <c r="SMV25" s="72"/>
      <c r="SMW25" s="72"/>
      <c r="SMX25" s="72"/>
      <c r="SMY25" s="72"/>
      <c r="SMZ25" s="72"/>
      <c r="SNA25" s="72"/>
      <c r="SNB25" s="72"/>
      <c r="SNC25" s="72"/>
      <c r="SND25" s="72"/>
      <c r="SNE25" s="72"/>
      <c r="SNF25" s="72"/>
      <c r="SNG25" s="72"/>
      <c r="SNH25" s="72"/>
      <c r="SNI25" s="72"/>
      <c r="SNJ25" s="72"/>
      <c r="SNK25" s="72"/>
      <c r="SNL25" s="72"/>
      <c r="SNM25" s="72"/>
      <c r="SNN25" s="72"/>
      <c r="SNO25" s="72"/>
      <c r="SNP25" s="72"/>
      <c r="SNQ25" s="72"/>
      <c r="SNR25" s="72"/>
      <c r="SNS25" s="72"/>
      <c r="SNT25" s="72"/>
      <c r="SNU25" s="72"/>
      <c r="SNV25" s="72"/>
      <c r="SNW25" s="72"/>
      <c r="SNX25" s="72"/>
      <c r="SNY25" s="72"/>
      <c r="SNZ25" s="72"/>
      <c r="SOA25" s="72"/>
      <c r="SOB25" s="72"/>
      <c r="SOC25" s="72"/>
      <c r="SOD25" s="72"/>
      <c r="SOE25" s="72"/>
      <c r="SOF25" s="72"/>
      <c r="SOG25" s="72"/>
      <c r="SOH25" s="72"/>
      <c r="SOI25" s="72"/>
      <c r="SOJ25" s="72"/>
      <c r="SOK25" s="72"/>
      <c r="SOL25" s="72"/>
      <c r="SOM25" s="72"/>
      <c r="SON25" s="72"/>
      <c r="SOO25" s="72"/>
      <c r="SOP25" s="72"/>
      <c r="SOQ25" s="72"/>
      <c r="SOR25" s="72"/>
      <c r="SOS25" s="72"/>
      <c r="SOT25" s="72"/>
      <c r="SOU25" s="72"/>
      <c r="SOV25" s="72"/>
      <c r="SOW25" s="72"/>
      <c r="SOX25" s="72"/>
      <c r="SOY25" s="72"/>
      <c r="SOZ25" s="72"/>
      <c r="SPA25" s="72"/>
      <c r="SPB25" s="72"/>
      <c r="SPC25" s="72"/>
      <c r="SPD25" s="72"/>
      <c r="SPE25" s="72"/>
      <c r="SPF25" s="72"/>
      <c r="SPG25" s="72"/>
      <c r="SPH25" s="72"/>
      <c r="SPI25" s="72"/>
      <c r="SPJ25" s="72"/>
      <c r="SPK25" s="72"/>
      <c r="SPL25" s="72"/>
      <c r="SPM25" s="72"/>
      <c r="SPN25" s="72"/>
      <c r="SPO25" s="72"/>
      <c r="SPP25" s="72"/>
      <c r="SPQ25" s="72"/>
      <c r="SPR25" s="72"/>
      <c r="SPS25" s="72"/>
      <c r="SPT25" s="72"/>
      <c r="SPU25" s="72"/>
      <c r="SPV25" s="72"/>
      <c r="SPW25" s="72"/>
      <c r="SPX25" s="72"/>
      <c r="SPY25" s="72"/>
      <c r="SPZ25" s="72"/>
      <c r="SQA25" s="72"/>
      <c r="SQB25" s="72"/>
      <c r="SQC25" s="72"/>
      <c r="SQD25" s="72"/>
      <c r="SQE25" s="72"/>
      <c r="SQF25" s="72"/>
      <c r="SQG25" s="72"/>
      <c r="SQH25" s="72"/>
      <c r="SQI25" s="72"/>
      <c r="SQJ25" s="72"/>
      <c r="SQK25" s="72"/>
      <c r="SQL25" s="72"/>
      <c r="SQM25" s="72"/>
      <c r="SQN25" s="72"/>
      <c r="SQO25" s="72"/>
      <c r="SQP25" s="72"/>
      <c r="SQQ25" s="72"/>
      <c r="SQR25" s="72"/>
      <c r="SQS25" s="72"/>
      <c r="SQT25" s="72"/>
      <c r="SQU25" s="72"/>
      <c r="SQV25" s="72"/>
      <c r="SQW25" s="72"/>
      <c r="SQX25" s="72"/>
      <c r="SQY25" s="72"/>
      <c r="SQZ25" s="72"/>
      <c r="SRA25" s="72"/>
      <c r="SRB25" s="72"/>
      <c r="SRC25" s="72"/>
      <c r="SRD25" s="72"/>
      <c r="SRE25" s="72"/>
      <c r="SRF25" s="72"/>
      <c r="SRG25" s="72"/>
      <c r="SRH25" s="72"/>
      <c r="SRI25" s="72"/>
      <c r="SRJ25" s="72"/>
      <c r="SRK25" s="72"/>
      <c r="SRL25" s="72"/>
      <c r="SRM25" s="72"/>
      <c r="SRN25" s="72"/>
      <c r="SRO25" s="72"/>
      <c r="SRP25" s="72"/>
      <c r="SRQ25" s="72"/>
      <c r="SRR25" s="72"/>
      <c r="SRS25" s="72"/>
      <c r="SRT25" s="72"/>
      <c r="SRU25" s="72"/>
      <c r="SRV25" s="72"/>
      <c r="SRW25" s="72"/>
      <c r="SRX25" s="72"/>
      <c r="SRY25" s="72"/>
      <c r="SRZ25" s="72"/>
      <c r="SSA25" s="72"/>
      <c r="SSB25" s="72"/>
      <c r="SSC25" s="72"/>
      <c r="SSD25" s="72"/>
      <c r="SSE25" s="72"/>
      <c r="SSF25" s="72"/>
      <c r="SSG25" s="72"/>
      <c r="SSH25" s="72"/>
      <c r="SSI25" s="72"/>
      <c r="SSJ25" s="72"/>
      <c r="SSK25" s="72"/>
      <c r="SSL25" s="72"/>
      <c r="SSM25" s="72"/>
      <c r="SSN25" s="72"/>
      <c r="SSO25" s="72"/>
      <c r="SSP25" s="72"/>
      <c r="SSQ25" s="72"/>
      <c r="SSR25" s="72"/>
      <c r="SSS25" s="72"/>
      <c r="SST25" s="72"/>
      <c r="SSU25" s="72"/>
      <c r="SSV25" s="72"/>
      <c r="SSW25" s="72"/>
      <c r="SSX25" s="72"/>
      <c r="SSY25" s="72"/>
      <c r="SSZ25" s="72"/>
      <c r="STA25" s="72"/>
      <c r="STB25" s="72"/>
      <c r="STC25" s="72"/>
      <c r="STD25" s="72"/>
      <c r="STE25" s="72"/>
      <c r="STF25" s="72"/>
      <c r="STG25" s="72"/>
      <c r="STH25" s="72"/>
      <c r="STI25" s="72"/>
      <c r="STJ25" s="72"/>
      <c r="STK25" s="72"/>
      <c r="STL25" s="72"/>
      <c r="STM25" s="72"/>
      <c r="STN25" s="72"/>
      <c r="STO25" s="72"/>
      <c r="STP25" s="72"/>
      <c r="STQ25" s="72"/>
      <c r="STR25" s="72"/>
      <c r="STS25" s="72"/>
      <c r="STT25" s="72"/>
      <c r="STU25" s="72"/>
      <c r="STV25" s="72"/>
      <c r="STW25" s="72"/>
      <c r="STX25" s="72"/>
      <c r="STY25" s="72"/>
      <c r="STZ25" s="72"/>
      <c r="SUA25" s="72"/>
      <c r="SUB25" s="72"/>
      <c r="SUC25" s="72"/>
      <c r="SUD25" s="72"/>
      <c r="SUE25" s="72"/>
      <c r="SUF25" s="72"/>
      <c r="SUG25" s="72"/>
      <c r="SUH25" s="72"/>
      <c r="SUI25" s="72"/>
      <c r="SUJ25" s="72"/>
      <c r="SUK25" s="72"/>
      <c r="SUL25" s="72"/>
      <c r="SUM25" s="72"/>
      <c r="SUN25" s="72"/>
      <c r="SUO25" s="72"/>
      <c r="SUP25" s="72"/>
      <c r="SUQ25" s="72"/>
      <c r="SUR25" s="72"/>
      <c r="SUS25" s="72"/>
      <c r="SUT25" s="72"/>
      <c r="SUU25" s="72"/>
      <c r="SUV25" s="72"/>
      <c r="SUW25" s="72"/>
      <c r="SUX25" s="72"/>
      <c r="SUY25" s="72"/>
      <c r="SUZ25" s="72"/>
      <c r="SVA25" s="72"/>
      <c r="SVB25" s="72"/>
      <c r="SVC25" s="72"/>
      <c r="SVD25" s="72"/>
      <c r="SVE25" s="72"/>
      <c r="SVF25" s="72"/>
      <c r="SVG25" s="72"/>
      <c r="SVH25" s="72"/>
      <c r="SVI25" s="72"/>
      <c r="SVJ25" s="72"/>
      <c r="SVK25" s="72"/>
      <c r="SVL25" s="72"/>
      <c r="SVM25" s="72"/>
      <c r="SVN25" s="72"/>
      <c r="SVO25" s="72"/>
      <c r="SVP25" s="72"/>
      <c r="SVQ25" s="72"/>
      <c r="SVR25" s="72"/>
      <c r="SVS25" s="72"/>
      <c r="SVT25" s="72"/>
      <c r="SVU25" s="72"/>
      <c r="SVV25" s="72"/>
      <c r="SVW25" s="72"/>
      <c r="SVX25" s="72"/>
      <c r="SVY25" s="72"/>
      <c r="SVZ25" s="72"/>
      <c r="SWA25" s="72"/>
      <c r="SWB25" s="72"/>
      <c r="SWC25" s="72"/>
      <c r="SWD25" s="72"/>
      <c r="SWE25" s="72"/>
      <c r="SWF25" s="72"/>
      <c r="SWG25" s="72"/>
      <c r="SWH25" s="72"/>
      <c r="SWI25" s="72"/>
      <c r="SWJ25" s="72"/>
      <c r="SWK25" s="72"/>
      <c r="SWL25" s="72"/>
      <c r="SWM25" s="72"/>
      <c r="SWN25" s="72"/>
      <c r="SWO25" s="72"/>
      <c r="SWP25" s="72"/>
      <c r="SWQ25" s="72"/>
      <c r="SWR25" s="72"/>
      <c r="SWS25" s="72"/>
      <c r="SWT25" s="72"/>
      <c r="SWU25" s="72"/>
      <c r="SWV25" s="72"/>
      <c r="SWW25" s="72"/>
      <c r="SWX25" s="72"/>
      <c r="SWY25" s="72"/>
      <c r="SWZ25" s="72"/>
      <c r="SXA25" s="72"/>
      <c r="SXB25" s="72"/>
      <c r="SXC25" s="72"/>
      <c r="SXD25" s="72"/>
      <c r="SXE25" s="72"/>
      <c r="SXF25" s="72"/>
      <c r="SXG25" s="72"/>
      <c r="SXH25" s="72"/>
      <c r="SXI25" s="72"/>
      <c r="SXJ25" s="72"/>
      <c r="SXK25" s="72"/>
      <c r="SXL25" s="72"/>
      <c r="SXM25" s="72"/>
      <c r="SXN25" s="72"/>
      <c r="SXO25" s="72"/>
      <c r="SXP25" s="72"/>
      <c r="SXQ25" s="72"/>
      <c r="SXR25" s="72"/>
      <c r="SXS25" s="72"/>
      <c r="SXT25" s="72"/>
      <c r="SXU25" s="72"/>
      <c r="SXV25" s="72"/>
      <c r="SXW25" s="72"/>
      <c r="SXX25" s="72"/>
      <c r="SXY25" s="72"/>
      <c r="SXZ25" s="72"/>
      <c r="SYA25" s="72"/>
      <c r="SYB25" s="72"/>
      <c r="SYC25" s="72"/>
      <c r="SYD25" s="72"/>
      <c r="SYE25" s="72"/>
      <c r="SYF25" s="72"/>
      <c r="SYG25" s="72"/>
      <c r="SYH25" s="72"/>
      <c r="SYI25" s="72"/>
      <c r="SYJ25" s="72"/>
      <c r="SYK25" s="72"/>
      <c r="SYL25" s="72"/>
      <c r="SYM25" s="72"/>
      <c r="SYN25" s="72"/>
      <c r="SYO25" s="72"/>
      <c r="SYP25" s="72"/>
      <c r="SYQ25" s="72"/>
      <c r="SYR25" s="72"/>
      <c r="SYS25" s="72"/>
      <c r="SYT25" s="72"/>
      <c r="SYU25" s="72"/>
      <c r="SYV25" s="72"/>
      <c r="SYW25" s="72"/>
      <c r="SYX25" s="72"/>
      <c r="SYY25" s="72"/>
      <c r="SYZ25" s="72"/>
      <c r="SZA25" s="72"/>
      <c r="SZB25" s="72"/>
      <c r="SZC25" s="72"/>
      <c r="SZD25" s="72"/>
      <c r="SZE25" s="72"/>
      <c r="SZF25" s="72"/>
      <c r="SZG25" s="72"/>
      <c r="SZH25" s="72"/>
      <c r="SZI25" s="72"/>
      <c r="SZJ25" s="72"/>
      <c r="SZK25" s="72"/>
      <c r="SZL25" s="72"/>
      <c r="SZM25" s="72"/>
      <c r="SZN25" s="72"/>
      <c r="SZO25" s="72"/>
      <c r="SZP25" s="72"/>
      <c r="SZQ25" s="72"/>
      <c r="SZR25" s="72"/>
      <c r="SZS25" s="72"/>
      <c r="SZT25" s="72"/>
      <c r="SZU25" s="72"/>
      <c r="SZV25" s="72"/>
      <c r="SZW25" s="72"/>
      <c r="SZX25" s="72"/>
      <c r="SZY25" s="72"/>
      <c r="SZZ25" s="72"/>
      <c r="TAA25" s="72"/>
      <c r="TAB25" s="72"/>
      <c r="TAC25" s="72"/>
      <c r="TAD25" s="72"/>
      <c r="TAE25" s="72"/>
      <c r="TAF25" s="72"/>
      <c r="TAG25" s="72"/>
      <c r="TAH25" s="72"/>
      <c r="TAI25" s="72"/>
      <c r="TAJ25" s="72"/>
      <c r="TAK25" s="72"/>
      <c r="TAL25" s="72"/>
      <c r="TAM25" s="72"/>
      <c r="TAN25" s="72"/>
      <c r="TAO25" s="72"/>
      <c r="TAP25" s="72"/>
      <c r="TAQ25" s="72"/>
      <c r="TAR25" s="72"/>
      <c r="TAS25" s="72"/>
      <c r="TAT25" s="72"/>
      <c r="TAU25" s="72"/>
      <c r="TAV25" s="72"/>
      <c r="TAW25" s="72"/>
      <c r="TAX25" s="72"/>
      <c r="TAY25" s="72"/>
      <c r="TAZ25" s="72"/>
      <c r="TBA25" s="72"/>
      <c r="TBB25" s="72"/>
      <c r="TBC25" s="72"/>
      <c r="TBD25" s="72"/>
      <c r="TBE25" s="72"/>
      <c r="TBF25" s="72"/>
      <c r="TBG25" s="72"/>
      <c r="TBH25" s="72"/>
      <c r="TBI25" s="72"/>
      <c r="TBJ25" s="72"/>
      <c r="TBK25" s="72"/>
      <c r="TBL25" s="72"/>
      <c r="TBM25" s="72"/>
      <c r="TBN25" s="72"/>
      <c r="TBO25" s="72"/>
      <c r="TBP25" s="72"/>
      <c r="TBQ25" s="72"/>
      <c r="TBR25" s="72"/>
      <c r="TBS25" s="72"/>
      <c r="TBT25" s="72"/>
      <c r="TBU25" s="72"/>
      <c r="TBV25" s="72"/>
      <c r="TBW25" s="72"/>
      <c r="TBX25" s="72"/>
      <c r="TBY25" s="72"/>
      <c r="TBZ25" s="72"/>
      <c r="TCA25" s="72"/>
      <c r="TCB25" s="72"/>
      <c r="TCC25" s="72"/>
      <c r="TCD25" s="72"/>
      <c r="TCE25" s="72"/>
      <c r="TCF25" s="72"/>
      <c r="TCG25" s="72"/>
      <c r="TCH25" s="72"/>
      <c r="TCI25" s="72"/>
      <c r="TCJ25" s="72"/>
      <c r="TCK25" s="72"/>
      <c r="TCL25" s="72"/>
      <c r="TCM25" s="72"/>
      <c r="TCN25" s="72"/>
      <c r="TCO25" s="72"/>
      <c r="TCP25" s="72"/>
      <c r="TCQ25" s="72"/>
      <c r="TCR25" s="72"/>
      <c r="TCS25" s="72"/>
      <c r="TCT25" s="72"/>
      <c r="TCU25" s="72"/>
      <c r="TCV25" s="72"/>
      <c r="TCW25" s="72"/>
      <c r="TCX25" s="72"/>
      <c r="TCY25" s="72"/>
      <c r="TCZ25" s="72"/>
      <c r="TDA25" s="72"/>
      <c r="TDB25" s="72"/>
      <c r="TDC25" s="72"/>
      <c r="TDD25" s="72"/>
      <c r="TDE25" s="72"/>
      <c r="TDF25" s="72"/>
      <c r="TDG25" s="72"/>
      <c r="TDH25" s="72"/>
      <c r="TDI25" s="72"/>
      <c r="TDJ25" s="72"/>
      <c r="TDK25" s="72"/>
      <c r="TDL25" s="72"/>
      <c r="TDM25" s="72"/>
      <c r="TDN25" s="72"/>
      <c r="TDO25" s="72"/>
      <c r="TDP25" s="72"/>
      <c r="TDQ25" s="72"/>
      <c r="TDR25" s="72"/>
      <c r="TDS25" s="72"/>
      <c r="TDT25" s="72"/>
      <c r="TDU25" s="72"/>
      <c r="TDV25" s="72"/>
      <c r="TDW25" s="72"/>
      <c r="TDX25" s="72"/>
      <c r="TDY25" s="72"/>
      <c r="TDZ25" s="72"/>
      <c r="TEA25" s="72"/>
      <c r="TEB25" s="72"/>
      <c r="TEC25" s="72"/>
      <c r="TED25" s="72"/>
      <c r="TEE25" s="72"/>
      <c r="TEF25" s="72"/>
      <c r="TEG25" s="72"/>
      <c r="TEH25" s="72"/>
      <c r="TEI25" s="72"/>
      <c r="TEJ25" s="72"/>
      <c r="TEK25" s="72"/>
      <c r="TEL25" s="72"/>
      <c r="TEM25" s="72"/>
      <c r="TEN25" s="72"/>
      <c r="TEO25" s="72"/>
      <c r="TEP25" s="72"/>
      <c r="TEQ25" s="72"/>
      <c r="TER25" s="72"/>
      <c r="TES25" s="72"/>
      <c r="TET25" s="72"/>
      <c r="TEU25" s="72"/>
      <c r="TEV25" s="72"/>
      <c r="TEW25" s="72"/>
      <c r="TEX25" s="72"/>
      <c r="TEY25" s="72"/>
      <c r="TEZ25" s="72"/>
      <c r="TFA25" s="72"/>
      <c r="TFB25" s="72"/>
      <c r="TFC25" s="72"/>
      <c r="TFD25" s="72"/>
      <c r="TFE25" s="72"/>
      <c r="TFF25" s="72"/>
      <c r="TFG25" s="72"/>
      <c r="TFH25" s="72"/>
      <c r="TFI25" s="72"/>
      <c r="TFJ25" s="72"/>
      <c r="TFK25" s="72"/>
      <c r="TFL25" s="72"/>
      <c r="TFM25" s="72"/>
      <c r="TFN25" s="72"/>
      <c r="TFO25" s="72"/>
      <c r="TFP25" s="72"/>
      <c r="TFQ25" s="72"/>
      <c r="TFR25" s="72"/>
      <c r="TFS25" s="72"/>
      <c r="TFT25" s="72"/>
      <c r="TFU25" s="72"/>
      <c r="TFV25" s="72"/>
      <c r="TFW25" s="72"/>
      <c r="TFX25" s="72"/>
      <c r="TFY25" s="72"/>
      <c r="TFZ25" s="72"/>
      <c r="TGA25" s="72"/>
      <c r="TGB25" s="72"/>
      <c r="TGC25" s="72"/>
      <c r="TGD25" s="72"/>
      <c r="TGE25" s="72"/>
      <c r="TGF25" s="72"/>
      <c r="TGG25" s="72"/>
      <c r="TGH25" s="72"/>
      <c r="TGI25" s="72"/>
      <c r="TGJ25" s="72"/>
      <c r="TGK25" s="72"/>
      <c r="TGL25" s="72"/>
      <c r="TGM25" s="72"/>
      <c r="TGN25" s="72"/>
      <c r="TGO25" s="72"/>
      <c r="TGP25" s="72"/>
      <c r="TGQ25" s="72"/>
      <c r="TGR25" s="72"/>
      <c r="TGS25" s="72"/>
      <c r="TGT25" s="72"/>
      <c r="TGU25" s="72"/>
      <c r="TGV25" s="72"/>
      <c r="TGW25" s="72"/>
      <c r="TGX25" s="72"/>
      <c r="TGY25" s="72"/>
      <c r="TGZ25" s="72"/>
      <c r="THA25" s="72"/>
      <c r="THB25" s="72"/>
      <c r="THC25" s="72"/>
      <c r="THD25" s="72"/>
      <c r="THE25" s="72"/>
      <c r="THF25" s="72"/>
      <c r="THG25" s="72"/>
      <c r="THH25" s="72"/>
      <c r="THI25" s="72"/>
      <c r="THJ25" s="72"/>
      <c r="THK25" s="72"/>
      <c r="THL25" s="72"/>
      <c r="THM25" s="72"/>
      <c r="THN25" s="72"/>
      <c r="THO25" s="72"/>
      <c r="THP25" s="72"/>
      <c r="THQ25" s="72"/>
      <c r="THR25" s="72"/>
      <c r="THS25" s="72"/>
      <c r="THT25" s="72"/>
      <c r="THU25" s="72"/>
      <c r="THV25" s="72"/>
      <c r="THW25" s="72"/>
      <c r="THX25" s="72"/>
      <c r="THY25" s="72"/>
      <c r="THZ25" s="72"/>
      <c r="TIA25" s="72"/>
      <c r="TIB25" s="72"/>
      <c r="TIC25" s="72"/>
      <c r="TID25" s="72"/>
      <c r="TIE25" s="72"/>
      <c r="TIF25" s="72"/>
      <c r="TIG25" s="72"/>
      <c r="TIH25" s="72"/>
      <c r="TII25" s="72"/>
      <c r="TIJ25" s="72"/>
      <c r="TIK25" s="72"/>
      <c r="TIL25" s="72"/>
      <c r="TIM25" s="72"/>
      <c r="TIN25" s="72"/>
      <c r="TIO25" s="72"/>
      <c r="TIP25" s="72"/>
      <c r="TIQ25" s="72"/>
      <c r="TIR25" s="72"/>
      <c r="TIS25" s="72"/>
      <c r="TIT25" s="72"/>
      <c r="TIU25" s="72"/>
      <c r="TIV25" s="72"/>
      <c r="TIW25" s="72"/>
      <c r="TIX25" s="72"/>
      <c r="TIY25" s="72"/>
      <c r="TIZ25" s="72"/>
      <c r="TJA25" s="72"/>
      <c r="TJB25" s="72"/>
      <c r="TJC25" s="72"/>
      <c r="TJD25" s="72"/>
      <c r="TJE25" s="72"/>
      <c r="TJF25" s="72"/>
      <c r="TJG25" s="72"/>
      <c r="TJH25" s="72"/>
      <c r="TJI25" s="72"/>
      <c r="TJJ25" s="72"/>
      <c r="TJK25" s="72"/>
      <c r="TJL25" s="72"/>
      <c r="TJM25" s="72"/>
      <c r="TJN25" s="72"/>
      <c r="TJO25" s="72"/>
      <c r="TJP25" s="72"/>
      <c r="TJQ25" s="72"/>
      <c r="TJR25" s="72"/>
      <c r="TJS25" s="72"/>
      <c r="TJT25" s="72"/>
      <c r="TJU25" s="72"/>
      <c r="TJV25" s="72"/>
      <c r="TJW25" s="72"/>
      <c r="TJX25" s="72"/>
      <c r="TJY25" s="72"/>
      <c r="TJZ25" s="72"/>
      <c r="TKA25" s="72"/>
      <c r="TKB25" s="72"/>
      <c r="TKC25" s="72"/>
      <c r="TKD25" s="72"/>
      <c r="TKE25" s="72"/>
      <c r="TKF25" s="72"/>
      <c r="TKG25" s="72"/>
      <c r="TKH25" s="72"/>
      <c r="TKI25" s="72"/>
      <c r="TKJ25" s="72"/>
      <c r="TKK25" s="72"/>
      <c r="TKL25" s="72"/>
      <c r="TKM25" s="72"/>
      <c r="TKN25" s="72"/>
      <c r="TKO25" s="72"/>
      <c r="TKP25" s="72"/>
      <c r="TKQ25" s="72"/>
      <c r="TKR25" s="72"/>
      <c r="TKS25" s="72"/>
      <c r="TKT25" s="72"/>
      <c r="TKU25" s="72"/>
      <c r="TKV25" s="72"/>
      <c r="TKW25" s="72"/>
      <c r="TKX25" s="72"/>
      <c r="TKY25" s="72"/>
      <c r="TKZ25" s="72"/>
      <c r="TLA25" s="72"/>
      <c r="TLB25" s="72"/>
      <c r="TLC25" s="72"/>
      <c r="TLD25" s="72"/>
      <c r="TLE25" s="72"/>
      <c r="TLF25" s="72"/>
      <c r="TLG25" s="72"/>
      <c r="TLH25" s="72"/>
      <c r="TLI25" s="72"/>
      <c r="TLJ25" s="72"/>
      <c r="TLK25" s="72"/>
      <c r="TLL25" s="72"/>
      <c r="TLM25" s="72"/>
      <c r="TLN25" s="72"/>
      <c r="TLO25" s="72"/>
      <c r="TLP25" s="72"/>
      <c r="TLQ25" s="72"/>
      <c r="TLR25" s="72"/>
      <c r="TLS25" s="72"/>
      <c r="TLT25" s="72"/>
      <c r="TLU25" s="72"/>
      <c r="TLV25" s="72"/>
      <c r="TLW25" s="72"/>
      <c r="TLX25" s="72"/>
      <c r="TLY25" s="72"/>
      <c r="TLZ25" s="72"/>
      <c r="TMA25" s="72"/>
      <c r="TMB25" s="72"/>
      <c r="TMC25" s="72"/>
      <c r="TMD25" s="72"/>
      <c r="TME25" s="72"/>
      <c r="TMF25" s="72"/>
      <c r="TMG25" s="72"/>
      <c r="TMH25" s="72"/>
      <c r="TMI25" s="72"/>
      <c r="TMJ25" s="72"/>
      <c r="TMK25" s="72"/>
      <c r="TML25" s="72"/>
      <c r="TMM25" s="72"/>
      <c r="TMN25" s="72"/>
      <c r="TMO25" s="72"/>
      <c r="TMP25" s="72"/>
      <c r="TMQ25" s="72"/>
      <c r="TMR25" s="72"/>
      <c r="TMS25" s="72"/>
      <c r="TMT25" s="72"/>
      <c r="TMU25" s="72"/>
      <c r="TMV25" s="72"/>
      <c r="TMW25" s="72"/>
      <c r="TMX25" s="72"/>
      <c r="TMY25" s="72"/>
      <c r="TMZ25" s="72"/>
      <c r="TNA25" s="72"/>
      <c r="TNB25" s="72"/>
      <c r="TNC25" s="72"/>
      <c r="TND25" s="72"/>
      <c r="TNE25" s="72"/>
      <c r="TNF25" s="72"/>
      <c r="TNG25" s="72"/>
      <c r="TNH25" s="72"/>
      <c r="TNI25" s="72"/>
      <c r="TNJ25" s="72"/>
      <c r="TNK25" s="72"/>
      <c r="TNL25" s="72"/>
      <c r="TNM25" s="72"/>
      <c r="TNN25" s="72"/>
      <c r="TNO25" s="72"/>
      <c r="TNP25" s="72"/>
      <c r="TNQ25" s="72"/>
      <c r="TNR25" s="72"/>
      <c r="TNS25" s="72"/>
      <c r="TNT25" s="72"/>
      <c r="TNU25" s="72"/>
      <c r="TNV25" s="72"/>
      <c r="TNW25" s="72"/>
      <c r="TNX25" s="72"/>
      <c r="TNY25" s="72"/>
      <c r="TNZ25" s="72"/>
      <c r="TOA25" s="72"/>
      <c r="TOB25" s="72"/>
      <c r="TOC25" s="72"/>
      <c r="TOD25" s="72"/>
      <c r="TOE25" s="72"/>
      <c r="TOF25" s="72"/>
      <c r="TOG25" s="72"/>
      <c r="TOH25" s="72"/>
      <c r="TOI25" s="72"/>
      <c r="TOJ25" s="72"/>
      <c r="TOK25" s="72"/>
      <c r="TOL25" s="72"/>
      <c r="TOM25" s="72"/>
      <c r="TON25" s="72"/>
      <c r="TOO25" s="72"/>
      <c r="TOP25" s="72"/>
      <c r="TOQ25" s="72"/>
      <c r="TOR25" s="72"/>
      <c r="TOS25" s="72"/>
      <c r="TOT25" s="72"/>
      <c r="TOU25" s="72"/>
      <c r="TOV25" s="72"/>
      <c r="TOW25" s="72"/>
      <c r="TOX25" s="72"/>
      <c r="TOY25" s="72"/>
      <c r="TOZ25" s="72"/>
      <c r="TPA25" s="72"/>
      <c r="TPB25" s="72"/>
      <c r="TPC25" s="72"/>
      <c r="TPD25" s="72"/>
      <c r="TPE25" s="72"/>
      <c r="TPF25" s="72"/>
      <c r="TPG25" s="72"/>
      <c r="TPH25" s="72"/>
      <c r="TPI25" s="72"/>
      <c r="TPJ25" s="72"/>
      <c r="TPK25" s="72"/>
      <c r="TPL25" s="72"/>
      <c r="TPM25" s="72"/>
      <c r="TPN25" s="72"/>
      <c r="TPO25" s="72"/>
      <c r="TPP25" s="72"/>
      <c r="TPQ25" s="72"/>
      <c r="TPR25" s="72"/>
      <c r="TPS25" s="72"/>
      <c r="TPT25" s="72"/>
      <c r="TPU25" s="72"/>
      <c r="TPV25" s="72"/>
      <c r="TPW25" s="72"/>
      <c r="TPX25" s="72"/>
      <c r="TPY25" s="72"/>
      <c r="TPZ25" s="72"/>
      <c r="TQA25" s="72"/>
      <c r="TQB25" s="72"/>
      <c r="TQC25" s="72"/>
      <c r="TQD25" s="72"/>
      <c r="TQE25" s="72"/>
      <c r="TQF25" s="72"/>
      <c r="TQG25" s="72"/>
      <c r="TQH25" s="72"/>
      <c r="TQI25" s="72"/>
      <c r="TQJ25" s="72"/>
      <c r="TQK25" s="72"/>
      <c r="TQL25" s="72"/>
      <c r="TQM25" s="72"/>
      <c r="TQN25" s="72"/>
      <c r="TQO25" s="72"/>
      <c r="TQP25" s="72"/>
      <c r="TQQ25" s="72"/>
      <c r="TQR25" s="72"/>
      <c r="TQS25" s="72"/>
      <c r="TQT25" s="72"/>
      <c r="TQU25" s="72"/>
      <c r="TQV25" s="72"/>
      <c r="TQW25" s="72"/>
      <c r="TQX25" s="72"/>
      <c r="TQY25" s="72"/>
      <c r="TQZ25" s="72"/>
      <c r="TRA25" s="72"/>
      <c r="TRB25" s="72"/>
      <c r="TRC25" s="72"/>
      <c r="TRD25" s="72"/>
      <c r="TRE25" s="72"/>
      <c r="TRF25" s="72"/>
      <c r="TRG25" s="72"/>
      <c r="TRH25" s="72"/>
      <c r="TRI25" s="72"/>
      <c r="TRJ25" s="72"/>
      <c r="TRK25" s="72"/>
      <c r="TRL25" s="72"/>
      <c r="TRM25" s="72"/>
      <c r="TRN25" s="72"/>
      <c r="TRO25" s="72"/>
      <c r="TRP25" s="72"/>
      <c r="TRQ25" s="72"/>
      <c r="TRR25" s="72"/>
      <c r="TRS25" s="72"/>
      <c r="TRT25" s="72"/>
      <c r="TRU25" s="72"/>
      <c r="TRV25" s="72"/>
      <c r="TRW25" s="72"/>
      <c r="TRX25" s="72"/>
      <c r="TRY25" s="72"/>
      <c r="TRZ25" s="72"/>
      <c r="TSA25" s="72"/>
      <c r="TSB25" s="72"/>
      <c r="TSC25" s="72"/>
      <c r="TSD25" s="72"/>
      <c r="TSE25" s="72"/>
      <c r="TSF25" s="72"/>
      <c r="TSG25" s="72"/>
      <c r="TSH25" s="72"/>
      <c r="TSI25" s="72"/>
      <c r="TSJ25" s="72"/>
      <c r="TSK25" s="72"/>
      <c r="TSL25" s="72"/>
      <c r="TSM25" s="72"/>
      <c r="TSN25" s="72"/>
      <c r="TSO25" s="72"/>
      <c r="TSP25" s="72"/>
      <c r="TSQ25" s="72"/>
      <c r="TSR25" s="72"/>
      <c r="TSS25" s="72"/>
      <c r="TST25" s="72"/>
      <c r="TSU25" s="72"/>
      <c r="TSV25" s="72"/>
      <c r="TSW25" s="72"/>
      <c r="TSX25" s="72"/>
      <c r="TSY25" s="72"/>
      <c r="TSZ25" s="72"/>
      <c r="TTA25" s="72"/>
      <c r="TTB25" s="72"/>
      <c r="TTC25" s="72"/>
      <c r="TTD25" s="72"/>
      <c r="TTE25" s="72"/>
      <c r="TTF25" s="72"/>
      <c r="TTG25" s="72"/>
      <c r="TTH25" s="72"/>
      <c r="TTI25" s="72"/>
      <c r="TTJ25" s="72"/>
      <c r="TTK25" s="72"/>
      <c r="TTL25" s="72"/>
      <c r="TTM25" s="72"/>
      <c r="TTN25" s="72"/>
      <c r="TTO25" s="72"/>
      <c r="TTP25" s="72"/>
      <c r="TTQ25" s="72"/>
      <c r="TTR25" s="72"/>
      <c r="TTS25" s="72"/>
      <c r="TTT25" s="72"/>
      <c r="TTU25" s="72"/>
      <c r="TTV25" s="72"/>
      <c r="TTW25" s="72"/>
      <c r="TTX25" s="72"/>
      <c r="TTY25" s="72"/>
      <c r="TTZ25" s="72"/>
      <c r="TUA25" s="72"/>
      <c r="TUB25" s="72"/>
      <c r="TUC25" s="72"/>
      <c r="TUD25" s="72"/>
      <c r="TUE25" s="72"/>
      <c r="TUF25" s="72"/>
      <c r="TUG25" s="72"/>
      <c r="TUH25" s="72"/>
      <c r="TUI25" s="72"/>
      <c r="TUJ25" s="72"/>
      <c r="TUK25" s="72"/>
      <c r="TUL25" s="72"/>
      <c r="TUM25" s="72"/>
      <c r="TUN25" s="72"/>
      <c r="TUO25" s="72"/>
      <c r="TUP25" s="72"/>
      <c r="TUQ25" s="72"/>
      <c r="TUR25" s="72"/>
      <c r="TUS25" s="72"/>
      <c r="TUT25" s="72"/>
      <c r="TUU25" s="72"/>
      <c r="TUV25" s="72"/>
      <c r="TUW25" s="72"/>
      <c r="TUX25" s="72"/>
      <c r="TUY25" s="72"/>
      <c r="TUZ25" s="72"/>
      <c r="TVA25" s="72"/>
      <c r="TVB25" s="72"/>
      <c r="TVC25" s="72"/>
      <c r="TVD25" s="72"/>
      <c r="TVE25" s="72"/>
      <c r="TVF25" s="72"/>
      <c r="TVG25" s="72"/>
      <c r="TVH25" s="72"/>
      <c r="TVI25" s="72"/>
      <c r="TVJ25" s="72"/>
      <c r="TVK25" s="72"/>
      <c r="TVL25" s="72"/>
      <c r="TVM25" s="72"/>
      <c r="TVN25" s="72"/>
      <c r="TVO25" s="72"/>
      <c r="TVP25" s="72"/>
      <c r="TVQ25" s="72"/>
      <c r="TVR25" s="72"/>
      <c r="TVS25" s="72"/>
      <c r="TVT25" s="72"/>
      <c r="TVU25" s="72"/>
      <c r="TVV25" s="72"/>
      <c r="TVW25" s="72"/>
      <c r="TVX25" s="72"/>
      <c r="TVY25" s="72"/>
      <c r="TVZ25" s="72"/>
      <c r="TWA25" s="72"/>
      <c r="TWB25" s="72"/>
      <c r="TWC25" s="72"/>
      <c r="TWD25" s="72"/>
      <c r="TWE25" s="72"/>
      <c r="TWF25" s="72"/>
      <c r="TWG25" s="72"/>
      <c r="TWH25" s="72"/>
      <c r="TWI25" s="72"/>
      <c r="TWJ25" s="72"/>
      <c r="TWK25" s="72"/>
      <c r="TWL25" s="72"/>
      <c r="TWM25" s="72"/>
      <c r="TWN25" s="72"/>
      <c r="TWO25" s="72"/>
      <c r="TWP25" s="72"/>
      <c r="TWQ25" s="72"/>
      <c r="TWR25" s="72"/>
      <c r="TWS25" s="72"/>
      <c r="TWT25" s="72"/>
      <c r="TWU25" s="72"/>
      <c r="TWV25" s="72"/>
      <c r="TWW25" s="72"/>
      <c r="TWX25" s="72"/>
      <c r="TWY25" s="72"/>
      <c r="TWZ25" s="72"/>
      <c r="TXA25" s="72"/>
      <c r="TXB25" s="72"/>
      <c r="TXC25" s="72"/>
      <c r="TXD25" s="72"/>
      <c r="TXE25" s="72"/>
      <c r="TXF25" s="72"/>
      <c r="TXG25" s="72"/>
      <c r="TXH25" s="72"/>
      <c r="TXI25" s="72"/>
      <c r="TXJ25" s="72"/>
      <c r="TXK25" s="72"/>
      <c r="TXL25" s="72"/>
      <c r="TXM25" s="72"/>
      <c r="TXN25" s="72"/>
      <c r="TXO25" s="72"/>
      <c r="TXP25" s="72"/>
      <c r="TXQ25" s="72"/>
      <c r="TXR25" s="72"/>
      <c r="TXS25" s="72"/>
      <c r="TXT25" s="72"/>
      <c r="TXU25" s="72"/>
      <c r="TXV25" s="72"/>
      <c r="TXW25" s="72"/>
      <c r="TXX25" s="72"/>
      <c r="TXY25" s="72"/>
      <c r="TXZ25" s="72"/>
      <c r="TYA25" s="72"/>
      <c r="TYB25" s="72"/>
      <c r="TYC25" s="72"/>
      <c r="TYD25" s="72"/>
      <c r="TYE25" s="72"/>
      <c r="TYF25" s="72"/>
      <c r="TYG25" s="72"/>
      <c r="TYH25" s="72"/>
      <c r="TYI25" s="72"/>
      <c r="TYJ25" s="72"/>
      <c r="TYK25" s="72"/>
      <c r="TYL25" s="72"/>
      <c r="TYM25" s="72"/>
      <c r="TYN25" s="72"/>
      <c r="TYO25" s="72"/>
      <c r="TYP25" s="72"/>
      <c r="TYQ25" s="72"/>
      <c r="TYR25" s="72"/>
      <c r="TYS25" s="72"/>
      <c r="TYT25" s="72"/>
      <c r="TYU25" s="72"/>
      <c r="TYV25" s="72"/>
      <c r="TYW25" s="72"/>
      <c r="TYX25" s="72"/>
      <c r="TYY25" s="72"/>
      <c r="TYZ25" s="72"/>
      <c r="TZA25" s="72"/>
      <c r="TZB25" s="72"/>
      <c r="TZC25" s="72"/>
      <c r="TZD25" s="72"/>
      <c r="TZE25" s="72"/>
      <c r="TZF25" s="72"/>
      <c r="TZG25" s="72"/>
      <c r="TZH25" s="72"/>
      <c r="TZI25" s="72"/>
      <c r="TZJ25" s="72"/>
      <c r="TZK25" s="72"/>
      <c r="TZL25" s="72"/>
      <c r="TZM25" s="72"/>
      <c r="TZN25" s="72"/>
      <c r="TZO25" s="72"/>
      <c r="TZP25" s="72"/>
      <c r="TZQ25" s="72"/>
      <c r="TZR25" s="72"/>
      <c r="TZS25" s="72"/>
      <c r="TZT25" s="72"/>
      <c r="TZU25" s="72"/>
      <c r="TZV25" s="72"/>
      <c r="TZW25" s="72"/>
      <c r="TZX25" s="72"/>
      <c r="TZY25" s="72"/>
      <c r="TZZ25" s="72"/>
      <c r="UAA25" s="72"/>
      <c r="UAB25" s="72"/>
      <c r="UAC25" s="72"/>
      <c r="UAD25" s="72"/>
      <c r="UAE25" s="72"/>
      <c r="UAF25" s="72"/>
      <c r="UAG25" s="72"/>
      <c r="UAH25" s="72"/>
      <c r="UAI25" s="72"/>
      <c r="UAJ25" s="72"/>
      <c r="UAK25" s="72"/>
      <c r="UAL25" s="72"/>
      <c r="UAM25" s="72"/>
      <c r="UAN25" s="72"/>
      <c r="UAO25" s="72"/>
      <c r="UAP25" s="72"/>
      <c r="UAQ25" s="72"/>
      <c r="UAR25" s="72"/>
      <c r="UAS25" s="72"/>
      <c r="UAT25" s="72"/>
      <c r="UAU25" s="72"/>
      <c r="UAV25" s="72"/>
      <c r="UAW25" s="72"/>
      <c r="UAX25" s="72"/>
      <c r="UAY25" s="72"/>
      <c r="UAZ25" s="72"/>
      <c r="UBA25" s="72"/>
      <c r="UBB25" s="72"/>
      <c r="UBC25" s="72"/>
      <c r="UBD25" s="72"/>
      <c r="UBE25" s="72"/>
      <c r="UBF25" s="72"/>
      <c r="UBG25" s="72"/>
      <c r="UBH25" s="72"/>
      <c r="UBI25" s="72"/>
      <c r="UBJ25" s="72"/>
      <c r="UBK25" s="72"/>
      <c r="UBL25" s="72"/>
      <c r="UBM25" s="72"/>
      <c r="UBN25" s="72"/>
      <c r="UBO25" s="72"/>
      <c r="UBP25" s="72"/>
      <c r="UBQ25" s="72"/>
      <c r="UBR25" s="72"/>
      <c r="UBS25" s="72"/>
      <c r="UBT25" s="72"/>
      <c r="UBU25" s="72"/>
      <c r="UBV25" s="72"/>
      <c r="UBW25" s="72"/>
      <c r="UBX25" s="72"/>
      <c r="UBY25" s="72"/>
      <c r="UBZ25" s="72"/>
      <c r="UCA25" s="72"/>
      <c r="UCB25" s="72"/>
      <c r="UCC25" s="72"/>
      <c r="UCD25" s="72"/>
      <c r="UCE25" s="72"/>
      <c r="UCF25" s="72"/>
      <c r="UCG25" s="72"/>
      <c r="UCH25" s="72"/>
      <c r="UCI25" s="72"/>
      <c r="UCJ25" s="72"/>
      <c r="UCK25" s="72"/>
      <c r="UCL25" s="72"/>
      <c r="UCM25" s="72"/>
      <c r="UCN25" s="72"/>
      <c r="UCO25" s="72"/>
      <c r="UCP25" s="72"/>
      <c r="UCQ25" s="72"/>
      <c r="UCR25" s="72"/>
      <c r="UCS25" s="72"/>
      <c r="UCT25" s="72"/>
      <c r="UCU25" s="72"/>
      <c r="UCV25" s="72"/>
      <c r="UCW25" s="72"/>
      <c r="UCX25" s="72"/>
      <c r="UCY25" s="72"/>
      <c r="UCZ25" s="72"/>
      <c r="UDA25" s="72"/>
      <c r="UDB25" s="72"/>
      <c r="UDC25" s="72"/>
      <c r="UDD25" s="72"/>
      <c r="UDE25" s="72"/>
      <c r="UDF25" s="72"/>
      <c r="UDG25" s="72"/>
      <c r="UDH25" s="72"/>
      <c r="UDI25" s="72"/>
      <c r="UDJ25" s="72"/>
      <c r="UDK25" s="72"/>
      <c r="UDL25" s="72"/>
      <c r="UDM25" s="72"/>
      <c r="UDN25" s="72"/>
      <c r="UDO25" s="72"/>
      <c r="UDP25" s="72"/>
      <c r="UDQ25" s="72"/>
      <c r="UDR25" s="72"/>
      <c r="UDS25" s="72"/>
      <c r="UDT25" s="72"/>
      <c r="UDU25" s="72"/>
      <c r="UDV25" s="72"/>
      <c r="UDW25" s="72"/>
      <c r="UDX25" s="72"/>
      <c r="UDY25" s="72"/>
      <c r="UDZ25" s="72"/>
      <c r="UEA25" s="72"/>
      <c r="UEB25" s="72"/>
      <c r="UEC25" s="72"/>
      <c r="UED25" s="72"/>
      <c r="UEE25" s="72"/>
      <c r="UEF25" s="72"/>
      <c r="UEG25" s="72"/>
      <c r="UEH25" s="72"/>
      <c r="UEI25" s="72"/>
      <c r="UEJ25" s="72"/>
      <c r="UEK25" s="72"/>
      <c r="UEL25" s="72"/>
      <c r="UEM25" s="72"/>
      <c r="UEN25" s="72"/>
      <c r="UEO25" s="72"/>
      <c r="UEP25" s="72"/>
      <c r="UEQ25" s="72"/>
      <c r="UER25" s="72"/>
      <c r="UES25" s="72"/>
      <c r="UET25" s="72"/>
      <c r="UEU25" s="72"/>
      <c r="UEV25" s="72"/>
      <c r="UEW25" s="72"/>
      <c r="UEX25" s="72"/>
      <c r="UEY25" s="72"/>
      <c r="UEZ25" s="72"/>
      <c r="UFA25" s="72"/>
      <c r="UFB25" s="72"/>
      <c r="UFC25" s="72"/>
      <c r="UFD25" s="72"/>
      <c r="UFE25" s="72"/>
      <c r="UFF25" s="72"/>
      <c r="UFG25" s="72"/>
      <c r="UFH25" s="72"/>
      <c r="UFI25" s="72"/>
      <c r="UFJ25" s="72"/>
      <c r="UFK25" s="72"/>
      <c r="UFL25" s="72"/>
      <c r="UFM25" s="72"/>
      <c r="UFN25" s="72"/>
      <c r="UFO25" s="72"/>
      <c r="UFP25" s="72"/>
      <c r="UFQ25" s="72"/>
      <c r="UFR25" s="72"/>
      <c r="UFS25" s="72"/>
      <c r="UFT25" s="72"/>
      <c r="UFU25" s="72"/>
      <c r="UFV25" s="72"/>
      <c r="UFW25" s="72"/>
      <c r="UFX25" s="72"/>
      <c r="UFY25" s="72"/>
      <c r="UFZ25" s="72"/>
      <c r="UGA25" s="72"/>
      <c r="UGB25" s="72"/>
      <c r="UGC25" s="72"/>
      <c r="UGD25" s="72"/>
      <c r="UGE25" s="72"/>
      <c r="UGF25" s="72"/>
      <c r="UGG25" s="72"/>
      <c r="UGH25" s="72"/>
      <c r="UGI25" s="72"/>
      <c r="UGJ25" s="72"/>
      <c r="UGK25" s="72"/>
      <c r="UGL25" s="72"/>
      <c r="UGM25" s="72"/>
      <c r="UGN25" s="72"/>
      <c r="UGO25" s="72"/>
      <c r="UGP25" s="72"/>
      <c r="UGQ25" s="72"/>
      <c r="UGR25" s="72"/>
      <c r="UGS25" s="72"/>
      <c r="UGT25" s="72"/>
      <c r="UGU25" s="72"/>
      <c r="UGV25" s="72"/>
      <c r="UGW25" s="72"/>
      <c r="UGX25" s="72"/>
      <c r="UGY25" s="72"/>
      <c r="UGZ25" s="72"/>
      <c r="UHA25" s="72"/>
      <c r="UHB25" s="72"/>
      <c r="UHC25" s="72"/>
      <c r="UHD25" s="72"/>
      <c r="UHE25" s="72"/>
      <c r="UHF25" s="72"/>
      <c r="UHG25" s="72"/>
      <c r="UHH25" s="72"/>
      <c r="UHI25" s="72"/>
      <c r="UHJ25" s="72"/>
      <c r="UHK25" s="72"/>
      <c r="UHL25" s="72"/>
      <c r="UHM25" s="72"/>
      <c r="UHN25" s="72"/>
      <c r="UHO25" s="72"/>
      <c r="UHP25" s="72"/>
      <c r="UHQ25" s="72"/>
      <c r="UHR25" s="72"/>
      <c r="UHS25" s="72"/>
      <c r="UHT25" s="72"/>
      <c r="UHU25" s="72"/>
      <c r="UHV25" s="72"/>
      <c r="UHW25" s="72"/>
      <c r="UHX25" s="72"/>
      <c r="UHY25" s="72"/>
      <c r="UHZ25" s="72"/>
      <c r="UIA25" s="72"/>
      <c r="UIB25" s="72"/>
      <c r="UIC25" s="72"/>
      <c r="UID25" s="72"/>
      <c r="UIE25" s="72"/>
      <c r="UIF25" s="72"/>
      <c r="UIG25" s="72"/>
      <c r="UIH25" s="72"/>
      <c r="UII25" s="72"/>
      <c r="UIJ25" s="72"/>
      <c r="UIK25" s="72"/>
      <c r="UIL25" s="72"/>
      <c r="UIM25" s="72"/>
      <c r="UIN25" s="72"/>
      <c r="UIO25" s="72"/>
      <c r="UIP25" s="72"/>
      <c r="UIQ25" s="72"/>
      <c r="UIR25" s="72"/>
      <c r="UIS25" s="72"/>
      <c r="UIT25" s="72"/>
      <c r="UIU25" s="72"/>
      <c r="UIV25" s="72"/>
      <c r="UIW25" s="72"/>
      <c r="UIX25" s="72"/>
      <c r="UIY25" s="72"/>
      <c r="UIZ25" s="72"/>
      <c r="UJA25" s="72"/>
      <c r="UJB25" s="72"/>
      <c r="UJC25" s="72"/>
      <c r="UJD25" s="72"/>
      <c r="UJE25" s="72"/>
      <c r="UJF25" s="72"/>
      <c r="UJG25" s="72"/>
      <c r="UJH25" s="72"/>
      <c r="UJI25" s="72"/>
      <c r="UJJ25" s="72"/>
      <c r="UJK25" s="72"/>
      <c r="UJL25" s="72"/>
      <c r="UJM25" s="72"/>
      <c r="UJN25" s="72"/>
      <c r="UJO25" s="72"/>
      <c r="UJP25" s="72"/>
      <c r="UJQ25" s="72"/>
      <c r="UJR25" s="72"/>
      <c r="UJS25" s="72"/>
      <c r="UJT25" s="72"/>
      <c r="UJU25" s="72"/>
      <c r="UJV25" s="72"/>
      <c r="UJW25" s="72"/>
      <c r="UJX25" s="72"/>
      <c r="UJY25" s="72"/>
      <c r="UJZ25" s="72"/>
      <c r="UKA25" s="72"/>
      <c r="UKB25" s="72"/>
      <c r="UKC25" s="72"/>
      <c r="UKD25" s="72"/>
      <c r="UKE25" s="72"/>
      <c r="UKF25" s="72"/>
      <c r="UKG25" s="72"/>
      <c r="UKH25" s="72"/>
      <c r="UKI25" s="72"/>
      <c r="UKJ25" s="72"/>
      <c r="UKK25" s="72"/>
      <c r="UKL25" s="72"/>
      <c r="UKM25" s="72"/>
      <c r="UKN25" s="72"/>
      <c r="UKO25" s="72"/>
      <c r="UKP25" s="72"/>
      <c r="UKQ25" s="72"/>
      <c r="UKR25" s="72"/>
      <c r="UKS25" s="72"/>
      <c r="UKT25" s="72"/>
      <c r="UKU25" s="72"/>
      <c r="UKV25" s="72"/>
      <c r="UKW25" s="72"/>
      <c r="UKX25" s="72"/>
      <c r="UKY25" s="72"/>
      <c r="UKZ25" s="72"/>
      <c r="ULA25" s="72"/>
      <c r="ULB25" s="72"/>
      <c r="ULC25" s="72"/>
      <c r="ULD25" s="72"/>
      <c r="ULE25" s="72"/>
      <c r="ULF25" s="72"/>
      <c r="ULG25" s="72"/>
      <c r="ULH25" s="72"/>
      <c r="ULI25" s="72"/>
      <c r="ULJ25" s="72"/>
      <c r="ULK25" s="72"/>
      <c r="ULL25" s="72"/>
      <c r="ULM25" s="72"/>
      <c r="ULN25" s="72"/>
      <c r="ULO25" s="72"/>
      <c r="ULP25" s="72"/>
      <c r="ULQ25" s="72"/>
      <c r="ULR25" s="72"/>
      <c r="ULS25" s="72"/>
      <c r="ULT25" s="72"/>
      <c r="ULU25" s="72"/>
      <c r="ULV25" s="72"/>
      <c r="ULW25" s="72"/>
      <c r="ULX25" s="72"/>
      <c r="ULY25" s="72"/>
      <c r="ULZ25" s="72"/>
      <c r="UMA25" s="72"/>
      <c r="UMB25" s="72"/>
      <c r="UMC25" s="72"/>
      <c r="UMD25" s="72"/>
      <c r="UME25" s="72"/>
      <c r="UMF25" s="72"/>
      <c r="UMG25" s="72"/>
      <c r="UMH25" s="72"/>
      <c r="UMI25" s="72"/>
      <c r="UMJ25" s="72"/>
      <c r="UMK25" s="72"/>
      <c r="UML25" s="72"/>
      <c r="UMM25" s="72"/>
      <c r="UMN25" s="72"/>
      <c r="UMO25" s="72"/>
      <c r="UMP25" s="72"/>
      <c r="UMQ25" s="72"/>
      <c r="UMR25" s="72"/>
      <c r="UMS25" s="72"/>
      <c r="UMT25" s="72"/>
      <c r="UMU25" s="72"/>
      <c r="UMV25" s="72"/>
      <c r="UMW25" s="72"/>
      <c r="UMX25" s="72"/>
      <c r="UMY25" s="72"/>
      <c r="UMZ25" s="72"/>
      <c r="UNA25" s="72"/>
      <c r="UNB25" s="72"/>
      <c r="UNC25" s="72"/>
      <c r="UND25" s="72"/>
      <c r="UNE25" s="72"/>
      <c r="UNF25" s="72"/>
      <c r="UNG25" s="72"/>
      <c r="UNH25" s="72"/>
      <c r="UNI25" s="72"/>
      <c r="UNJ25" s="72"/>
      <c r="UNK25" s="72"/>
      <c r="UNL25" s="72"/>
      <c r="UNM25" s="72"/>
      <c r="UNN25" s="72"/>
      <c r="UNO25" s="72"/>
      <c r="UNP25" s="72"/>
      <c r="UNQ25" s="72"/>
      <c r="UNR25" s="72"/>
      <c r="UNS25" s="72"/>
      <c r="UNT25" s="72"/>
      <c r="UNU25" s="72"/>
      <c r="UNV25" s="72"/>
      <c r="UNW25" s="72"/>
      <c r="UNX25" s="72"/>
      <c r="UNY25" s="72"/>
      <c r="UNZ25" s="72"/>
      <c r="UOA25" s="72"/>
      <c r="UOB25" s="72"/>
      <c r="UOC25" s="72"/>
      <c r="UOD25" s="72"/>
      <c r="UOE25" s="72"/>
      <c r="UOF25" s="72"/>
      <c r="UOG25" s="72"/>
      <c r="UOH25" s="72"/>
      <c r="UOI25" s="72"/>
      <c r="UOJ25" s="72"/>
      <c r="UOK25" s="72"/>
      <c r="UOL25" s="72"/>
      <c r="UOM25" s="72"/>
      <c r="UON25" s="72"/>
      <c r="UOO25" s="72"/>
      <c r="UOP25" s="72"/>
      <c r="UOQ25" s="72"/>
      <c r="UOR25" s="72"/>
      <c r="UOS25" s="72"/>
      <c r="UOT25" s="72"/>
      <c r="UOU25" s="72"/>
      <c r="UOV25" s="72"/>
      <c r="UOW25" s="72"/>
      <c r="UOX25" s="72"/>
      <c r="UOY25" s="72"/>
      <c r="UOZ25" s="72"/>
      <c r="UPA25" s="72"/>
      <c r="UPB25" s="72"/>
      <c r="UPC25" s="72"/>
      <c r="UPD25" s="72"/>
      <c r="UPE25" s="72"/>
      <c r="UPF25" s="72"/>
      <c r="UPG25" s="72"/>
      <c r="UPH25" s="72"/>
      <c r="UPI25" s="72"/>
      <c r="UPJ25" s="72"/>
      <c r="UPK25" s="72"/>
      <c r="UPL25" s="72"/>
      <c r="UPM25" s="72"/>
      <c r="UPN25" s="72"/>
      <c r="UPO25" s="72"/>
      <c r="UPP25" s="72"/>
      <c r="UPQ25" s="72"/>
      <c r="UPR25" s="72"/>
      <c r="UPS25" s="72"/>
      <c r="UPT25" s="72"/>
      <c r="UPU25" s="72"/>
      <c r="UPV25" s="72"/>
      <c r="UPW25" s="72"/>
      <c r="UPX25" s="72"/>
      <c r="UPY25" s="72"/>
      <c r="UPZ25" s="72"/>
      <c r="UQA25" s="72"/>
      <c r="UQB25" s="72"/>
      <c r="UQC25" s="72"/>
      <c r="UQD25" s="72"/>
      <c r="UQE25" s="72"/>
      <c r="UQF25" s="72"/>
      <c r="UQG25" s="72"/>
      <c r="UQH25" s="72"/>
      <c r="UQI25" s="72"/>
      <c r="UQJ25" s="72"/>
      <c r="UQK25" s="72"/>
      <c r="UQL25" s="72"/>
      <c r="UQM25" s="72"/>
      <c r="UQN25" s="72"/>
      <c r="UQO25" s="72"/>
      <c r="UQP25" s="72"/>
      <c r="UQQ25" s="72"/>
      <c r="UQR25" s="72"/>
      <c r="UQS25" s="72"/>
      <c r="UQT25" s="72"/>
      <c r="UQU25" s="72"/>
      <c r="UQV25" s="72"/>
      <c r="UQW25" s="72"/>
      <c r="UQX25" s="72"/>
      <c r="UQY25" s="72"/>
      <c r="UQZ25" s="72"/>
      <c r="URA25" s="72"/>
      <c r="URB25" s="72"/>
      <c r="URC25" s="72"/>
      <c r="URD25" s="72"/>
      <c r="URE25" s="72"/>
      <c r="URF25" s="72"/>
      <c r="URG25" s="72"/>
      <c r="URH25" s="72"/>
      <c r="URI25" s="72"/>
      <c r="URJ25" s="72"/>
      <c r="URK25" s="72"/>
      <c r="URL25" s="72"/>
      <c r="URM25" s="72"/>
      <c r="URN25" s="72"/>
      <c r="URO25" s="72"/>
      <c r="URP25" s="72"/>
      <c r="URQ25" s="72"/>
      <c r="URR25" s="72"/>
      <c r="URS25" s="72"/>
      <c r="URT25" s="72"/>
      <c r="URU25" s="72"/>
      <c r="URV25" s="72"/>
      <c r="URW25" s="72"/>
      <c r="URX25" s="72"/>
      <c r="URY25" s="72"/>
      <c r="URZ25" s="72"/>
      <c r="USA25" s="72"/>
      <c r="USB25" s="72"/>
      <c r="USC25" s="72"/>
      <c r="USD25" s="72"/>
      <c r="USE25" s="72"/>
      <c r="USF25" s="72"/>
      <c r="USG25" s="72"/>
      <c r="USH25" s="72"/>
      <c r="USI25" s="72"/>
      <c r="USJ25" s="72"/>
      <c r="USK25" s="72"/>
      <c r="USL25" s="72"/>
      <c r="USM25" s="72"/>
      <c r="USN25" s="72"/>
      <c r="USO25" s="72"/>
      <c r="USP25" s="72"/>
      <c r="USQ25" s="72"/>
      <c r="USR25" s="72"/>
      <c r="USS25" s="72"/>
      <c r="UST25" s="72"/>
      <c r="USU25" s="72"/>
      <c r="USV25" s="72"/>
      <c r="USW25" s="72"/>
      <c r="USX25" s="72"/>
      <c r="USY25" s="72"/>
      <c r="USZ25" s="72"/>
      <c r="UTA25" s="72"/>
      <c r="UTB25" s="72"/>
      <c r="UTC25" s="72"/>
      <c r="UTD25" s="72"/>
      <c r="UTE25" s="72"/>
      <c r="UTF25" s="72"/>
      <c r="UTG25" s="72"/>
      <c r="UTH25" s="72"/>
      <c r="UTI25" s="72"/>
      <c r="UTJ25" s="72"/>
      <c r="UTK25" s="72"/>
      <c r="UTL25" s="72"/>
      <c r="UTM25" s="72"/>
      <c r="UTN25" s="72"/>
      <c r="UTO25" s="72"/>
      <c r="UTP25" s="72"/>
      <c r="UTQ25" s="72"/>
      <c r="UTR25" s="72"/>
      <c r="UTS25" s="72"/>
      <c r="UTT25" s="72"/>
      <c r="UTU25" s="72"/>
      <c r="UTV25" s="72"/>
      <c r="UTW25" s="72"/>
      <c r="UTX25" s="72"/>
      <c r="UTY25" s="72"/>
      <c r="UTZ25" s="72"/>
      <c r="UUA25" s="72"/>
      <c r="UUB25" s="72"/>
      <c r="UUC25" s="72"/>
      <c r="UUD25" s="72"/>
      <c r="UUE25" s="72"/>
      <c r="UUF25" s="72"/>
      <c r="UUG25" s="72"/>
      <c r="UUH25" s="72"/>
      <c r="UUI25" s="72"/>
      <c r="UUJ25" s="72"/>
      <c r="UUK25" s="72"/>
      <c r="UUL25" s="72"/>
      <c r="UUM25" s="72"/>
      <c r="UUN25" s="72"/>
      <c r="UUO25" s="72"/>
      <c r="UUP25" s="72"/>
      <c r="UUQ25" s="72"/>
      <c r="UUR25" s="72"/>
      <c r="UUS25" s="72"/>
      <c r="UUT25" s="72"/>
      <c r="UUU25" s="72"/>
      <c r="UUV25" s="72"/>
      <c r="UUW25" s="72"/>
      <c r="UUX25" s="72"/>
      <c r="UUY25" s="72"/>
      <c r="UUZ25" s="72"/>
      <c r="UVA25" s="72"/>
      <c r="UVB25" s="72"/>
      <c r="UVC25" s="72"/>
      <c r="UVD25" s="72"/>
      <c r="UVE25" s="72"/>
      <c r="UVF25" s="72"/>
      <c r="UVG25" s="72"/>
      <c r="UVH25" s="72"/>
      <c r="UVI25" s="72"/>
      <c r="UVJ25" s="72"/>
      <c r="UVK25" s="72"/>
      <c r="UVL25" s="72"/>
      <c r="UVM25" s="72"/>
      <c r="UVN25" s="72"/>
      <c r="UVO25" s="72"/>
      <c r="UVP25" s="72"/>
      <c r="UVQ25" s="72"/>
      <c r="UVR25" s="72"/>
      <c r="UVS25" s="72"/>
      <c r="UVT25" s="72"/>
      <c r="UVU25" s="72"/>
      <c r="UVV25" s="72"/>
      <c r="UVW25" s="72"/>
      <c r="UVX25" s="72"/>
      <c r="UVY25" s="72"/>
      <c r="UVZ25" s="72"/>
      <c r="UWA25" s="72"/>
      <c r="UWB25" s="72"/>
      <c r="UWC25" s="72"/>
      <c r="UWD25" s="72"/>
      <c r="UWE25" s="72"/>
      <c r="UWF25" s="72"/>
      <c r="UWG25" s="72"/>
      <c r="UWH25" s="72"/>
      <c r="UWI25" s="72"/>
      <c r="UWJ25" s="72"/>
      <c r="UWK25" s="72"/>
      <c r="UWL25" s="72"/>
      <c r="UWM25" s="72"/>
      <c r="UWN25" s="72"/>
      <c r="UWO25" s="72"/>
      <c r="UWP25" s="72"/>
      <c r="UWQ25" s="72"/>
      <c r="UWR25" s="72"/>
      <c r="UWS25" s="72"/>
      <c r="UWT25" s="72"/>
      <c r="UWU25" s="72"/>
      <c r="UWV25" s="72"/>
      <c r="UWW25" s="72"/>
      <c r="UWX25" s="72"/>
      <c r="UWY25" s="72"/>
      <c r="UWZ25" s="72"/>
      <c r="UXA25" s="72"/>
      <c r="UXB25" s="72"/>
      <c r="UXC25" s="72"/>
      <c r="UXD25" s="72"/>
      <c r="UXE25" s="72"/>
      <c r="UXF25" s="72"/>
      <c r="UXG25" s="72"/>
      <c r="UXH25" s="72"/>
      <c r="UXI25" s="72"/>
      <c r="UXJ25" s="72"/>
      <c r="UXK25" s="72"/>
      <c r="UXL25" s="72"/>
      <c r="UXM25" s="72"/>
      <c r="UXN25" s="72"/>
      <c r="UXO25" s="72"/>
      <c r="UXP25" s="72"/>
      <c r="UXQ25" s="72"/>
      <c r="UXR25" s="72"/>
      <c r="UXS25" s="72"/>
      <c r="UXT25" s="72"/>
      <c r="UXU25" s="72"/>
      <c r="UXV25" s="72"/>
      <c r="UXW25" s="72"/>
      <c r="UXX25" s="72"/>
      <c r="UXY25" s="72"/>
      <c r="UXZ25" s="72"/>
      <c r="UYA25" s="72"/>
      <c r="UYB25" s="72"/>
      <c r="UYC25" s="72"/>
      <c r="UYD25" s="72"/>
      <c r="UYE25" s="72"/>
      <c r="UYF25" s="72"/>
      <c r="UYG25" s="72"/>
      <c r="UYH25" s="72"/>
      <c r="UYI25" s="72"/>
      <c r="UYJ25" s="72"/>
      <c r="UYK25" s="72"/>
      <c r="UYL25" s="72"/>
      <c r="UYM25" s="72"/>
      <c r="UYN25" s="72"/>
      <c r="UYO25" s="72"/>
      <c r="UYP25" s="72"/>
      <c r="UYQ25" s="72"/>
      <c r="UYR25" s="72"/>
      <c r="UYS25" s="72"/>
      <c r="UYT25" s="72"/>
      <c r="UYU25" s="72"/>
      <c r="UYV25" s="72"/>
      <c r="UYW25" s="72"/>
      <c r="UYX25" s="72"/>
      <c r="UYY25" s="72"/>
      <c r="UYZ25" s="72"/>
      <c r="UZA25" s="72"/>
      <c r="UZB25" s="72"/>
      <c r="UZC25" s="72"/>
      <c r="UZD25" s="72"/>
      <c r="UZE25" s="72"/>
      <c r="UZF25" s="72"/>
      <c r="UZG25" s="72"/>
      <c r="UZH25" s="72"/>
      <c r="UZI25" s="72"/>
      <c r="UZJ25" s="72"/>
      <c r="UZK25" s="72"/>
      <c r="UZL25" s="72"/>
      <c r="UZM25" s="72"/>
      <c r="UZN25" s="72"/>
      <c r="UZO25" s="72"/>
      <c r="UZP25" s="72"/>
      <c r="UZQ25" s="72"/>
      <c r="UZR25" s="72"/>
      <c r="UZS25" s="72"/>
      <c r="UZT25" s="72"/>
      <c r="UZU25" s="72"/>
      <c r="UZV25" s="72"/>
      <c r="UZW25" s="72"/>
      <c r="UZX25" s="72"/>
      <c r="UZY25" s="72"/>
      <c r="UZZ25" s="72"/>
      <c r="VAA25" s="72"/>
      <c r="VAB25" s="72"/>
      <c r="VAC25" s="72"/>
      <c r="VAD25" s="72"/>
      <c r="VAE25" s="72"/>
      <c r="VAF25" s="72"/>
      <c r="VAG25" s="72"/>
      <c r="VAH25" s="72"/>
      <c r="VAI25" s="72"/>
      <c r="VAJ25" s="72"/>
      <c r="VAK25" s="72"/>
      <c r="VAL25" s="72"/>
      <c r="VAM25" s="72"/>
      <c r="VAN25" s="72"/>
      <c r="VAO25" s="72"/>
      <c r="VAP25" s="72"/>
      <c r="VAQ25" s="72"/>
      <c r="VAR25" s="72"/>
      <c r="VAS25" s="72"/>
      <c r="VAT25" s="72"/>
      <c r="VAU25" s="72"/>
      <c r="VAV25" s="72"/>
      <c r="VAW25" s="72"/>
      <c r="VAX25" s="72"/>
      <c r="VAY25" s="72"/>
      <c r="VAZ25" s="72"/>
      <c r="VBA25" s="72"/>
      <c r="VBB25" s="72"/>
      <c r="VBC25" s="72"/>
      <c r="VBD25" s="72"/>
      <c r="VBE25" s="72"/>
      <c r="VBF25" s="72"/>
      <c r="VBG25" s="72"/>
      <c r="VBH25" s="72"/>
      <c r="VBI25" s="72"/>
      <c r="VBJ25" s="72"/>
      <c r="VBK25" s="72"/>
      <c r="VBL25" s="72"/>
      <c r="VBM25" s="72"/>
      <c r="VBN25" s="72"/>
      <c r="VBO25" s="72"/>
      <c r="VBP25" s="72"/>
      <c r="VBQ25" s="72"/>
      <c r="VBR25" s="72"/>
      <c r="VBS25" s="72"/>
      <c r="VBT25" s="72"/>
      <c r="VBU25" s="72"/>
      <c r="VBV25" s="72"/>
      <c r="VBW25" s="72"/>
      <c r="VBX25" s="72"/>
      <c r="VBY25" s="72"/>
      <c r="VBZ25" s="72"/>
      <c r="VCA25" s="72"/>
      <c r="VCB25" s="72"/>
      <c r="VCC25" s="72"/>
      <c r="VCD25" s="72"/>
      <c r="VCE25" s="72"/>
      <c r="VCF25" s="72"/>
      <c r="VCG25" s="72"/>
      <c r="VCH25" s="72"/>
      <c r="VCI25" s="72"/>
      <c r="VCJ25" s="72"/>
      <c r="VCK25" s="72"/>
      <c r="VCL25" s="72"/>
      <c r="VCM25" s="72"/>
      <c r="VCN25" s="72"/>
      <c r="VCO25" s="72"/>
      <c r="VCP25" s="72"/>
      <c r="VCQ25" s="72"/>
      <c r="VCR25" s="72"/>
      <c r="VCS25" s="72"/>
      <c r="VCT25" s="72"/>
      <c r="VCU25" s="72"/>
      <c r="VCV25" s="72"/>
      <c r="VCW25" s="72"/>
      <c r="VCX25" s="72"/>
      <c r="VCY25" s="72"/>
      <c r="VCZ25" s="72"/>
      <c r="VDA25" s="72"/>
      <c r="VDB25" s="72"/>
      <c r="VDC25" s="72"/>
      <c r="VDD25" s="72"/>
      <c r="VDE25" s="72"/>
      <c r="VDF25" s="72"/>
      <c r="VDG25" s="72"/>
      <c r="VDH25" s="72"/>
      <c r="VDI25" s="72"/>
      <c r="VDJ25" s="72"/>
      <c r="VDK25" s="72"/>
      <c r="VDL25" s="72"/>
      <c r="VDM25" s="72"/>
      <c r="VDN25" s="72"/>
      <c r="VDO25" s="72"/>
      <c r="VDP25" s="72"/>
      <c r="VDQ25" s="72"/>
      <c r="VDR25" s="72"/>
      <c r="VDS25" s="72"/>
      <c r="VDT25" s="72"/>
      <c r="VDU25" s="72"/>
      <c r="VDV25" s="72"/>
      <c r="VDW25" s="72"/>
      <c r="VDX25" s="72"/>
      <c r="VDY25" s="72"/>
      <c r="VDZ25" s="72"/>
      <c r="VEA25" s="72"/>
      <c r="VEB25" s="72"/>
      <c r="VEC25" s="72"/>
      <c r="VED25" s="72"/>
      <c r="VEE25" s="72"/>
      <c r="VEF25" s="72"/>
      <c r="VEG25" s="72"/>
      <c r="VEH25" s="72"/>
      <c r="VEI25" s="72"/>
      <c r="VEJ25" s="72"/>
      <c r="VEK25" s="72"/>
      <c r="VEL25" s="72"/>
      <c r="VEM25" s="72"/>
      <c r="VEN25" s="72"/>
      <c r="VEO25" s="72"/>
      <c r="VEP25" s="72"/>
      <c r="VEQ25" s="72"/>
      <c r="VER25" s="72"/>
      <c r="VES25" s="72"/>
      <c r="VET25" s="72"/>
      <c r="VEU25" s="72"/>
      <c r="VEV25" s="72"/>
      <c r="VEW25" s="72"/>
      <c r="VEX25" s="72"/>
      <c r="VEY25" s="72"/>
      <c r="VEZ25" s="72"/>
      <c r="VFA25" s="72"/>
      <c r="VFB25" s="72"/>
      <c r="VFC25" s="72"/>
      <c r="VFD25" s="72"/>
      <c r="VFE25" s="72"/>
      <c r="VFF25" s="72"/>
      <c r="VFG25" s="72"/>
      <c r="VFH25" s="72"/>
      <c r="VFI25" s="72"/>
      <c r="VFJ25" s="72"/>
      <c r="VFK25" s="72"/>
      <c r="VFL25" s="72"/>
      <c r="VFM25" s="72"/>
      <c r="VFN25" s="72"/>
      <c r="VFO25" s="72"/>
      <c r="VFP25" s="72"/>
      <c r="VFQ25" s="72"/>
      <c r="VFR25" s="72"/>
      <c r="VFS25" s="72"/>
      <c r="VFT25" s="72"/>
      <c r="VFU25" s="72"/>
      <c r="VFV25" s="72"/>
      <c r="VFW25" s="72"/>
      <c r="VFX25" s="72"/>
      <c r="VFY25" s="72"/>
      <c r="VFZ25" s="72"/>
      <c r="VGA25" s="72"/>
      <c r="VGB25" s="72"/>
      <c r="VGC25" s="72"/>
      <c r="VGD25" s="72"/>
      <c r="VGE25" s="72"/>
      <c r="VGF25" s="72"/>
      <c r="VGG25" s="72"/>
      <c r="VGH25" s="72"/>
      <c r="VGI25" s="72"/>
      <c r="VGJ25" s="72"/>
      <c r="VGK25" s="72"/>
      <c r="VGL25" s="72"/>
      <c r="VGM25" s="72"/>
      <c r="VGN25" s="72"/>
      <c r="VGO25" s="72"/>
      <c r="VGP25" s="72"/>
      <c r="VGQ25" s="72"/>
      <c r="VGR25" s="72"/>
      <c r="VGS25" s="72"/>
      <c r="VGT25" s="72"/>
      <c r="VGU25" s="72"/>
      <c r="VGV25" s="72"/>
      <c r="VGW25" s="72"/>
      <c r="VGX25" s="72"/>
      <c r="VGY25" s="72"/>
      <c r="VGZ25" s="72"/>
      <c r="VHA25" s="72"/>
      <c r="VHB25" s="72"/>
      <c r="VHC25" s="72"/>
      <c r="VHD25" s="72"/>
      <c r="VHE25" s="72"/>
      <c r="VHF25" s="72"/>
      <c r="VHG25" s="72"/>
      <c r="VHH25" s="72"/>
      <c r="VHI25" s="72"/>
      <c r="VHJ25" s="72"/>
      <c r="VHK25" s="72"/>
      <c r="VHL25" s="72"/>
      <c r="VHM25" s="72"/>
      <c r="VHN25" s="72"/>
      <c r="VHO25" s="72"/>
      <c r="VHP25" s="72"/>
      <c r="VHQ25" s="72"/>
      <c r="VHR25" s="72"/>
      <c r="VHS25" s="72"/>
      <c r="VHT25" s="72"/>
      <c r="VHU25" s="72"/>
      <c r="VHV25" s="72"/>
      <c r="VHW25" s="72"/>
      <c r="VHX25" s="72"/>
      <c r="VHY25" s="72"/>
      <c r="VHZ25" s="72"/>
      <c r="VIA25" s="72"/>
      <c r="VIB25" s="72"/>
      <c r="VIC25" s="72"/>
      <c r="VID25" s="72"/>
      <c r="VIE25" s="72"/>
      <c r="VIF25" s="72"/>
      <c r="VIG25" s="72"/>
      <c r="VIH25" s="72"/>
      <c r="VII25" s="72"/>
      <c r="VIJ25" s="72"/>
      <c r="VIK25" s="72"/>
      <c r="VIL25" s="72"/>
      <c r="VIM25" s="72"/>
      <c r="VIN25" s="72"/>
      <c r="VIO25" s="72"/>
      <c r="VIP25" s="72"/>
      <c r="VIQ25" s="72"/>
      <c r="VIR25" s="72"/>
      <c r="VIS25" s="72"/>
      <c r="VIT25" s="72"/>
      <c r="VIU25" s="72"/>
      <c r="VIV25" s="72"/>
      <c r="VIW25" s="72"/>
      <c r="VIX25" s="72"/>
      <c r="VIY25" s="72"/>
      <c r="VIZ25" s="72"/>
      <c r="VJA25" s="72"/>
      <c r="VJB25" s="72"/>
      <c r="VJC25" s="72"/>
      <c r="VJD25" s="72"/>
      <c r="VJE25" s="72"/>
      <c r="VJF25" s="72"/>
      <c r="VJG25" s="72"/>
      <c r="VJH25" s="72"/>
      <c r="VJI25" s="72"/>
      <c r="VJJ25" s="72"/>
      <c r="VJK25" s="72"/>
      <c r="VJL25" s="72"/>
      <c r="VJM25" s="72"/>
      <c r="VJN25" s="72"/>
      <c r="VJO25" s="72"/>
      <c r="VJP25" s="72"/>
      <c r="VJQ25" s="72"/>
      <c r="VJR25" s="72"/>
      <c r="VJS25" s="72"/>
      <c r="VJT25" s="72"/>
      <c r="VJU25" s="72"/>
      <c r="VJV25" s="72"/>
      <c r="VJW25" s="72"/>
      <c r="VJX25" s="72"/>
      <c r="VJY25" s="72"/>
      <c r="VJZ25" s="72"/>
      <c r="VKA25" s="72"/>
      <c r="VKB25" s="72"/>
      <c r="VKC25" s="72"/>
      <c r="VKD25" s="72"/>
      <c r="VKE25" s="72"/>
      <c r="VKF25" s="72"/>
      <c r="VKG25" s="72"/>
      <c r="VKH25" s="72"/>
      <c r="VKI25" s="72"/>
      <c r="VKJ25" s="72"/>
      <c r="VKK25" s="72"/>
      <c r="VKL25" s="72"/>
      <c r="VKM25" s="72"/>
      <c r="VKN25" s="72"/>
      <c r="VKO25" s="72"/>
      <c r="VKP25" s="72"/>
      <c r="VKQ25" s="72"/>
      <c r="VKR25" s="72"/>
      <c r="VKS25" s="72"/>
      <c r="VKT25" s="72"/>
      <c r="VKU25" s="72"/>
      <c r="VKV25" s="72"/>
      <c r="VKW25" s="72"/>
      <c r="VKX25" s="72"/>
      <c r="VKY25" s="72"/>
      <c r="VKZ25" s="72"/>
      <c r="VLA25" s="72"/>
      <c r="VLB25" s="72"/>
      <c r="VLC25" s="72"/>
      <c r="VLD25" s="72"/>
      <c r="VLE25" s="72"/>
      <c r="VLF25" s="72"/>
      <c r="VLG25" s="72"/>
      <c r="VLH25" s="72"/>
      <c r="VLI25" s="72"/>
      <c r="VLJ25" s="72"/>
      <c r="VLK25" s="72"/>
      <c r="VLL25" s="72"/>
      <c r="VLM25" s="72"/>
      <c r="VLN25" s="72"/>
      <c r="VLO25" s="72"/>
      <c r="VLP25" s="72"/>
      <c r="VLQ25" s="72"/>
      <c r="VLR25" s="72"/>
      <c r="VLS25" s="72"/>
      <c r="VLT25" s="72"/>
      <c r="VLU25" s="72"/>
      <c r="VLV25" s="72"/>
      <c r="VLW25" s="72"/>
      <c r="VLX25" s="72"/>
      <c r="VLY25" s="72"/>
      <c r="VLZ25" s="72"/>
      <c r="VMA25" s="72"/>
      <c r="VMB25" s="72"/>
      <c r="VMC25" s="72"/>
      <c r="VMD25" s="72"/>
      <c r="VME25" s="72"/>
      <c r="VMF25" s="72"/>
      <c r="VMG25" s="72"/>
      <c r="VMH25" s="72"/>
      <c r="VMI25" s="72"/>
      <c r="VMJ25" s="72"/>
      <c r="VMK25" s="72"/>
      <c r="VML25" s="72"/>
      <c r="VMM25" s="72"/>
      <c r="VMN25" s="72"/>
      <c r="VMO25" s="72"/>
      <c r="VMP25" s="72"/>
      <c r="VMQ25" s="72"/>
      <c r="VMR25" s="72"/>
      <c r="VMS25" s="72"/>
      <c r="VMT25" s="72"/>
      <c r="VMU25" s="72"/>
      <c r="VMV25" s="72"/>
      <c r="VMW25" s="72"/>
      <c r="VMX25" s="72"/>
      <c r="VMY25" s="72"/>
      <c r="VMZ25" s="72"/>
      <c r="VNA25" s="72"/>
      <c r="VNB25" s="72"/>
      <c r="VNC25" s="72"/>
      <c r="VND25" s="72"/>
      <c r="VNE25" s="72"/>
      <c r="VNF25" s="72"/>
      <c r="VNG25" s="72"/>
      <c r="VNH25" s="72"/>
      <c r="VNI25" s="72"/>
      <c r="VNJ25" s="72"/>
      <c r="VNK25" s="72"/>
      <c r="VNL25" s="72"/>
      <c r="VNM25" s="72"/>
      <c r="VNN25" s="72"/>
      <c r="VNO25" s="72"/>
      <c r="VNP25" s="72"/>
      <c r="VNQ25" s="72"/>
      <c r="VNR25" s="72"/>
      <c r="VNS25" s="72"/>
      <c r="VNT25" s="72"/>
      <c r="VNU25" s="72"/>
      <c r="VNV25" s="72"/>
      <c r="VNW25" s="72"/>
      <c r="VNX25" s="72"/>
      <c r="VNY25" s="72"/>
      <c r="VNZ25" s="72"/>
      <c r="VOA25" s="72"/>
      <c r="VOB25" s="72"/>
      <c r="VOC25" s="72"/>
      <c r="VOD25" s="72"/>
      <c r="VOE25" s="72"/>
      <c r="VOF25" s="72"/>
      <c r="VOG25" s="72"/>
      <c r="VOH25" s="72"/>
      <c r="VOI25" s="72"/>
      <c r="VOJ25" s="72"/>
      <c r="VOK25" s="72"/>
      <c r="VOL25" s="72"/>
      <c r="VOM25" s="72"/>
      <c r="VON25" s="72"/>
      <c r="VOO25" s="72"/>
      <c r="VOP25" s="72"/>
      <c r="VOQ25" s="72"/>
      <c r="VOR25" s="72"/>
      <c r="VOS25" s="72"/>
      <c r="VOT25" s="72"/>
      <c r="VOU25" s="72"/>
      <c r="VOV25" s="72"/>
      <c r="VOW25" s="72"/>
      <c r="VOX25" s="72"/>
      <c r="VOY25" s="72"/>
      <c r="VOZ25" s="72"/>
      <c r="VPA25" s="72"/>
      <c r="VPB25" s="72"/>
      <c r="VPC25" s="72"/>
      <c r="VPD25" s="72"/>
      <c r="VPE25" s="72"/>
      <c r="VPF25" s="72"/>
      <c r="VPG25" s="72"/>
      <c r="VPH25" s="72"/>
      <c r="VPI25" s="72"/>
      <c r="VPJ25" s="72"/>
      <c r="VPK25" s="72"/>
      <c r="VPL25" s="72"/>
      <c r="VPM25" s="72"/>
      <c r="VPN25" s="72"/>
      <c r="VPO25" s="72"/>
      <c r="VPP25" s="72"/>
      <c r="VPQ25" s="72"/>
      <c r="VPR25" s="72"/>
      <c r="VPS25" s="72"/>
      <c r="VPT25" s="72"/>
      <c r="VPU25" s="72"/>
      <c r="VPV25" s="72"/>
      <c r="VPW25" s="72"/>
      <c r="VPX25" s="72"/>
      <c r="VPY25" s="72"/>
      <c r="VPZ25" s="72"/>
      <c r="VQA25" s="72"/>
      <c r="VQB25" s="72"/>
      <c r="VQC25" s="72"/>
      <c r="VQD25" s="72"/>
      <c r="VQE25" s="72"/>
      <c r="VQF25" s="72"/>
      <c r="VQG25" s="72"/>
      <c r="VQH25" s="72"/>
      <c r="VQI25" s="72"/>
      <c r="VQJ25" s="72"/>
      <c r="VQK25" s="72"/>
      <c r="VQL25" s="72"/>
      <c r="VQM25" s="72"/>
      <c r="VQN25" s="72"/>
      <c r="VQO25" s="72"/>
      <c r="VQP25" s="72"/>
      <c r="VQQ25" s="72"/>
      <c r="VQR25" s="72"/>
      <c r="VQS25" s="72"/>
      <c r="VQT25" s="72"/>
      <c r="VQU25" s="72"/>
      <c r="VQV25" s="72"/>
      <c r="VQW25" s="72"/>
      <c r="VQX25" s="72"/>
      <c r="VQY25" s="72"/>
      <c r="VQZ25" s="72"/>
      <c r="VRA25" s="72"/>
      <c r="VRB25" s="72"/>
      <c r="VRC25" s="72"/>
      <c r="VRD25" s="72"/>
      <c r="VRE25" s="72"/>
      <c r="VRF25" s="72"/>
      <c r="VRG25" s="72"/>
      <c r="VRH25" s="72"/>
      <c r="VRI25" s="72"/>
      <c r="VRJ25" s="72"/>
      <c r="VRK25" s="72"/>
      <c r="VRL25" s="72"/>
      <c r="VRM25" s="72"/>
      <c r="VRN25" s="72"/>
      <c r="VRO25" s="72"/>
      <c r="VRP25" s="72"/>
      <c r="VRQ25" s="72"/>
      <c r="VRR25" s="72"/>
      <c r="VRS25" s="72"/>
      <c r="VRT25" s="72"/>
      <c r="VRU25" s="72"/>
      <c r="VRV25" s="72"/>
      <c r="VRW25" s="72"/>
      <c r="VRX25" s="72"/>
      <c r="VRY25" s="72"/>
      <c r="VRZ25" s="72"/>
      <c r="VSA25" s="72"/>
      <c r="VSB25" s="72"/>
      <c r="VSC25" s="72"/>
      <c r="VSD25" s="72"/>
      <c r="VSE25" s="72"/>
      <c r="VSF25" s="72"/>
      <c r="VSG25" s="72"/>
      <c r="VSH25" s="72"/>
      <c r="VSI25" s="72"/>
      <c r="VSJ25" s="72"/>
      <c r="VSK25" s="72"/>
      <c r="VSL25" s="72"/>
      <c r="VSM25" s="72"/>
      <c r="VSN25" s="72"/>
      <c r="VSO25" s="72"/>
      <c r="VSP25" s="72"/>
      <c r="VSQ25" s="72"/>
      <c r="VSR25" s="72"/>
      <c r="VSS25" s="72"/>
      <c r="VST25" s="72"/>
      <c r="VSU25" s="72"/>
      <c r="VSV25" s="72"/>
      <c r="VSW25" s="72"/>
      <c r="VSX25" s="72"/>
      <c r="VSY25" s="72"/>
      <c r="VSZ25" s="72"/>
      <c r="VTA25" s="72"/>
      <c r="VTB25" s="72"/>
      <c r="VTC25" s="72"/>
      <c r="VTD25" s="72"/>
      <c r="VTE25" s="72"/>
      <c r="VTF25" s="72"/>
      <c r="VTG25" s="72"/>
      <c r="VTH25" s="72"/>
      <c r="VTI25" s="72"/>
      <c r="VTJ25" s="72"/>
      <c r="VTK25" s="72"/>
      <c r="VTL25" s="72"/>
      <c r="VTM25" s="72"/>
      <c r="VTN25" s="72"/>
      <c r="VTO25" s="72"/>
      <c r="VTP25" s="72"/>
      <c r="VTQ25" s="72"/>
      <c r="VTR25" s="72"/>
      <c r="VTS25" s="72"/>
      <c r="VTT25" s="72"/>
      <c r="VTU25" s="72"/>
      <c r="VTV25" s="72"/>
      <c r="VTW25" s="72"/>
      <c r="VTX25" s="72"/>
      <c r="VTY25" s="72"/>
      <c r="VTZ25" s="72"/>
      <c r="VUA25" s="72"/>
      <c r="VUB25" s="72"/>
      <c r="VUC25" s="72"/>
      <c r="VUD25" s="72"/>
      <c r="VUE25" s="72"/>
      <c r="VUF25" s="72"/>
      <c r="VUG25" s="72"/>
      <c r="VUH25" s="72"/>
      <c r="VUI25" s="72"/>
      <c r="VUJ25" s="72"/>
      <c r="VUK25" s="72"/>
      <c r="VUL25" s="72"/>
      <c r="VUM25" s="72"/>
      <c r="VUN25" s="72"/>
      <c r="VUO25" s="72"/>
      <c r="VUP25" s="72"/>
      <c r="VUQ25" s="72"/>
      <c r="VUR25" s="72"/>
      <c r="VUS25" s="72"/>
      <c r="VUT25" s="72"/>
      <c r="VUU25" s="72"/>
      <c r="VUV25" s="72"/>
      <c r="VUW25" s="72"/>
      <c r="VUX25" s="72"/>
      <c r="VUY25" s="72"/>
      <c r="VUZ25" s="72"/>
      <c r="VVA25" s="72"/>
      <c r="VVB25" s="72"/>
      <c r="VVC25" s="72"/>
      <c r="VVD25" s="72"/>
      <c r="VVE25" s="72"/>
      <c r="VVF25" s="72"/>
      <c r="VVG25" s="72"/>
      <c r="VVH25" s="72"/>
      <c r="VVI25" s="72"/>
      <c r="VVJ25" s="72"/>
      <c r="VVK25" s="72"/>
      <c r="VVL25" s="72"/>
      <c r="VVM25" s="72"/>
      <c r="VVN25" s="72"/>
      <c r="VVO25" s="72"/>
      <c r="VVP25" s="72"/>
      <c r="VVQ25" s="72"/>
      <c r="VVR25" s="72"/>
      <c r="VVS25" s="72"/>
      <c r="VVT25" s="72"/>
      <c r="VVU25" s="72"/>
      <c r="VVV25" s="72"/>
      <c r="VVW25" s="72"/>
      <c r="VVX25" s="72"/>
      <c r="VVY25" s="72"/>
      <c r="VVZ25" s="72"/>
      <c r="VWA25" s="72"/>
      <c r="VWB25" s="72"/>
      <c r="VWC25" s="72"/>
      <c r="VWD25" s="72"/>
      <c r="VWE25" s="72"/>
      <c r="VWF25" s="72"/>
      <c r="VWG25" s="72"/>
      <c r="VWH25" s="72"/>
      <c r="VWI25" s="72"/>
      <c r="VWJ25" s="72"/>
      <c r="VWK25" s="72"/>
      <c r="VWL25" s="72"/>
      <c r="VWM25" s="72"/>
      <c r="VWN25" s="72"/>
      <c r="VWO25" s="72"/>
      <c r="VWP25" s="72"/>
      <c r="VWQ25" s="72"/>
      <c r="VWR25" s="72"/>
      <c r="VWS25" s="72"/>
      <c r="VWT25" s="72"/>
      <c r="VWU25" s="72"/>
      <c r="VWV25" s="72"/>
      <c r="VWW25" s="72"/>
      <c r="VWX25" s="72"/>
      <c r="VWY25" s="72"/>
      <c r="VWZ25" s="72"/>
      <c r="VXA25" s="72"/>
      <c r="VXB25" s="72"/>
      <c r="VXC25" s="72"/>
      <c r="VXD25" s="72"/>
      <c r="VXE25" s="72"/>
      <c r="VXF25" s="72"/>
      <c r="VXG25" s="72"/>
      <c r="VXH25" s="72"/>
      <c r="VXI25" s="72"/>
      <c r="VXJ25" s="72"/>
      <c r="VXK25" s="72"/>
      <c r="VXL25" s="72"/>
      <c r="VXM25" s="72"/>
      <c r="VXN25" s="72"/>
      <c r="VXO25" s="72"/>
      <c r="VXP25" s="72"/>
      <c r="VXQ25" s="72"/>
      <c r="VXR25" s="72"/>
      <c r="VXS25" s="72"/>
      <c r="VXT25" s="72"/>
      <c r="VXU25" s="72"/>
      <c r="VXV25" s="72"/>
      <c r="VXW25" s="72"/>
      <c r="VXX25" s="72"/>
      <c r="VXY25" s="72"/>
      <c r="VXZ25" s="72"/>
      <c r="VYA25" s="72"/>
      <c r="VYB25" s="72"/>
      <c r="VYC25" s="72"/>
      <c r="VYD25" s="72"/>
      <c r="VYE25" s="72"/>
      <c r="VYF25" s="72"/>
      <c r="VYG25" s="72"/>
      <c r="VYH25" s="72"/>
      <c r="VYI25" s="72"/>
      <c r="VYJ25" s="72"/>
      <c r="VYK25" s="72"/>
      <c r="VYL25" s="72"/>
      <c r="VYM25" s="72"/>
      <c r="VYN25" s="72"/>
      <c r="VYO25" s="72"/>
      <c r="VYP25" s="72"/>
      <c r="VYQ25" s="72"/>
      <c r="VYR25" s="72"/>
      <c r="VYS25" s="72"/>
      <c r="VYT25" s="72"/>
      <c r="VYU25" s="72"/>
      <c r="VYV25" s="72"/>
      <c r="VYW25" s="72"/>
      <c r="VYX25" s="72"/>
      <c r="VYY25" s="72"/>
      <c r="VYZ25" s="72"/>
      <c r="VZA25" s="72"/>
      <c r="VZB25" s="72"/>
      <c r="VZC25" s="72"/>
      <c r="VZD25" s="72"/>
      <c r="VZE25" s="72"/>
      <c r="VZF25" s="72"/>
      <c r="VZG25" s="72"/>
      <c r="VZH25" s="72"/>
      <c r="VZI25" s="72"/>
      <c r="VZJ25" s="72"/>
      <c r="VZK25" s="72"/>
      <c r="VZL25" s="72"/>
      <c r="VZM25" s="72"/>
      <c r="VZN25" s="72"/>
      <c r="VZO25" s="72"/>
      <c r="VZP25" s="72"/>
      <c r="VZQ25" s="72"/>
      <c r="VZR25" s="72"/>
      <c r="VZS25" s="72"/>
      <c r="VZT25" s="72"/>
      <c r="VZU25" s="72"/>
      <c r="VZV25" s="72"/>
      <c r="VZW25" s="72"/>
      <c r="VZX25" s="72"/>
      <c r="VZY25" s="72"/>
      <c r="VZZ25" s="72"/>
      <c r="WAA25" s="72"/>
      <c r="WAB25" s="72"/>
      <c r="WAC25" s="72"/>
      <c r="WAD25" s="72"/>
      <c r="WAE25" s="72"/>
      <c r="WAF25" s="72"/>
      <c r="WAG25" s="72"/>
      <c r="WAH25" s="72"/>
      <c r="WAI25" s="72"/>
      <c r="WAJ25" s="72"/>
      <c r="WAK25" s="72"/>
      <c r="WAL25" s="72"/>
      <c r="WAM25" s="72"/>
      <c r="WAN25" s="72"/>
      <c r="WAO25" s="72"/>
      <c r="WAP25" s="72"/>
      <c r="WAQ25" s="72"/>
      <c r="WAR25" s="72"/>
      <c r="WAS25" s="72"/>
      <c r="WAT25" s="72"/>
      <c r="WAU25" s="72"/>
      <c r="WAV25" s="72"/>
      <c r="WAW25" s="72"/>
      <c r="WAX25" s="72"/>
      <c r="WAY25" s="72"/>
      <c r="WAZ25" s="72"/>
      <c r="WBA25" s="72"/>
      <c r="WBB25" s="72"/>
      <c r="WBC25" s="72"/>
      <c r="WBD25" s="72"/>
      <c r="WBE25" s="72"/>
      <c r="WBF25" s="72"/>
      <c r="WBG25" s="72"/>
      <c r="WBH25" s="72"/>
      <c r="WBI25" s="72"/>
      <c r="WBJ25" s="72"/>
      <c r="WBK25" s="72"/>
      <c r="WBL25" s="72"/>
      <c r="WBM25" s="72"/>
      <c r="WBN25" s="72"/>
      <c r="WBO25" s="72"/>
      <c r="WBP25" s="72"/>
      <c r="WBQ25" s="72"/>
      <c r="WBR25" s="72"/>
      <c r="WBS25" s="72"/>
      <c r="WBT25" s="72"/>
      <c r="WBU25" s="72"/>
      <c r="WBV25" s="72"/>
      <c r="WBW25" s="72"/>
      <c r="WBX25" s="72"/>
      <c r="WBY25" s="72"/>
      <c r="WBZ25" s="72"/>
      <c r="WCA25" s="72"/>
      <c r="WCB25" s="72"/>
      <c r="WCC25" s="72"/>
      <c r="WCD25" s="72"/>
      <c r="WCE25" s="72"/>
      <c r="WCF25" s="72"/>
      <c r="WCG25" s="72"/>
      <c r="WCH25" s="72"/>
      <c r="WCI25" s="72"/>
      <c r="WCJ25" s="72"/>
      <c r="WCK25" s="72"/>
      <c r="WCL25" s="72"/>
      <c r="WCM25" s="72"/>
      <c r="WCN25" s="72"/>
      <c r="WCO25" s="72"/>
      <c r="WCP25" s="72"/>
      <c r="WCQ25" s="72"/>
      <c r="WCR25" s="72"/>
      <c r="WCS25" s="72"/>
      <c r="WCT25" s="72"/>
      <c r="WCU25" s="72"/>
      <c r="WCV25" s="72"/>
      <c r="WCW25" s="72"/>
      <c r="WCX25" s="72"/>
      <c r="WCY25" s="72"/>
      <c r="WCZ25" s="72"/>
      <c r="WDA25" s="72"/>
      <c r="WDB25" s="72"/>
      <c r="WDC25" s="72"/>
      <c r="WDD25" s="72"/>
      <c r="WDE25" s="72"/>
      <c r="WDF25" s="72"/>
      <c r="WDG25" s="72"/>
      <c r="WDH25" s="72"/>
      <c r="WDI25" s="72"/>
      <c r="WDJ25" s="72"/>
      <c r="WDK25" s="72"/>
      <c r="WDL25" s="72"/>
      <c r="WDM25" s="72"/>
      <c r="WDN25" s="72"/>
      <c r="WDO25" s="72"/>
      <c r="WDP25" s="72"/>
      <c r="WDQ25" s="72"/>
      <c r="WDR25" s="72"/>
      <c r="WDS25" s="72"/>
      <c r="WDT25" s="72"/>
      <c r="WDU25" s="72"/>
      <c r="WDV25" s="72"/>
      <c r="WDW25" s="72"/>
      <c r="WDX25" s="72"/>
      <c r="WDY25" s="72"/>
      <c r="WDZ25" s="72"/>
      <c r="WEA25" s="72"/>
      <c r="WEB25" s="72"/>
      <c r="WEC25" s="72"/>
      <c r="WED25" s="72"/>
      <c r="WEE25" s="72"/>
      <c r="WEF25" s="72"/>
      <c r="WEG25" s="72"/>
      <c r="WEH25" s="72"/>
      <c r="WEI25" s="72"/>
      <c r="WEJ25" s="72"/>
      <c r="WEK25" s="72"/>
      <c r="WEL25" s="72"/>
      <c r="WEM25" s="72"/>
      <c r="WEN25" s="72"/>
      <c r="WEO25" s="72"/>
      <c r="WEP25" s="72"/>
      <c r="WEQ25" s="72"/>
      <c r="WER25" s="72"/>
      <c r="WES25" s="72"/>
      <c r="WET25" s="72"/>
      <c r="WEU25" s="72"/>
      <c r="WEV25" s="72"/>
      <c r="WEW25" s="72"/>
      <c r="WEX25" s="72"/>
      <c r="WEY25" s="72"/>
      <c r="WEZ25" s="72"/>
      <c r="WFA25" s="72"/>
      <c r="WFB25" s="72"/>
      <c r="WFC25" s="72"/>
      <c r="WFD25" s="72"/>
      <c r="WFE25" s="72"/>
      <c r="WFF25" s="72"/>
      <c r="WFG25" s="72"/>
      <c r="WFH25" s="72"/>
      <c r="WFI25" s="72"/>
      <c r="WFJ25" s="72"/>
      <c r="WFK25" s="72"/>
      <c r="WFL25" s="72"/>
      <c r="WFM25" s="72"/>
      <c r="WFN25" s="72"/>
      <c r="WFO25" s="72"/>
      <c r="WFP25" s="72"/>
      <c r="WFQ25" s="72"/>
      <c r="WFR25" s="72"/>
      <c r="WFS25" s="72"/>
      <c r="WFT25" s="72"/>
      <c r="WFU25" s="72"/>
      <c r="WFV25" s="72"/>
      <c r="WFW25" s="72"/>
      <c r="WFX25" s="72"/>
      <c r="WFY25" s="72"/>
      <c r="WFZ25" s="72"/>
      <c r="WGA25" s="72"/>
      <c r="WGB25" s="72"/>
      <c r="WGC25" s="72"/>
      <c r="WGD25" s="72"/>
      <c r="WGE25" s="72"/>
      <c r="WGF25" s="72"/>
      <c r="WGG25" s="72"/>
      <c r="WGH25" s="72"/>
      <c r="WGI25" s="72"/>
      <c r="WGJ25" s="72"/>
      <c r="WGK25" s="72"/>
      <c r="WGL25" s="72"/>
      <c r="WGM25" s="72"/>
      <c r="WGN25" s="72"/>
      <c r="WGO25" s="72"/>
      <c r="WGP25" s="72"/>
      <c r="WGQ25" s="72"/>
      <c r="WGR25" s="72"/>
      <c r="WGS25" s="72"/>
      <c r="WGT25" s="72"/>
      <c r="WGU25" s="72"/>
      <c r="WGV25" s="72"/>
      <c r="WGW25" s="72"/>
      <c r="WGX25" s="72"/>
      <c r="WGY25" s="72"/>
      <c r="WGZ25" s="72"/>
      <c r="WHA25" s="72"/>
      <c r="WHB25" s="72"/>
      <c r="WHC25" s="72"/>
      <c r="WHD25" s="72"/>
      <c r="WHE25" s="72"/>
      <c r="WHF25" s="72"/>
      <c r="WHG25" s="72"/>
      <c r="WHH25" s="72"/>
      <c r="WHI25" s="72"/>
      <c r="WHJ25" s="72"/>
      <c r="WHK25" s="72"/>
      <c r="WHL25" s="72"/>
      <c r="WHM25" s="72"/>
      <c r="WHN25" s="72"/>
      <c r="WHO25" s="72"/>
      <c r="WHP25" s="72"/>
      <c r="WHQ25" s="72"/>
      <c r="WHR25" s="72"/>
      <c r="WHS25" s="72"/>
      <c r="WHT25" s="72"/>
      <c r="WHU25" s="72"/>
      <c r="WHV25" s="72"/>
      <c r="WHW25" s="72"/>
      <c r="WHX25" s="72"/>
      <c r="WHY25" s="72"/>
      <c r="WHZ25" s="72"/>
      <c r="WIA25" s="72"/>
      <c r="WIB25" s="72"/>
      <c r="WIC25" s="72"/>
      <c r="WID25" s="72"/>
      <c r="WIE25" s="72"/>
      <c r="WIF25" s="72"/>
      <c r="WIG25" s="72"/>
      <c r="WIH25" s="72"/>
      <c r="WII25" s="72"/>
      <c r="WIJ25" s="72"/>
      <c r="WIK25" s="72"/>
      <c r="WIL25" s="72"/>
      <c r="WIM25" s="72"/>
      <c r="WIN25" s="72"/>
      <c r="WIO25" s="72"/>
      <c r="WIP25" s="72"/>
      <c r="WIQ25" s="72"/>
      <c r="WIR25" s="72"/>
      <c r="WIS25" s="72"/>
      <c r="WIT25" s="72"/>
      <c r="WIU25" s="72"/>
      <c r="WIV25" s="72"/>
      <c r="WIW25" s="72"/>
      <c r="WIX25" s="72"/>
      <c r="WIY25" s="72"/>
      <c r="WIZ25" s="72"/>
      <c r="WJA25" s="72"/>
      <c r="WJB25" s="72"/>
      <c r="WJC25" s="72"/>
      <c r="WJD25" s="72"/>
      <c r="WJE25" s="72"/>
      <c r="WJF25" s="72"/>
      <c r="WJG25" s="72"/>
      <c r="WJH25" s="72"/>
      <c r="WJI25" s="72"/>
      <c r="WJJ25" s="72"/>
      <c r="WJK25" s="72"/>
      <c r="WJL25" s="72"/>
      <c r="WJM25" s="72"/>
      <c r="WJN25" s="72"/>
      <c r="WJO25" s="72"/>
      <c r="WJP25" s="72"/>
      <c r="WJQ25" s="72"/>
      <c r="WJR25" s="72"/>
      <c r="WJS25" s="72"/>
      <c r="WJT25" s="72"/>
      <c r="WJU25" s="72"/>
      <c r="WJV25" s="72"/>
      <c r="WJW25" s="72"/>
      <c r="WJX25" s="72"/>
      <c r="WJY25" s="72"/>
      <c r="WJZ25" s="72"/>
      <c r="WKA25" s="72"/>
      <c r="WKB25" s="72"/>
      <c r="WKC25" s="72"/>
      <c r="WKD25" s="72"/>
      <c r="WKE25" s="72"/>
      <c r="WKF25" s="72"/>
      <c r="WKG25" s="72"/>
      <c r="WKH25" s="72"/>
      <c r="WKI25" s="72"/>
      <c r="WKJ25" s="72"/>
      <c r="WKK25" s="72"/>
      <c r="WKL25" s="72"/>
      <c r="WKM25" s="72"/>
      <c r="WKN25" s="72"/>
      <c r="WKO25" s="72"/>
      <c r="WKP25" s="72"/>
      <c r="WKQ25" s="72"/>
      <c r="WKR25" s="72"/>
      <c r="WKS25" s="72"/>
      <c r="WKT25" s="72"/>
      <c r="WKU25" s="72"/>
      <c r="WKV25" s="72"/>
      <c r="WKW25" s="72"/>
      <c r="WKX25" s="72"/>
      <c r="WKY25" s="72"/>
      <c r="WKZ25" s="72"/>
      <c r="WLA25" s="72"/>
      <c r="WLB25" s="72"/>
      <c r="WLC25" s="72"/>
      <c r="WLD25" s="72"/>
      <c r="WLE25" s="72"/>
      <c r="WLF25" s="72"/>
      <c r="WLG25" s="72"/>
      <c r="WLH25" s="72"/>
      <c r="WLI25" s="72"/>
      <c r="WLJ25" s="72"/>
      <c r="WLK25" s="72"/>
      <c r="WLL25" s="72"/>
      <c r="WLM25" s="72"/>
      <c r="WLN25" s="72"/>
      <c r="WLO25" s="72"/>
      <c r="WLP25" s="72"/>
      <c r="WLQ25" s="72"/>
      <c r="WLR25" s="72"/>
      <c r="WLS25" s="72"/>
      <c r="WLT25" s="72"/>
      <c r="WLU25" s="72"/>
      <c r="WLV25" s="72"/>
      <c r="WLW25" s="72"/>
      <c r="WLX25" s="72"/>
      <c r="WLY25" s="72"/>
      <c r="WLZ25" s="72"/>
      <c r="WMA25" s="72"/>
      <c r="WMB25" s="72"/>
      <c r="WMC25" s="72"/>
      <c r="WMD25" s="72"/>
      <c r="WME25" s="72"/>
      <c r="WMF25" s="72"/>
      <c r="WMG25" s="72"/>
      <c r="WMH25" s="72"/>
      <c r="WMI25" s="72"/>
      <c r="WMJ25" s="72"/>
      <c r="WMK25" s="72"/>
      <c r="WML25" s="72"/>
      <c r="WMM25" s="72"/>
      <c r="WMN25" s="72"/>
      <c r="WMO25" s="72"/>
      <c r="WMP25" s="72"/>
      <c r="WMQ25" s="72"/>
      <c r="WMR25" s="72"/>
      <c r="WMS25" s="72"/>
      <c r="WMT25" s="72"/>
      <c r="WMU25" s="72"/>
      <c r="WMV25" s="72"/>
      <c r="WMW25" s="72"/>
      <c r="WMX25" s="72"/>
      <c r="WMY25" s="72"/>
      <c r="WMZ25" s="72"/>
      <c r="WNA25" s="72"/>
      <c r="WNB25" s="72"/>
      <c r="WNC25" s="72"/>
      <c r="WND25" s="72"/>
      <c r="WNE25" s="72"/>
      <c r="WNF25" s="72"/>
      <c r="WNG25" s="72"/>
      <c r="WNH25" s="72"/>
      <c r="WNI25" s="72"/>
      <c r="WNJ25" s="72"/>
      <c r="WNK25" s="72"/>
      <c r="WNL25" s="72"/>
      <c r="WNM25" s="72"/>
      <c r="WNN25" s="72"/>
      <c r="WNO25" s="72"/>
      <c r="WNP25" s="72"/>
      <c r="WNQ25" s="72"/>
      <c r="WNR25" s="72"/>
      <c r="WNS25" s="72"/>
      <c r="WNT25" s="72"/>
      <c r="WNU25" s="72"/>
      <c r="WNV25" s="72"/>
      <c r="WNW25" s="72"/>
      <c r="WNX25" s="72"/>
      <c r="WNY25" s="72"/>
      <c r="WNZ25" s="72"/>
      <c r="WOA25" s="72"/>
      <c r="WOB25" s="72"/>
      <c r="WOC25" s="72"/>
      <c r="WOD25" s="72"/>
      <c r="WOE25" s="72"/>
      <c r="WOF25" s="72"/>
      <c r="WOG25" s="72"/>
      <c r="WOH25" s="72"/>
      <c r="WOI25" s="72"/>
      <c r="WOJ25" s="72"/>
      <c r="WOK25" s="72"/>
      <c r="WOL25" s="72"/>
      <c r="WOM25" s="72"/>
      <c r="WON25" s="72"/>
      <c r="WOO25" s="72"/>
      <c r="WOP25" s="72"/>
      <c r="WOQ25" s="72"/>
      <c r="WOR25" s="72"/>
      <c r="WOS25" s="72"/>
      <c r="WOT25" s="72"/>
      <c r="WOU25" s="72"/>
      <c r="WOV25" s="72"/>
      <c r="WOW25" s="72"/>
      <c r="WOX25" s="72"/>
      <c r="WOY25" s="72"/>
      <c r="WOZ25" s="72"/>
      <c r="WPA25" s="72"/>
      <c r="WPB25" s="72"/>
      <c r="WPC25" s="72"/>
      <c r="WPD25" s="72"/>
      <c r="WPE25" s="72"/>
      <c r="WPF25" s="72"/>
      <c r="WPG25" s="72"/>
      <c r="WPH25" s="72"/>
      <c r="WPI25" s="72"/>
      <c r="WPJ25" s="72"/>
      <c r="WPK25" s="72"/>
      <c r="WPL25" s="72"/>
      <c r="WPM25" s="72"/>
      <c r="WPN25" s="72"/>
      <c r="WPO25" s="72"/>
      <c r="WPP25" s="72"/>
      <c r="WPQ25" s="72"/>
      <c r="WPR25" s="72"/>
      <c r="WPS25" s="72"/>
      <c r="WPT25" s="72"/>
      <c r="WPU25" s="72"/>
      <c r="WPV25" s="72"/>
      <c r="WPW25" s="72"/>
      <c r="WPX25" s="72"/>
      <c r="WPY25" s="72"/>
      <c r="WPZ25" s="72"/>
      <c r="WQA25" s="72"/>
      <c r="WQB25" s="72"/>
      <c r="WQC25" s="72"/>
      <c r="WQD25" s="72"/>
      <c r="WQE25" s="72"/>
      <c r="WQF25" s="72"/>
      <c r="WQG25" s="72"/>
      <c r="WQH25" s="72"/>
      <c r="WQI25" s="72"/>
      <c r="WQJ25" s="72"/>
      <c r="WQK25" s="72"/>
      <c r="WQL25" s="72"/>
      <c r="WQM25" s="72"/>
      <c r="WQN25" s="72"/>
      <c r="WQO25" s="72"/>
      <c r="WQP25" s="72"/>
      <c r="WQQ25" s="72"/>
      <c r="WQR25" s="72"/>
      <c r="WQS25" s="72"/>
      <c r="WQT25" s="72"/>
      <c r="WQU25" s="72"/>
      <c r="WQV25" s="72"/>
      <c r="WQW25" s="72"/>
      <c r="WQX25" s="72"/>
      <c r="WQY25" s="72"/>
      <c r="WQZ25" s="72"/>
      <c r="WRA25" s="72"/>
      <c r="WRB25" s="72"/>
      <c r="WRC25" s="72"/>
      <c r="WRD25" s="72"/>
      <c r="WRE25" s="72"/>
      <c r="WRF25" s="72"/>
      <c r="WRG25" s="72"/>
      <c r="WRH25" s="72"/>
      <c r="WRI25" s="72"/>
      <c r="WRJ25" s="72"/>
      <c r="WRK25" s="72"/>
      <c r="WRL25" s="72"/>
      <c r="WRM25" s="72"/>
      <c r="WRN25" s="72"/>
      <c r="WRO25" s="72"/>
      <c r="WRP25" s="72"/>
      <c r="WRQ25" s="72"/>
      <c r="WRR25" s="72"/>
      <c r="WRS25" s="72"/>
      <c r="WRT25" s="72"/>
      <c r="WRU25" s="72"/>
      <c r="WRV25" s="72"/>
      <c r="WRW25" s="72"/>
      <c r="WRX25" s="72"/>
      <c r="WRY25" s="72"/>
      <c r="WRZ25" s="72"/>
      <c r="WSA25" s="72"/>
      <c r="WSB25" s="72"/>
      <c r="WSC25" s="72"/>
      <c r="WSD25" s="72"/>
      <c r="WSE25" s="72"/>
      <c r="WSF25" s="72"/>
      <c r="WSG25" s="72"/>
      <c r="WSH25" s="72"/>
      <c r="WSI25" s="72"/>
      <c r="WSJ25" s="72"/>
      <c r="WSK25" s="72"/>
      <c r="WSL25" s="72"/>
      <c r="WSM25" s="72"/>
      <c r="WSN25" s="72"/>
      <c r="WSO25" s="72"/>
      <c r="WSP25" s="72"/>
      <c r="WSQ25" s="72"/>
      <c r="WSR25" s="72"/>
      <c r="WSS25" s="72"/>
      <c r="WST25" s="72"/>
      <c r="WSU25" s="72"/>
      <c r="WSV25" s="72"/>
      <c r="WSW25" s="72"/>
      <c r="WSX25" s="72"/>
      <c r="WSY25" s="72"/>
      <c r="WSZ25" s="72"/>
      <c r="WTA25" s="72"/>
      <c r="WTB25" s="72"/>
      <c r="WTC25" s="72"/>
      <c r="WTD25" s="72"/>
      <c r="WTE25" s="72"/>
      <c r="WTF25" s="72"/>
      <c r="WTG25" s="72"/>
      <c r="WTH25" s="72"/>
      <c r="WTI25" s="72"/>
      <c r="WTJ25" s="72"/>
      <c r="WTK25" s="72"/>
      <c r="WTL25" s="72"/>
      <c r="WTM25" s="72"/>
      <c r="WTN25" s="72"/>
      <c r="WTO25" s="72"/>
      <c r="WTP25" s="72"/>
      <c r="WTQ25" s="72"/>
      <c r="WTR25" s="72"/>
      <c r="WTS25" s="72"/>
      <c r="WTT25" s="72"/>
      <c r="WTU25" s="72"/>
      <c r="WTV25" s="72"/>
      <c r="WTW25" s="72"/>
      <c r="WTX25" s="72"/>
      <c r="WTY25" s="72"/>
      <c r="WTZ25" s="72"/>
      <c r="WUA25" s="72"/>
      <c r="WUB25" s="72"/>
      <c r="WUC25" s="72"/>
      <c r="WUD25" s="72"/>
      <c r="WUE25" s="72"/>
      <c r="WUF25" s="72"/>
      <c r="WUG25" s="72"/>
      <c r="WUH25" s="72"/>
      <c r="WUI25" s="72"/>
      <c r="WUJ25" s="72"/>
      <c r="WUK25" s="72"/>
      <c r="WUL25" s="72"/>
      <c r="WUM25" s="72"/>
      <c r="WUN25" s="72"/>
      <c r="WUO25" s="72"/>
      <c r="WUP25" s="72"/>
      <c r="WUQ25" s="72"/>
      <c r="WUR25" s="72"/>
      <c r="WUS25" s="72"/>
      <c r="WUT25" s="72"/>
      <c r="WUU25" s="72"/>
      <c r="WUV25" s="72"/>
      <c r="WUW25" s="72"/>
      <c r="WUX25" s="72"/>
      <c r="WUY25" s="72"/>
      <c r="WUZ25" s="72"/>
      <c r="WVA25" s="72"/>
      <c r="WVB25" s="72"/>
      <c r="WVC25" s="72"/>
      <c r="WVD25" s="72"/>
      <c r="WVE25" s="72"/>
      <c r="WVF25" s="72"/>
      <c r="WVG25" s="72"/>
      <c r="WVH25" s="72"/>
      <c r="WVI25" s="72"/>
      <c r="WVJ25" s="72"/>
      <c r="WVK25" s="72"/>
      <c r="WVL25" s="72"/>
      <c r="WVM25" s="72"/>
      <c r="WVN25" s="72"/>
      <c r="WVO25" s="72"/>
      <c r="WVP25" s="72"/>
      <c r="WVQ25" s="72"/>
      <c r="WVR25" s="72"/>
      <c r="WVS25" s="72"/>
      <c r="WVT25" s="72"/>
      <c r="WVU25" s="72"/>
      <c r="WVV25" s="72"/>
      <c r="WVW25" s="72"/>
      <c r="WVX25" s="72"/>
      <c r="WVY25" s="72"/>
      <c r="WVZ25" s="72"/>
      <c r="WWA25" s="72"/>
      <c r="WWB25" s="72"/>
      <c r="WWC25" s="72"/>
      <c r="WWD25" s="72"/>
      <c r="WWE25" s="72"/>
      <c r="WWF25" s="72"/>
      <c r="WWG25" s="72"/>
      <c r="WWH25" s="72"/>
      <c r="WWI25" s="72"/>
      <c r="WWJ25" s="72"/>
      <c r="WWK25" s="72"/>
      <c r="WWL25" s="72"/>
      <c r="WWM25" s="72"/>
      <c r="WWN25" s="72"/>
      <c r="WWO25" s="72"/>
      <c r="WWP25" s="72"/>
      <c r="WWQ25" s="72"/>
      <c r="WWR25" s="72"/>
      <c r="WWS25" s="72"/>
      <c r="WWT25" s="72"/>
      <c r="WWU25" s="72"/>
      <c r="WWV25" s="72"/>
      <c r="WWW25" s="72"/>
      <c r="WWX25" s="72"/>
      <c r="WWY25" s="72"/>
      <c r="WWZ25" s="72"/>
      <c r="WXA25" s="72"/>
      <c r="WXB25" s="72"/>
      <c r="WXC25" s="72"/>
      <c r="WXD25" s="72"/>
      <c r="WXE25" s="72"/>
      <c r="WXF25" s="72"/>
      <c r="WXG25" s="72"/>
      <c r="WXH25" s="72"/>
      <c r="WXI25" s="72"/>
      <c r="WXJ25" s="72"/>
      <c r="WXK25" s="72"/>
      <c r="WXL25" s="72"/>
      <c r="WXM25" s="72"/>
      <c r="WXN25" s="72"/>
      <c r="WXO25" s="72"/>
      <c r="WXP25" s="72"/>
      <c r="WXQ25" s="72"/>
      <c r="WXR25" s="72"/>
      <c r="WXS25" s="72"/>
      <c r="WXT25" s="72"/>
      <c r="WXU25" s="72"/>
      <c r="WXV25" s="72"/>
      <c r="WXW25" s="72"/>
      <c r="WXX25" s="72"/>
      <c r="WXY25" s="72"/>
      <c r="WXZ25" s="72"/>
      <c r="WYA25" s="72"/>
      <c r="WYB25" s="72"/>
      <c r="WYC25" s="72"/>
      <c r="WYD25" s="72"/>
      <c r="WYE25" s="72"/>
      <c r="WYF25" s="72"/>
      <c r="WYG25" s="72"/>
      <c r="WYH25" s="72"/>
      <c r="WYI25" s="72"/>
      <c r="WYJ25" s="72"/>
      <c r="WYK25" s="72"/>
      <c r="WYL25" s="72"/>
      <c r="WYM25" s="72"/>
      <c r="WYN25" s="72"/>
      <c r="WYO25" s="72"/>
      <c r="WYP25" s="72"/>
      <c r="WYQ25" s="72"/>
      <c r="WYR25" s="72"/>
      <c r="WYS25" s="72"/>
      <c r="WYT25" s="72"/>
      <c r="WYU25" s="72"/>
      <c r="WYV25" s="72"/>
      <c r="WYW25" s="72"/>
      <c r="WYX25" s="72"/>
      <c r="WYY25" s="72"/>
      <c r="WYZ25" s="72"/>
      <c r="WZA25" s="72"/>
      <c r="WZB25" s="72"/>
      <c r="WZC25" s="72"/>
      <c r="WZD25" s="72"/>
      <c r="WZE25" s="72"/>
      <c r="WZF25" s="72"/>
      <c r="WZG25" s="72"/>
      <c r="WZH25" s="72"/>
      <c r="WZI25" s="72"/>
      <c r="WZJ25" s="72"/>
      <c r="WZK25" s="72"/>
      <c r="WZL25" s="72"/>
      <c r="WZM25" s="72"/>
      <c r="WZN25" s="72"/>
      <c r="WZO25" s="72"/>
      <c r="WZP25" s="72"/>
      <c r="WZQ25" s="72"/>
      <c r="WZR25" s="72"/>
      <c r="WZS25" s="72"/>
      <c r="WZT25" s="72"/>
      <c r="WZU25" s="72"/>
      <c r="WZV25" s="72"/>
      <c r="WZW25" s="72"/>
      <c r="WZX25" s="72"/>
      <c r="WZY25" s="72"/>
      <c r="WZZ25" s="72"/>
      <c r="XAA25" s="72"/>
      <c r="XAB25" s="72"/>
      <c r="XAC25" s="72"/>
      <c r="XAD25" s="72"/>
      <c r="XAE25" s="72"/>
      <c r="XAF25" s="72"/>
      <c r="XAG25" s="72"/>
      <c r="XAH25" s="72"/>
      <c r="XAI25" s="72"/>
      <c r="XAJ25" s="72"/>
      <c r="XAK25" s="72"/>
      <c r="XAL25" s="72"/>
      <c r="XAM25" s="72"/>
      <c r="XAN25" s="72"/>
      <c r="XAO25" s="72"/>
      <c r="XAP25" s="72"/>
      <c r="XAQ25" s="72"/>
      <c r="XAR25" s="72"/>
      <c r="XAS25" s="72"/>
      <c r="XAT25" s="72"/>
      <c r="XAU25" s="72"/>
      <c r="XAV25" s="72"/>
      <c r="XAW25" s="72"/>
      <c r="XAX25" s="72"/>
      <c r="XAY25" s="72"/>
      <c r="XAZ25" s="72"/>
      <c r="XBA25" s="72"/>
      <c r="XBB25" s="72"/>
      <c r="XBC25" s="72"/>
      <c r="XBD25" s="72"/>
      <c r="XBE25" s="72"/>
      <c r="XBF25" s="72"/>
      <c r="XBG25" s="72"/>
      <c r="XBH25" s="72"/>
      <c r="XBI25" s="72"/>
      <c r="XBJ25" s="72"/>
      <c r="XBK25" s="72"/>
      <c r="XBL25" s="72"/>
      <c r="XBM25" s="72"/>
      <c r="XBN25" s="72"/>
      <c r="XBO25" s="72"/>
      <c r="XBP25" s="72"/>
      <c r="XBQ25" s="72"/>
      <c r="XBR25" s="72"/>
      <c r="XBS25" s="72"/>
      <c r="XBT25" s="72"/>
      <c r="XBU25" s="72"/>
      <c r="XBV25" s="72"/>
      <c r="XBW25" s="72"/>
      <c r="XBX25" s="72"/>
      <c r="XBY25" s="72"/>
      <c r="XBZ25" s="72"/>
      <c r="XCA25" s="72"/>
      <c r="XCB25" s="72"/>
      <c r="XCC25" s="72"/>
      <c r="XCD25" s="72"/>
      <c r="XCE25" s="72"/>
      <c r="XCF25" s="72"/>
      <c r="XCG25" s="72"/>
      <c r="XCH25" s="72"/>
      <c r="XCI25" s="72"/>
      <c r="XCJ25" s="72"/>
      <c r="XCK25" s="72"/>
      <c r="XCL25" s="72"/>
      <c r="XCM25" s="72"/>
      <c r="XCN25" s="72"/>
      <c r="XCO25" s="72"/>
      <c r="XCP25" s="72"/>
      <c r="XCQ25" s="72"/>
      <c r="XCR25" s="72"/>
      <c r="XCS25" s="72"/>
      <c r="XCT25" s="72"/>
      <c r="XCU25" s="72"/>
      <c r="XCV25" s="72"/>
      <c r="XCW25" s="72"/>
      <c r="XCX25" s="72"/>
      <c r="XCY25" s="72"/>
      <c r="XCZ25" s="72"/>
      <c r="XDA25" s="72"/>
      <c r="XDB25" s="72"/>
      <c r="XDC25" s="72"/>
      <c r="XDD25" s="72"/>
      <c r="XDE25" s="72"/>
      <c r="XDF25" s="72"/>
      <c r="XDG25" s="72"/>
      <c r="XDH25" s="72"/>
      <c r="XDI25" s="72"/>
      <c r="XDJ25" s="72"/>
      <c r="XDK25" s="72"/>
      <c r="XDL25" s="72"/>
      <c r="XDM25" s="72"/>
      <c r="XDN25" s="72"/>
      <c r="XDO25" s="72"/>
      <c r="XDP25" s="72"/>
      <c r="XDQ25" s="72"/>
      <c r="XDR25" s="72"/>
      <c r="XDS25" s="72"/>
      <c r="XDT25" s="72"/>
      <c r="XDU25" s="72"/>
      <c r="XDV25" s="72"/>
      <c r="XDW25" s="72"/>
      <c r="XDX25" s="72"/>
      <c r="XDY25" s="72"/>
      <c r="XDZ25" s="72"/>
      <c r="XEA25" s="72"/>
      <c r="XEB25" s="72"/>
      <c r="XEC25" s="72"/>
      <c r="XED25" s="72"/>
      <c r="XEE25" s="72"/>
      <c r="XEF25" s="72"/>
      <c r="XEG25" s="72"/>
      <c r="XEH25" s="72"/>
      <c r="XEI25" s="72"/>
      <c r="XEJ25" s="72"/>
      <c r="XEK25" s="72"/>
      <c r="XEL25" s="72"/>
      <c r="XEM25" s="72"/>
      <c r="XEN25" s="72"/>
      <c r="XEO25" s="72"/>
      <c r="XEP25" s="72"/>
      <c r="XEQ25" s="72"/>
      <c r="XER25" s="72"/>
      <c r="XES25" s="72"/>
      <c r="XET25" s="72"/>
      <c r="XEU25" s="72"/>
      <c r="XEV25" s="72"/>
      <c r="XEW25" s="72"/>
      <c r="XEX25" s="72"/>
      <c r="XEY25" s="72"/>
      <c r="XEZ25" s="73"/>
      <c r="XFA25" s="73"/>
      <c r="XFB25" s="73"/>
      <c r="XFC25" s="73"/>
      <c r="XFD25" s="73"/>
    </row>
    <row r="26" ht="24" customHeight="1" spans="1:1024 1025:16384">
      <c r="A26" s="10" t="s">
        <v>628</v>
      </c>
      <c r="B26" s="62"/>
      <c r="C26" s="62" t="s">
        <v>532</v>
      </c>
      <c r="D26" s="62" t="s">
        <v>532</v>
      </c>
      <c r="E26" s="62"/>
      <c r="F26" s="62" t="s">
        <v>532</v>
      </c>
      <c r="G26" s="62" t="s">
        <v>532</v>
      </c>
      <c r="H26" s="64">
        <f>SUM(H27:H85)</f>
        <v>1865</v>
      </c>
      <c r="I26" s="64">
        <f>SUM(I27:I85)</f>
        <v>880</v>
      </c>
    </row>
    <row r="27" ht="78" customHeight="1" spans="1:1024 1025:16384">
      <c r="A27" s="62">
        <v>13</v>
      </c>
      <c r="B27" s="10" t="s">
        <v>489</v>
      </c>
      <c r="C27" s="24" t="s">
        <v>629</v>
      </c>
      <c r="D27" s="35" t="s">
        <v>489</v>
      </c>
      <c r="E27" s="74" t="s">
        <v>630</v>
      </c>
      <c r="F27" s="25" t="s">
        <v>631</v>
      </c>
      <c r="G27" s="65" t="s">
        <v>632</v>
      </c>
      <c r="H27" s="66">
        <v>80</v>
      </c>
      <c r="I27" s="66">
        <v>40</v>
      </c>
    </row>
    <row r="28" ht="78" customHeight="1" spans="1:1024 1025:16384">
      <c r="A28" s="62"/>
      <c r="B28" s="62"/>
      <c r="C28" s="24" t="s">
        <v>633</v>
      </c>
      <c r="D28" s="75"/>
      <c r="E28" s="24" t="s">
        <v>634</v>
      </c>
      <c r="F28" s="22" t="s">
        <v>635</v>
      </c>
      <c r="G28" s="65" t="s">
        <v>636</v>
      </c>
      <c r="H28" s="66">
        <v>30</v>
      </c>
      <c r="I28" s="66">
        <v>15</v>
      </c>
    </row>
    <row r="29" ht="81" customHeight="1" spans="1:1024 1025:16384">
      <c r="A29" s="62">
        <v>13</v>
      </c>
      <c r="B29" s="10" t="s">
        <v>489</v>
      </c>
      <c r="C29" s="67" t="s">
        <v>637</v>
      </c>
      <c r="D29" s="35" t="s">
        <v>489</v>
      </c>
      <c r="E29" s="24" t="s">
        <v>638</v>
      </c>
      <c r="F29" s="22" t="s">
        <v>639</v>
      </c>
      <c r="G29" s="65" t="s">
        <v>640</v>
      </c>
      <c r="H29" s="66">
        <v>30</v>
      </c>
      <c r="I29" s="66">
        <v>15</v>
      </c>
    </row>
    <row r="30" ht="78" customHeight="1" spans="1:1024 1025:16384">
      <c r="A30" s="62"/>
      <c r="B30" s="62"/>
      <c r="C30" s="67" t="s">
        <v>641</v>
      </c>
      <c r="D30" s="75"/>
      <c r="E30" s="24" t="s">
        <v>642</v>
      </c>
      <c r="F30" s="22" t="s">
        <v>643</v>
      </c>
      <c r="G30" s="65" t="s">
        <v>644</v>
      </c>
      <c r="H30" s="66">
        <v>30</v>
      </c>
      <c r="I30" s="66">
        <v>15</v>
      </c>
    </row>
    <row r="31" ht="78" customHeight="1" spans="1:1024 1025:16384">
      <c r="A31" s="62">
        <v>14</v>
      </c>
      <c r="B31" s="10" t="s">
        <v>491</v>
      </c>
      <c r="C31" s="24" t="s">
        <v>645</v>
      </c>
      <c r="D31" s="24" t="s">
        <v>491</v>
      </c>
      <c r="E31" s="24" t="s">
        <v>646</v>
      </c>
      <c r="F31" s="35" t="s">
        <v>647</v>
      </c>
      <c r="G31" s="65" t="s">
        <v>648</v>
      </c>
      <c r="H31" s="66">
        <v>80</v>
      </c>
      <c r="I31" s="66">
        <v>40</v>
      </c>
    </row>
    <row r="32" ht="79" customHeight="1" spans="1:1024 1025:16384">
      <c r="A32" s="76">
        <v>15</v>
      </c>
      <c r="B32" s="11" t="s">
        <v>492</v>
      </c>
      <c r="C32" s="67" t="s">
        <v>649</v>
      </c>
      <c r="D32" s="40" t="s">
        <v>492</v>
      </c>
      <c r="E32" s="24" t="s">
        <v>650</v>
      </c>
      <c r="F32" s="22" t="s">
        <v>651</v>
      </c>
      <c r="G32" s="65" t="s">
        <v>652</v>
      </c>
      <c r="H32" s="66">
        <v>30</v>
      </c>
      <c r="I32" s="66">
        <v>15</v>
      </c>
    </row>
    <row r="33" ht="60" customHeight="1" spans="1:9">
      <c r="A33" s="77"/>
      <c r="B33" s="77"/>
      <c r="C33" s="67" t="s">
        <v>653</v>
      </c>
      <c r="D33" s="78"/>
      <c r="E33" s="24" t="s">
        <v>654</v>
      </c>
      <c r="F33" s="65" t="s">
        <v>655</v>
      </c>
      <c r="G33" s="65" t="s">
        <v>656</v>
      </c>
      <c r="H33" s="66">
        <v>5</v>
      </c>
      <c r="I33" s="66">
        <v>5</v>
      </c>
    </row>
    <row r="34" ht="94" customHeight="1" spans="1:9">
      <c r="A34" s="62">
        <v>16</v>
      </c>
      <c r="B34" s="10" t="s">
        <v>493</v>
      </c>
      <c r="C34" s="67" t="s">
        <v>657</v>
      </c>
      <c r="D34" s="67" t="s">
        <v>493</v>
      </c>
      <c r="E34" s="24" t="s">
        <v>658</v>
      </c>
      <c r="F34" s="22" t="s">
        <v>659</v>
      </c>
      <c r="G34" s="68" t="s">
        <v>660</v>
      </c>
      <c r="H34" s="62">
        <v>30</v>
      </c>
      <c r="I34" s="66">
        <v>15</v>
      </c>
    </row>
    <row r="35" ht="94" customHeight="1" spans="1:9">
      <c r="A35" s="76">
        <v>16</v>
      </c>
      <c r="B35" s="11" t="s">
        <v>493</v>
      </c>
      <c r="C35" s="67" t="s">
        <v>661</v>
      </c>
      <c r="D35" s="79" t="s">
        <v>493</v>
      </c>
      <c r="E35" s="24" t="s">
        <v>662</v>
      </c>
      <c r="F35" s="65" t="s">
        <v>655</v>
      </c>
      <c r="G35" s="68" t="s">
        <v>663</v>
      </c>
      <c r="H35" s="62">
        <v>5</v>
      </c>
      <c r="I35" s="66">
        <v>5</v>
      </c>
    </row>
    <row r="36" ht="78" customHeight="1" spans="1:9">
      <c r="A36" s="76">
        <v>17</v>
      </c>
      <c r="B36" s="11" t="s">
        <v>494</v>
      </c>
      <c r="C36" s="19" t="s">
        <v>664</v>
      </c>
      <c r="D36" s="40" t="s">
        <v>494</v>
      </c>
      <c r="E36" s="24" t="s">
        <v>665</v>
      </c>
      <c r="F36" s="22" t="s">
        <v>666</v>
      </c>
      <c r="G36" s="68" t="s">
        <v>667</v>
      </c>
      <c r="H36" s="62">
        <v>30</v>
      </c>
      <c r="I36" s="66">
        <v>15</v>
      </c>
    </row>
    <row r="37" ht="78" customHeight="1" spans="1:9">
      <c r="A37" s="77"/>
      <c r="B37" s="77"/>
      <c r="C37" s="19" t="s">
        <v>668</v>
      </c>
      <c r="D37" s="78"/>
      <c r="E37" s="24" t="s">
        <v>669</v>
      </c>
      <c r="F37" s="65" t="s">
        <v>655</v>
      </c>
      <c r="G37" s="68" t="s">
        <v>670</v>
      </c>
      <c r="H37" s="62">
        <v>5</v>
      </c>
      <c r="I37" s="66">
        <v>5</v>
      </c>
    </row>
    <row r="38" ht="94" customHeight="1" spans="1:9">
      <c r="A38" s="62">
        <v>18</v>
      </c>
      <c r="B38" s="10" t="s">
        <v>495</v>
      </c>
      <c r="C38" s="24" t="s">
        <v>671</v>
      </c>
      <c r="D38" s="24" t="s">
        <v>495</v>
      </c>
      <c r="E38" s="24" t="s">
        <v>672</v>
      </c>
      <c r="F38" s="22" t="s">
        <v>673</v>
      </c>
      <c r="G38" s="65" t="s">
        <v>674</v>
      </c>
      <c r="H38" s="66">
        <v>30</v>
      </c>
      <c r="I38" s="66">
        <v>15</v>
      </c>
    </row>
    <row r="39" ht="79" customHeight="1" spans="1:9">
      <c r="A39" s="62">
        <v>19</v>
      </c>
      <c r="B39" s="10" t="s">
        <v>496</v>
      </c>
      <c r="C39" s="24" t="s">
        <v>675</v>
      </c>
      <c r="D39" s="80" t="s">
        <v>496</v>
      </c>
      <c r="E39" s="24" t="s">
        <v>676</v>
      </c>
      <c r="F39" s="25" t="s">
        <v>677</v>
      </c>
      <c r="G39" s="65" t="s">
        <v>678</v>
      </c>
      <c r="H39" s="66">
        <v>80</v>
      </c>
      <c r="I39" s="66">
        <v>40</v>
      </c>
    </row>
    <row r="40" ht="77" customHeight="1" spans="1:9">
      <c r="A40" s="62"/>
      <c r="B40" s="62"/>
      <c r="C40" s="67" t="s">
        <v>679</v>
      </c>
      <c r="D40" s="81"/>
      <c r="E40" s="24" t="s">
        <v>680</v>
      </c>
      <c r="F40" s="25" t="s">
        <v>681</v>
      </c>
      <c r="G40" s="65" t="s">
        <v>682</v>
      </c>
      <c r="H40" s="66">
        <v>80</v>
      </c>
      <c r="I40" s="66">
        <v>40</v>
      </c>
    </row>
    <row r="41" ht="79" customHeight="1" spans="1:9">
      <c r="A41" s="62">
        <v>19</v>
      </c>
      <c r="B41" s="10" t="s">
        <v>496</v>
      </c>
      <c r="C41" s="67" t="s">
        <v>683</v>
      </c>
      <c r="D41" s="40" t="s">
        <v>496</v>
      </c>
      <c r="E41" s="24" t="s">
        <v>684</v>
      </c>
      <c r="F41" s="22" t="s">
        <v>685</v>
      </c>
      <c r="G41" s="65" t="s">
        <v>686</v>
      </c>
      <c r="H41" s="66">
        <v>30</v>
      </c>
      <c r="I41" s="66">
        <v>15</v>
      </c>
    </row>
    <row r="42" ht="78" customHeight="1" spans="1:9">
      <c r="A42" s="62"/>
      <c r="B42" s="62"/>
      <c r="C42" s="67" t="s">
        <v>687</v>
      </c>
      <c r="D42" s="82"/>
      <c r="E42" s="24" t="s">
        <v>688</v>
      </c>
      <c r="F42" s="22" t="s">
        <v>689</v>
      </c>
      <c r="G42" s="65" t="s">
        <v>690</v>
      </c>
      <c r="H42" s="66">
        <v>30</v>
      </c>
      <c r="I42" s="66">
        <v>15</v>
      </c>
    </row>
    <row r="43" ht="78" customHeight="1" spans="1:9">
      <c r="A43" s="62"/>
      <c r="B43" s="62"/>
      <c r="C43" s="24" t="s">
        <v>691</v>
      </c>
      <c r="D43" s="78"/>
      <c r="E43" s="24" t="s">
        <v>692</v>
      </c>
      <c r="F43" s="22" t="s">
        <v>693</v>
      </c>
      <c r="G43" s="65" t="s">
        <v>694</v>
      </c>
      <c r="H43" s="66">
        <v>30</v>
      </c>
      <c r="I43" s="66">
        <v>15</v>
      </c>
    </row>
    <row r="44" ht="78" customHeight="1" spans="1:9">
      <c r="A44" s="62">
        <v>19</v>
      </c>
      <c r="B44" s="10" t="s">
        <v>496</v>
      </c>
      <c r="C44" s="24" t="s">
        <v>695</v>
      </c>
      <c r="D44" s="40" t="s">
        <v>496</v>
      </c>
      <c r="E44" s="23" t="s">
        <v>696</v>
      </c>
      <c r="F44" s="22" t="s">
        <v>697</v>
      </c>
      <c r="G44" s="65" t="s">
        <v>698</v>
      </c>
      <c r="H44" s="66">
        <v>30</v>
      </c>
      <c r="I44" s="66">
        <v>15</v>
      </c>
    </row>
    <row r="45" ht="78" customHeight="1" spans="1:9">
      <c r="A45" s="62"/>
      <c r="B45" s="62"/>
      <c r="C45" s="67" t="s">
        <v>699</v>
      </c>
      <c r="D45" s="82"/>
      <c r="E45" s="23" t="s">
        <v>700</v>
      </c>
      <c r="F45" s="22" t="s">
        <v>701</v>
      </c>
      <c r="G45" s="65" t="s">
        <v>702</v>
      </c>
      <c r="H45" s="66">
        <v>30</v>
      </c>
      <c r="I45" s="66">
        <v>10</v>
      </c>
    </row>
    <row r="46" ht="96" customHeight="1" spans="1:9">
      <c r="A46" s="62"/>
      <c r="B46" s="62"/>
      <c r="C46" s="24" t="s">
        <v>703</v>
      </c>
      <c r="D46" s="83"/>
      <c r="E46" s="24" t="s">
        <v>704</v>
      </c>
      <c r="F46" s="22" t="s">
        <v>705</v>
      </c>
      <c r="G46" s="65" t="s">
        <v>706</v>
      </c>
      <c r="H46" s="66">
        <v>30</v>
      </c>
      <c r="I46" s="66">
        <v>15</v>
      </c>
    </row>
    <row r="47" ht="79" customHeight="1" spans="1:9">
      <c r="A47" s="76">
        <v>19</v>
      </c>
      <c r="B47" s="11" t="s">
        <v>496</v>
      </c>
      <c r="C47" s="24" t="s">
        <v>707</v>
      </c>
      <c r="D47" s="40" t="s">
        <v>496</v>
      </c>
      <c r="E47" s="23" t="s">
        <v>708</v>
      </c>
      <c r="F47" s="22" t="s">
        <v>709</v>
      </c>
      <c r="G47" s="65" t="s">
        <v>710</v>
      </c>
      <c r="H47" s="66">
        <v>30</v>
      </c>
      <c r="I47" s="66">
        <v>15</v>
      </c>
    </row>
    <row r="48" ht="53" customHeight="1" spans="1:9">
      <c r="A48" s="84"/>
      <c r="B48" s="84"/>
      <c r="C48" s="24" t="s">
        <v>711</v>
      </c>
      <c r="D48" s="82"/>
      <c r="E48" s="23" t="s">
        <v>712</v>
      </c>
      <c r="F48" s="65" t="s">
        <v>655</v>
      </c>
      <c r="G48" s="65" t="s">
        <v>713</v>
      </c>
      <c r="H48" s="66">
        <v>5</v>
      </c>
      <c r="I48" s="66">
        <v>5</v>
      </c>
    </row>
    <row r="49" ht="49" customHeight="1" spans="1:9">
      <c r="A49" s="84"/>
      <c r="B49" s="84"/>
      <c r="C49" s="24" t="s">
        <v>714</v>
      </c>
      <c r="D49" s="82"/>
      <c r="E49" s="23" t="s">
        <v>715</v>
      </c>
      <c r="F49" s="65" t="s">
        <v>655</v>
      </c>
      <c r="G49" s="65" t="s">
        <v>716</v>
      </c>
      <c r="H49" s="66">
        <v>5</v>
      </c>
      <c r="I49" s="66">
        <v>5</v>
      </c>
    </row>
    <row r="50" ht="48" customHeight="1" spans="1:9">
      <c r="A50" s="77"/>
      <c r="B50" s="77"/>
      <c r="C50" s="24" t="s">
        <v>717</v>
      </c>
      <c r="D50" s="78"/>
      <c r="E50" s="23" t="s">
        <v>718</v>
      </c>
      <c r="F50" s="65" t="s">
        <v>655</v>
      </c>
      <c r="G50" s="65" t="s">
        <v>719</v>
      </c>
      <c r="H50" s="66">
        <v>5</v>
      </c>
      <c r="I50" s="66">
        <v>5</v>
      </c>
    </row>
    <row r="51" ht="78" customHeight="1" spans="1:9">
      <c r="A51" s="62">
        <v>20</v>
      </c>
      <c r="B51" s="10" t="s">
        <v>497</v>
      </c>
      <c r="C51" s="67" t="s">
        <v>720</v>
      </c>
      <c r="D51" s="24" t="s">
        <v>497</v>
      </c>
      <c r="E51" s="24" t="s">
        <v>721</v>
      </c>
      <c r="F51" s="22" t="s">
        <v>722</v>
      </c>
      <c r="G51" s="65" t="s">
        <v>723</v>
      </c>
      <c r="H51" s="66">
        <v>30</v>
      </c>
      <c r="I51" s="66">
        <v>15</v>
      </c>
    </row>
    <row r="52" ht="80" customHeight="1" spans="1:9">
      <c r="A52" s="62">
        <v>21</v>
      </c>
      <c r="B52" s="10" t="s">
        <v>498</v>
      </c>
      <c r="C52" s="67" t="s">
        <v>724</v>
      </c>
      <c r="D52" s="24" t="s">
        <v>498</v>
      </c>
      <c r="E52" s="24" t="s">
        <v>725</v>
      </c>
      <c r="F52" s="22" t="s">
        <v>726</v>
      </c>
      <c r="G52" s="65" t="s">
        <v>727</v>
      </c>
      <c r="H52" s="66">
        <v>30</v>
      </c>
      <c r="I52" s="66">
        <v>15</v>
      </c>
    </row>
    <row r="53" ht="94" customHeight="1" spans="1:9">
      <c r="A53" s="62">
        <v>22</v>
      </c>
      <c r="B53" s="10" t="s">
        <v>500</v>
      </c>
      <c r="C53" s="67" t="s">
        <v>728</v>
      </c>
      <c r="D53" s="24" t="s">
        <v>500</v>
      </c>
      <c r="E53" s="74" t="s">
        <v>729</v>
      </c>
      <c r="F53" s="22" t="s">
        <v>730</v>
      </c>
      <c r="G53" s="65" t="s">
        <v>731</v>
      </c>
      <c r="H53" s="66">
        <v>30</v>
      </c>
      <c r="I53" s="66">
        <v>15</v>
      </c>
    </row>
    <row r="54" ht="79" customHeight="1" spans="1:9">
      <c r="A54" s="62">
        <v>23</v>
      </c>
      <c r="B54" s="10" t="s">
        <v>732</v>
      </c>
      <c r="C54" s="67" t="s">
        <v>733</v>
      </c>
      <c r="D54" s="24" t="s">
        <v>732</v>
      </c>
      <c r="E54" s="24" t="s">
        <v>734</v>
      </c>
      <c r="F54" s="22" t="s">
        <v>735</v>
      </c>
      <c r="G54" s="65" t="s">
        <v>736</v>
      </c>
      <c r="H54" s="66">
        <v>30</v>
      </c>
      <c r="I54" s="66">
        <v>15</v>
      </c>
    </row>
    <row r="55" ht="95" customHeight="1" spans="1:9">
      <c r="A55" s="85">
        <v>24</v>
      </c>
      <c r="B55" s="46" t="s">
        <v>503</v>
      </c>
      <c r="C55" s="67" t="s">
        <v>737</v>
      </c>
      <c r="D55" s="40" t="s">
        <v>503</v>
      </c>
      <c r="E55" s="24" t="s">
        <v>738</v>
      </c>
      <c r="F55" s="22" t="s">
        <v>739</v>
      </c>
      <c r="G55" s="65" t="s">
        <v>740</v>
      </c>
      <c r="H55" s="66">
        <v>30</v>
      </c>
      <c r="I55" s="66">
        <v>15</v>
      </c>
    </row>
    <row r="56" ht="45" spans="1:9">
      <c r="A56" s="86"/>
      <c r="B56" s="86"/>
      <c r="C56" s="67" t="s">
        <v>741</v>
      </c>
      <c r="D56" s="78"/>
      <c r="E56" s="24" t="s">
        <v>742</v>
      </c>
      <c r="F56" s="65" t="s">
        <v>655</v>
      </c>
      <c r="G56" s="65" t="s">
        <v>743</v>
      </c>
      <c r="H56" s="66">
        <v>5</v>
      </c>
      <c r="I56" s="66">
        <v>5</v>
      </c>
    </row>
    <row r="57" ht="79" customHeight="1" spans="1:9">
      <c r="A57" s="64">
        <v>25</v>
      </c>
      <c r="B57" s="18" t="s">
        <v>744</v>
      </c>
      <c r="C57" s="67" t="s">
        <v>745</v>
      </c>
      <c r="D57" s="24" t="s">
        <v>744</v>
      </c>
      <c r="E57" s="24" t="s">
        <v>746</v>
      </c>
      <c r="F57" s="22" t="s">
        <v>747</v>
      </c>
      <c r="G57" s="65" t="s">
        <v>748</v>
      </c>
      <c r="H57" s="66">
        <v>30</v>
      </c>
      <c r="I57" s="66">
        <v>15</v>
      </c>
    </row>
    <row r="58" ht="77" customHeight="1" spans="1:9">
      <c r="A58" s="64">
        <v>26</v>
      </c>
      <c r="B58" s="18" t="s">
        <v>505</v>
      </c>
      <c r="C58" s="67" t="s">
        <v>749</v>
      </c>
      <c r="D58" s="24" t="s">
        <v>505</v>
      </c>
      <c r="E58" s="24" t="s">
        <v>750</v>
      </c>
      <c r="F58" s="22" t="s">
        <v>751</v>
      </c>
      <c r="G58" s="65" t="s">
        <v>752</v>
      </c>
      <c r="H58" s="66">
        <v>30</v>
      </c>
      <c r="I58" s="66">
        <v>10</v>
      </c>
    </row>
    <row r="59" ht="78" customHeight="1" spans="1:9">
      <c r="A59" s="87">
        <v>27</v>
      </c>
      <c r="B59" s="80" t="s">
        <v>753</v>
      </c>
      <c r="C59" s="24" t="s">
        <v>754</v>
      </c>
      <c r="D59" s="49" t="s">
        <v>753</v>
      </c>
      <c r="E59" s="24" t="s">
        <v>755</v>
      </c>
      <c r="F59" s="26" t="s">
        <v>756</v>
      </c>
      <c r="G59" s="68" t="s">
        <v>757</v>
      </c>
      <c r="H59" s="64">
        <v>80</v>
      </c>
      <c r="I59" s="66">
        <v>40</v>
      </c>
    </row>
    <row r="60" ht="63" customHeight="1" spans="1:9">
      <c r="A60" s="88"/>
      <c r="B60" s="88"/>
      <c r="C60" s="67" t="s">
        <v>758</v>
      </c>
      <c r="D60" s="89"/>
      <c r="E60" s="24" t="s">
        <v>759</v>
      </c>
      <c r="F60" s="22" t="s">
        <v>760</v>
      </c>
      <c r="G60" s="65" t="s">
        <v>761</v>
      </c>
      <c r="H60" s="66">
        <v>30</v>
      </c>
      <c r="I60" s="66">
        <v>15</v>
      </c>
    </row>
    <row r="61" ht="80" customHeight="1" spans="1:9">
      <c r="A61" s="81"/>
      <c r="B61" s="81"/>
      <c r="C61" s="67" t="s">
        <v>762</v>
      </c>
      <c r="D61" s="90"/>
      <c r="E61" s="24" t="s">
        <v>763</v>
      </c>
      <c r="F61" s="22" t="s">
        <v>764</v>
      </c>
      <c r="G61" s="65" t="s">
        <v>765</v>
      </c>
      <c r="H61" s="66">
        <v>30</v>
      </c>
      <c r="I61" s="66">
        <v>15</v>
      </c>
    </row>
    <row r="62" ht="124" customHeight="1" spans="1:9">
      <c r="A62" s="65">
        <v>28</v>
      </c>
      <c r="B62" s="44" t="s">
        <v>176</v>
      </c>
      <c r="C62" s="24" t="s">
        <v>766</v>
      </c>
      <c r="D62" s="24" t="s">
        <v>176</v>
      </c>
      <c r="E62" s="24" t="s">
        <v>767</v>
      </c>
      <c r="F62" s="22" t="s">
        <v>768</v>
      </c>
      <c r="G62" s="65" t="s">
        <v>769</v>
      </c>
      <c r="H62" s="66">
        <v>30</v>
      </c>
      <c r="I62" s="66">
        <v>10</v>
      </c>
    </row>
    <row r="63" ht="127" customHeight="1" spans="1:9">
      <c r="A63" s="65">
        <v>29</v>
      </c>
      <c r="B63" s="44" t="s">
        <v>179</v>
      </c>
      <c r="C63" s="67" t="s">
        <v>770</v>
      </c>
      <c r="D63" s="24" t="s">
        <v>179</v>
      </c>
      <c r="E63" s="24" t="s">
        <v>771</v>
      </c>
      <c r="F63" s="22" t="s">
        <v>772</v>
      </c>
      <c r="G63" s="65" t="s">
        <v>773</v>
      </c>
      <c r="H63" s="66">
        <v>30</v>
      </c>
      <c r="I63" s="66">
        <v>15</v>
      </c>
    </row>
    <row r="64" ht="84" customHeight="1" spans="1:9">
      <c r="A64" s="62">
        <v>30</v>
      </c>
      <c r="B64" s="10" t="s">
        <v>511</v>
      </c>
      <c r="C64" s="67" t="s">
        <v>774</v>
      </c>
      <c r="D64" s="35" t="s">
        <v>511</v>
      </c>
      <c r="E64" s="24" t="s">
        <v>775</v>
      </c>
      <c r="F64" s="22" t="s">
        <v>776</v>
      </c>
      <c r="G64" s="62" t="s">
        <v>777</v>
      </c>
      <c r="H64" s="62">
        <v>30</v>
      </c>
      <c r="I64" s="66">
        <v>10</v>
      </c>
    </row>
    <row r="65" ht="72" customHeight="1" spans="1:9">
      <c r="A65" s="62"/>
      <c r="B65" s="62"/>
      <c r="C65" s="24" t="s">
        <v>778</v>
      </c>
      <c r="D65" s="75"/>
      <c r="E65" s="24" t="s">
        <v>779</v>
      </c>
      <c r="F65" s="22" t="s">
        <v>780</v>
      </c>
      <c r="G65" s="62" t="s">
        <v>781</v>
      </c>
      <c r="H65" s="62">
        <v>30</v>
      </c>
      <c r="I65" s="66">
        <v>10</v>
      </c>
    </row>
    <row r="66" ht="77" customHeight="1" spans="1:9">
      <c r="A66" s="62"/>
      <c r="B66" s="62"/>
      <c r="C66" s="24" t="s">
        <v>782</v>
      </c>
      <c r="D66" s="75"/>
      <c r="E66" s="24" t="s">
        <v>783</v>
      </c>
      <c r="F66" s="22" t="s">
        <v>784</v>
      </c>
      <c r="G66" s="62" t="s">
        <v>785</v>
      </c>
      <c r="H66" s="62">
        <v>30</v>
      </c>
      <c r="I66" s="66">
        <v>10</v>
      </c>
    </row>
    <row r="67" ht="65" customHeight="1" spans="1:9">
      <c r="A67" s="62"/>
      <c r="B67" s="62"/>
      <c r="C67" s="67" t="s">
        <v>786</v>
      </c>
      <c r="D67" s="75"/>
      <c r="E67" s="24" t="s">
        <v>787</v>
      </c>
      <c r="F67" s="26" t="s">
        <v>788</v>
      </c>
      <c r="G67" s="65" t="s">
        <v>789</v>
      </c>
      <c r="H67" s="62">
        <v>30</v>
      </c>
      <c r="I67" s="66">
        <v>10</v>
      </c>
    </row>
    <row r="68" ht="69" customHeight="1" spans="1:9">
      <c r="A68" s="64">
        <v>31</v>
      </c>
      <c r="B68" s="18" t="s">
        <v>512</v>
      </c>
      <c r="C68" s="24" t="s">
        <v>790</v>
      </c>
      <c r="D68" s="35" t="s">
        <v>512</v>
      </c>
      <c r="E68" s="24" t="s">
        <v>791</v>
      </c>
      <c r="F68" s="22" t="s">
        <v>792</v>
      </c>
      <c r="G68" s="68" t="s">
        <v>793</v>
      </c>
      <c r="H68" s="64">
        <v>30</v>
      </c>
      <c r="I68" s="66">
        <v>10</v>
      </c>
    </row>
    <row r="69" ht="81" customHeight="1" spans="1:9">
      <c r="A69" s="64"/>
      <c r="B69" s="64"/>
      <c r="C69" s="67" t="s">
        <v>794</v>
      </c>
      <c r="D69" s="75"/>
      <c r="E69" s="24" t="s">
        <v>795</v>
      </c>
      <c r="F69" s="22" t="s">
        <v>796</v>
      </c>
      <c r="G69" s="65" t="s">
        <v>797</v>
      </c>
      <c r="H69" s="66">
        <v>30</v>
      </c>
      <c r="I69" s="66">
        <v>10</v>
      </c>
    </row>
    <row r="70" ht="70" customHeight="1" spans="1:9">
      <c r="A70" s="64">
        <v>32</v>
      </c>
      <c r="B70" s="18" t="s">
        <v>513</v>
      </c>
      <c r="C70" s="67" t="s">
        <v>798</v>
      </c>
      <c r="D70" s="22" t="s">
        <v>513</v>
      </c>
      <c r="E70" s="24" t="s">
        <v>799</v>
      </c>
      <c r="F70" s="22" t="s">
        <v>800</v>
      </c>
      <c r="G70" s="65" t="s">
        <v>801</v>
      </c>
      <c r="H70" s="64">
        <v>30</v>
      </c>
      <c r="I70" s="66">
        <v>15</v>
      </c>
    </row>
    <row r="71" ht="77" customHeight="1" spans="1:9">
      <c r="A71" s="64"/>
      <c r="B71" s="64"/>
      <c r="C71" s="67" t="s">
        <v>802</v>
      </c>
      <c r="D71" s="65"/>
      <c r="E71" s="24" t="s">
        <v>803</v>
      </c>
      <c r="F71" s="22" t="s">
        <v>804</v>
      </c>
      <c r="G71" s="65" t="s">
        <v>805</v>
      </c>
      <c r="H71" s="66">
        <v>30</v>
      </c>
      <c r="I71" s="66">
        <v>15</v>
      </c>
    </row>
    <row r="72" ht="89" customHeight="1" spans="1:9">
      <c r="A72" s="64">
        <v>33</v>
      </c>
      <c r="B72" s="44" t="s">
        <v>514</v>
      </c>
      <c r="C72" s="24" t="s">
        <v>806</v>
      </c>
      <c r="D72" s="24" t="s">
        <v>514</v>
      </c>
      <c r="E72" s="24" t="s">
        <v>807</v>
      </c>
      <c r="F72" s="25" t="s">
        <v>808</v>
      </c>
      <c r="G72" s="65" t="s">
        <v>809</v>
      </c>
      <c r="H72" s="66">
        <v>80</v>
      </c>
      <c r="I72" s="66">
        <v>40</v>
      </c>
    </row>
    <row r="73" ht="56" customHeight="1" spans="1:9">
      <c r="A73" s="64">
        <v>34</v>
      </c>
      <c r="B73" s="18" t="s">
        <v>515</v>
      </c>
      <c r="C73" s="24" t="s">
        <v>810</v>
      </c>
      <c r="D73" s="20" t="s">
        <v>515</v>
      </c>
      <c r="E73" s="24" t="s">
        <v>811</v>
      </c>
      <c r="F73" s="22" t="s">
        <v>812</v>
      </c>
      <c r="G73" s="65" t="s">
        <v>813</v>
      </c>
      <c r="H73" s="66">
        <v>30</v>
      </c>
      <c r="I73" s="66">
        <v>10</v>
      </c>
    </row>
    <row r="74" ht="66" customHeight="1" spans="1:9">
      <c r="A74" s="64"/>
      <c r="B74" s="64"/>
      <c r="C74" s="67" t="s">
        <v>814</v>
      </c>
      <c r="D74" s="68"/>
      <c r="E74" s="24" t="s">
        <v>815</v>
      </c>
      <c r="F74" s="22" t="s">
        <v>816</v>
      </c>
      <c r="G74" s="65" t="s">
        <v>817</v>
      </c>
      <c r="H74" s="66">
        <v>30</v>
      </c>
      <c r="I74" s="66">
        <v>10</v>
      </c>
    </row>
    <row r="75" ht="66" customHeight="1" spans="1:9">
      <c r="A75" s="64"/>
      <c r="B75" s="64"/>
      <c r="C75" s="67" t="s">
        <v>818</v>
      </c>
      <c r="D75" s="68"/>
      <c r="E75" s="24" t="s">
        <v>819</v>
      </c>
      <c r="F75" s="22" t="s">
        <v>820</v>
      </c>
      <c r="G75" s="65" t="s">
        <v>821</v>
      </c>
      <c r="H75" s="66">
        <v>20</v>
      </c>
      <c r="I75" s="66">
        <v>10</v>
      </c>
    </row>
    <row r="76" ht="60" customHeight="1" spans="1:9">
      <c r="A76" s="64">
        <v>34</v>
      </c>
      <c r="B76" s="18" t="s">
        <v>515</v>
      </c>
      <c r="C76" s="67" t="s">
        <v>822</v>
      </c>
      <c r="D76" s="18" t="s">
        <v>515</v>
      </c>
      <c r="E76" s="24" t="s">
        <v>823</v>
      </c>
      <c r="F76" s="65" t="s">
        <v>655</v>
      </c>
      <c r="G76" s="65" t="s">
        <v>824</v>
      </c>
      <c r="H76" s="66">
        <v>5</v>
      </c>
      <c r="I76" s="66">
        <v>5</v>
      </c>
    </row>
    <row r="77" ht="95" customHeight="1" spans="1:9">
      <c r="A77" s="62">
        <v>35</v>
      </c>
      <c r="B77" s="10" t="s">
        <v>516</v>
      </c>
      <c r="C77" s="67" t="s">
        <v>825</v>
      </c>
      <c r="D77" s="24" t="s">
        <v>826</v>
      </c>
      <c r="E77" s="24" t="s">
        <v>827</v>
      </c>
      <c r="F77" s="22" t="s">
        <v>828</v>
      </c>
      <c r="G77" s="62" t="s">
        <v>829</v>
      </c>
      <c r="H77" s="62">
        <v>30</v>
      </c>
      <c r="I77" s="66">
        <v>10</v>
      </c>
    </row>
    <row r="78" ht="78" customHeight="1" spans="1:9">
      <c r="A78" s="91">
        <v>36</v>
      </c>
      <c r="B78" s="43" t="s">
        <v>517</v>
      </c>
      <c r="C78" s="24" t="s">
        <v>675</v>
      </c>
      <c r="D78" s="43" t="s">
        <v>517</v>
      </c>
      <c r="E78" s="24" t="s">
        <v>830</v>
      </c>
      <c r="F78" s="26" t="s">
        <v>831</v>
      </c>
      <c r="G78" s="65" t="s">
        <v>832</v>
      </c>
      <c r="H78" s="66">
        <v>80</v>
      </c>
      <c r="I78" s="66">
        <v>40</v>
      </c>
    </row>
    <row r="79" ht="86" customHeight="1" spans="1:9">
      <c r="A79" s="85">
        <v>36</v>
      </c>
      <c r="B79" s="46" t="s">
        <v>517</v>
      </c>
      <c r="C79" s="67" t="s">
        <v>833</v>
      </c>
      <c r="D79" s="40" t="s">
        <v>834</v>
      </c>
      <c r="E79" s="24" t="s">
        <v>835</v>
      </c>
      <c r="F79" s="22" t="s">
        <v>836</v>
      </c>
      <c r="G79" s="65" t="s">
        <v>837</v>
      </c>
      <c r="H79" s="66">
        <v>30</v>
      </c>
      <c r="I79" s="66">
        <v>10</v>
      </c>
    </row>
    <row r="80" ht="84" customHeight="1" spans="1:9">
      <c r="A80" s="92"/>
      <c r="B80" s="92"/>
      <c r="C80" s="24" t="s">
        <v>838</v>
      </c>
      <c r="D80" s="82"/>
      <c r="E80" s="24" t="s">
        <v>839</v>
      </c>
      <c r="F80" s="22" t="s">
        <v>840</v>
      </c>
      <c r="G80" s="65" t="s">
        <v>841</v>
      </c>
      <c r="H80" s="66">
        <v>30</v>
      </c>
      <c r="I80" s="66">
        <v>10</v>
      </c>
    </row>
    <row r="81" ht="86" customHeight="1" spans="1:9">
      <c r="A81" s="92"/>
      <c r="B81" s="86"/>
      <c r="C81" s="24" t="s">
        <v>842</v>
      </c>
      <c r="D81" s="78"/>
      <c r="E81" s="24" t="s">
        <v>843</v>
      </c>
      <c r="F81" s="22" t="s">
        <v>844</v>
      </c>
      <c r="G81" s="65" t="s">
        <v>845</v>
      </c>
      <c r="H81" s="66">
        <v>30</v>
      </c>
      <c r="I81" s="66">
        <v>10</v>
      </c>
    </row>
    <row r="82" ht="81" customHeight="1" spans="1:9">
      <c r="A82" s="92">
        <v>36</v>
      </c>
      <c r="B82" s="46" t="s">
        <v>517</v>
      </c>
      <c r="C82" s="67" t="s">
        <v>846</v>
      </c>
      <c r="D82" s="40" t="s">
        <v>834</v>
      </c>
      <c r="E82" s="24" t="s">
        <v>847</v>
      </c>
      <c r="F82" s="22" t="s">
        <v>848</v>
      </c>
      <c r="G82" s="65" t="s">
        <v>849</v>
      </c>
      <c r="H82" s="66">
        <v>20</v>
      </c>
      <c r="I82" s="66">
        <v>10</v>
      </c>
    </row>
    <row r="83" ht="94" customHeight="1" spans="1:9">
      <c r="A83" s="86"/>
      <c r="B83" s="86"/>
      <c r="C83" s="67" t="s">
        <v>850</v>
      </c>
      <c r="D83" s="83"/>
      <c r="E83" s="24" t="s">
        <v>851</v>
      </c>
      <c r="F83" s="22" t="s">
        <v>852</v>
      </c>
      <c r="G83" s="65" t="s">
        <v>853</v>
      </c>
      <c r="H83" s="66">
        <v>20</v>
      </c>
      <c r="I83" s="66">
        <v>10</v>
      </c>
    </row>
    <row r="84" ht="94" customHeight="1" spans="1:9">
      <c r="A84" s="62">
        <v>37</v>
      </c>
      <c r="B84" s="10" t="s">
        <v>518</v>
      </c>
      <c r="C84" s="19" t="s">
        <v>854</v>
      </c>
      <c r="D84" s="24" t="s">
        <v>518</v>
      </c>
      <c r="E84" s="24" t="s">
        <v>855</v>
      </c>
      <c r="F84" s="22" t="s">
        <v>856</v>
      </c>
      <c r="G84" s="68" t="s">
        <v>857</v>
      </c>
      <c r="H84" s="69">
        <v>30</v>
      </c>
      <c r="I84" s="66">
        <v>15</v>
      </c>
    </row>
    <row r="85" ht="97" customHeight="1" spans="1:9">
      <c r="A85" s="62">
        <v>38</v>
      </c>
      <c r="B85" s="10" t="s">
        <v>519</v>
      </c>
      <c r="C85" s="19" t="s">
        <v>858</v>
      </c>
      <c r="D85" s="10" t="s">
        <v>519</v>
      </c>
      <c r="E85" s="19" t="s">
        <v>859</v>
      </c>
      <c r="F85" s="93" t="s">
        <v>655</v>
      </c>
      <c r="G85" s="93" t="s">
        <v>860</v>
      </c>
      <c r="H85" s="68">
        <v>5</v>
      </c>
      <c r="I85" s="68">
        <v>5</v>
      </c>
    </row>
  </sheetData>
  <mergeCells count="64">
    <mergeCell ref="A1:H1"/>
    <mergeCell ref="A2:I2"/>
    <mergeCell ref="A3:I3"/>
    <mergeCell ref="A5:B5"/>
    <mergeCell ref="A6:B6"/>
    <mergeCell ref="A26:B26"/>
    <mergeCell ref="A7:A8"/>
    <mergeCell ref="A13:A14"/>
    <mergeCell ref="A17:A18"/>
    <mergeCell ref="A19:A20"/>
    <mergeCell ref="A22:A23"/>
    <mergeCell ref="A27:A28"/>
    <mergeCell ref="A29:A30"/>
    <mergeCell ref="A32:A33"/>
    <mergeCell ref="A36:A37"/>
    <mergeCell ref="A39:A40"/>
    <mergeCell ref="A41:A43"/>
    <mergeCell ref="A44:A46"/>
    <mergeCell ref="A47:A50"/>
    <mergeCell ref="A55:A56"/>
    <mergeCell ref="A59:A61"/>
    <mergeCell ref="A64:A67"/>
    <mergeCell ref="A68:A69"/>
    <mergeCell ref="A70:A71"/>
    <mergeCell ref="A73:A75"/>
    <mergeCell ref="A79:A81"/>
    <mergeCell ref="A82:A83"/>
    <mergeCell ref="B7:B8"/>
    <mergeCell ref="B13:B14"/>
    <mergeCell ref="B17:B18"/>
    <mergeCell ref="B19:B20"/>
    <mergeCell ref="B22:B23"/>
    <mergeCell ref="B27:B28"/>
    <mergeCell ref="B29:B30"/>
    <mergeCell ref="B32:B33"/>
    <mergeCell ref="B36:B37"/>
    <mergeCell ref="B39:B40"/>
    <mergeCell ref="B41:B43"/>
    <mergeCell ref="B44:B46"/>
    <mergeCell ref="B47:B50"/>
    <mergeCell ref="B55:B56"/>
    <mergeCell ref="B59:B61"/>
    <mergeCell ref="B64:B67"/>
    <mergeCell ref="B68:B69"/>
    <mergeCell ref="B70:B71"/>
    <mergeCell ref="B73:B75"/>
    <mergeCell ref="B79:B81"/>
    <mergeCell ref="B82:B83"/>
    <mergeCell ref="D27:D28"/>
    <mergeCell ref="D29:D30"/>
    <mergeCell ref="D32:D33"/>
    <mergeCell ref="D36:D37"/>
    <mergeCell ref="D39:D40"/>
    <mergeCell ref="D41:D43"/>
    <mergeCell ref="D44:D46"/>
    <mergeCell ref="D47:D50"/>
    <mergeCell ref="D55:D56"/>
    <mergeCell ref="D59:D61"/>
    <mergeCell ref="D64:D67"/>
    <mergeCell ref="D68:D69"/>
    <mergeCell ref="D70:D71"/>
    <mergeCell ref="D73:D75"/>
    <mergeCell ref="D79:D81"/>
    <mergeCell ref="D82:D83"/>
  </mergeCells>
  <printOptions horizontalCentered="1"/>
  <pageMargins left="0.751388888888889" right="0.751388888888889" top="1" bottom="1" header="0.5" footer="0.5"/>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A76"/>
  <sheetViews>
    <sheetView tabSelected="1" view="pageBreakPreview" zoomScaleNormal="100" topLeftCell="A49" workbookViewId="0">
      <selection activeCell="E55" sqref="E55"/>
    </sheetView>
  </sheetViews>
  <sheetFormatPr defaultColWidth="9" defaultRowHeight="15"/>
  <cols>
    <col min="1" max="1" width="3.625" style="2" customWidth="1"/>
    <col min="2" max="2" width="6.625" style="2" customWidth="1"/>
    <col min="3" max="3" width="16.25" style="3" customWidth="1"/>
    <col min="4" max="4" width="9.55833333333333" style="2" customWidth="1"/>
    <col min="5" max="5" width="52.75" style="2" customWidth="1"/>
    <col min="6" max="6" width="7.125" style="1" customWidth="1"/>
    <col min="7" max="7" width="6" style="1" customWidth="1"/>
    <col min="8" max="8" width="6.375" style="1" customWidth="1"/>
    <col min="9" max="9" width="5.75" style="1" customWidth="1"/>
    <col min="10" max="10" width="6" style="1" customWidth="1"/>
    <col min="11" max="249" width="9" style="1"/>
    <col min="250" max="250" width="6.625" style="1" customWidth="1"/>
    <col min="251" max="251" width="14" style="1" customWidth="1"/>
    <col min="252" max="252" width="49.125" style="1" customWidth="1"/>
    <col min="253" max="253" width="9" style="1" hidden="1" customWidth="1"/>
    <col min="254" max="254" width="73.875" style="1" customWidth="1"/>
    <col min="255" max="255" width="8" style="1" customWidth="1"/>
    <col min="256" max="256" width="10.625" style="1" customWidth="1"/>
    <col min="257" max="257" width="8" style="1" customWidth="1"/>
    <col min="258" max="259" width="9" style="1" hidden="1" customWidth="1"/>
    <col min="260" max="260" width="7.625" style="1" customWidth="1"/>
    <col min="261" max="261" width="7.5" style="1" customWidth="1"/>
    <col min="262" max="505" width="9" style="1"/>
    <col min="506" max="506" width="6.625" style="1" customWidth="1"/>
    <col min="507" max="507" width="14" style="1" customWidth="1"/>
    <col min="508" max="508" width="49.125" style="1" customWidth="1"/>
    <col min="509" max="509" width="9" style="1" hidden="1" customWidth="1"/>
    <col min="510" max="510" width="73.875" style="1" customWidth="1"/>
    <col min="511" max="511" width="8" style="1" customWidth="1"/>
    <col min="512" max="512" width="10.625" style="1" customWidth="1"/>
    <col min="513" max="513" width="8" style="1" customWidth="1"/>
    <col min="514" max="515" width="9" style="1" hidden="1" customWidth="1"/>
    <col min="516" max="516" width="7.625" style="1" customWidth="1"/>
    <col min="517" max="517" width="7.5" style="1" customWidth="1"/>
    <col min="518" max="761" width="9" style="1"/>
    <col min="762" max="762" width="6.625" style="1" customWidth="1"/>
    <col min="763" max="763" width="14" style="1" customWidth="1"/>
    <col min="764" max="764" width="49.125" style="1" customWidth="1"/>
    <col min="765" max="765" width="9" style="1" hidden="1" customWidth="1"/>
    <col min="766" max="766" width="73.875" style="1" customWidth="1"/>
    <col min="767" max="767" width="8" style="1" customWidth="1"/>
    <col min="768" max="768" width="10.625" style="1" customWidth="1"/>
    <col min="769" max="769" width="8" style="1" customWidth="1"/>
    <col min="770" max="771" width="9" style="1" hidden="1" customWidth="1"/>
    <col min="772" max="772" width="7.625" style="1" customWidth="1"/>
    <col min="773" max="773" width="7.5" style="1" customWidth="1"/>
    <col min="774" max="1017" width="9" style="1"/>
    <col min="1018" max="1018" width="6.625" style="1" customWidth="1"/>
    <col min="1019" max="1019" width="14" style="1" customWidth="1"/>
    <col min="1020" max="1020" width="49.125" style="1" customWidth="1"/>
    <col min="1021" max="1021" width="9" style="1" hidden="1" customWidth="1"/>
    <col min="1022" max="1022" width="73.875" style="1" customWidth="1"/>
    <col min="1023" max="1023" width="8" style="1" customWidth="1"/>
    <col min="1024" max="1024" width="10.625" style="1" customWidth="1"/>
    <col min="1025" max="1025" width="8" style="1" customWidth="1"/>
    <col min="1026" max="1027" width="9" style="1" hidden="1" customWidth="1"/>
    <col min="1028" max="1028" width="7.625" style="1" customWidth="1"/>
    <col min="1029" max="1029" width="7.5" style="1" customWidth="1"/>
    <col min="1030" max="1273" width="9" style="1"/>
    <col min="1274" max="1274" width="6.625" style="1" customWidth="1"/>
    <col min="1275" max="1275" width="14" style="1" customWidth="1"/>
    <col min="1276" max="1276" width="49.125" style="1" customWidth="1"/>
    <col min="1277" max="1277" width="9" style="1" hidden="1" customWidth="1"/>
    <col min="1278" max="1278" width="73.875" style="1" customWidth="1"/>
    <col min="1279" max="1279" width="8" style="1" customWidth="1"/>
    <col min="1280" max="1280" width="10.625" style="1" customWidth="1"/>
    <col min="1281" max="1281" width="8" style="1" customWidth="1"/>
    <col min="1282" max="1283" width="9" style="1" hidden="1" customWidth="1"/>
    <col min="1284" max="1284" width="7.625" style="1" customWidth="1"/>
    <col min="1285" max="1285" width="7.5" style="1" customWidth="1"/>
    <col min="1286" max="1529" width="9" style="1"/>
    <col min="1530" max="1530" width="6.625" style="1" customWidth="1"/>
    <col min="1531" max="1531" width="14" style="1" customWidth="1"/>
    <col min="1532" max="1532" width="49.125" style="1" customWidth="1"/>
    <col min="1533" max="1533" width="9" style="1" hidden="1" customWidth="1"/>
    <col min="1534" max="1534" width="73.875" style="1" customWidth="1"/>
    <col min="1535" max="1535" width="8" style="1" customWidth="1"/>
    <col min="1536" max="1536" width="10.625" style="1" customWidth="1"/>
    <col min="1537" max="1537" width="8" style="1" customWidth="1"/>
    <col min="1538" max="1539" width="9" style="1" hidden="1" customWidth="1"/>
    <col min="1540" max="1540" width="7.625" style="1" customWidth="1"/>
    <col min="1541" max="1541" width="7.5" style="1" customWidth="1"/>
    <col min="1542" max="1785" width="9" style="1"/>
    <col min="1786" max="1786" width="6.625" style="1" customWidth="1"/>
    <col min="1787" max="1787" width="14" style="1" customWidth="1"/>
    <col min="1788" max="1788" width="49.125" style="1" customWidth="1"/>
    <col min="1789" max="1789" width="9" style="1" hidden="1" customWidth="1"/>
    <col min="1790" max="1790" width="73.875" style="1" customWidth="1"/>
    <col min="1791" max="1791" width="8" style="1" customWidth="1"/>
    <col min="1792" max="1792" width="10.625" style="1" customWidth="1"/>
    <col min="1793" max="1793" width="8" style="1" customWidth="1"/>
    <col min="1794" max="1795" width="9" style="1" hidden="1" customWidth="1"/>
    <col min="1796" max="1796" width="7.625" style="1" customWidth="1"/>
    <col min="1797" max="1797" width="7.5" style="1" customWidth="1"/>
    <col min="1798" max="2041" width="9" style="1"/>
    <col min="2042" max="2042" width="6.625" style="1" customWidth="1"/>
    <col min="2043" max="2043" width="14" style="1" customWidth="1"/>
    <col min="2044" max="2044" width="49.125" style="1" customWidth="1"/>
    <col min="2045" max="2045" width="9" style="1" hidden="1" customWidth="1"/>
    <col min="2046" max="2046" width="73.875" style="1" customWidth="1"/>
    <col min="2047" max="2047" width="8" style="1" customWidth="1"/>
    <col min="2048" max="2048" width="10.625" style="1" customWidth="1"/>
    <col min="2049" max="2049" width="8" style="1" customWidth="1"/>
    <col min="2050" max="2051" width="9" style="1" hidden="1" customWidth="1"/>
    <col min="2052" max="2052" width="7.625" style="1" customWidth="1"/>
    <col min="2053" max="2053" width="7.5" style="1" customWidth="1"/>
    <col min="2054" max="2297" width="9" style="1"/>
    <col min="2298" max="2298" width="6.625" style="1" customWidth="1"/>
    <col min="2299" max="2299" width="14" style="1" customWidth="1"/>
    <col min="2300" max="2300" width="49.125" style="1" customWidth="1"/>
    <col min="2301" max="2301" width="9" style="1" hidden="1" customWidth="1"/>
    <col min="2302" max="2302" width="73.875" style="1" customWidth="1"/>
    <col min="2303" max="2303" width="8" style="1" customWidth="1"/>
    <col min="2304" max="2304" width="10.625" style="1" customWidth="1"/>
    <col min="2305" max="2305" width="8" style="1" customWidth="1"/>
    <col min="2306" max="2307" width="9" style="1" hidden="1" customWidth="1"/>
    <col min="2308" max="2308" width="7.625" style="1" customWidth="1"/>
    <col min="2309" max="2309" width="7.5" style="1" customWidth="1"/>
    <col min="2310" max="2553" width="9" style="1"/>
    <col min="2554" max="2554" width="6.625" style="1" customWidth="1"/>
    <col min="2555" max="2555" width="14" style="1" customWidth="1"/>
    <col min="2556" max="2556" width="49.125" style="1" customWidth="1"/>
    <col min="2557" max="2557" width="9" style="1" hidden="1" customWidth="1"/>
    <col min="2558" max="2558" width="73.875" style="1" customWidth="1"/>
    <col min="2559" max="2559" width="8" style="1" customWidth="1"/>
    <col min="2560" max="2560" width="10.625" style="1" customWidth="1"/>
    <col min="2561" max="2561" width="8" style="1" customWidth="1"/>
    <col min="2562" max="2563" width="9" style="1" hidden="1" customWidth="1"/>
    <col min="2564" max="2564" width="7.625" style="1" customWidth="1"/>
    <col min="2565" max="2565" width="7.5" style="1" customWidth="1"/>
    <col min="2566" max="2809" width="9" style="1"/>
    <col min="2810" max="2810" width="6.625" style="1" customWidth="1"/>
    <col min="2811" max="2811" width="14" style="1" customWidth="1"/>
    <col min="2812" max="2812" width="49.125" style="1" customWidth="1"/>
    <col min="2813" max="2813" width="9" style="1" hidden="1" customWidth="1"/>
    <col min="2814" max="2814" width="73.875" style="1" customWidth="1"/>
    <col min="2815" max="2815" width="8" style="1" customWidth="1"/>
    <col min="2816" max="2816" width="10.625" style="1" customWidth="1"/>
    <col min="2817" max="2817" width="8" style="1" customWidth="1"/>
    <col min="2818" max="2819" width="9" style="1" hidden="1" customWidth="1"/>
    <col min="2820" max="2820" width="7.625" style="1" customWidth="1"/>
    <col min="2821" max="2821" width="7.5" style="1" customWidth="1"/>
    <col min="2822" max="3065" width="9" style="1"/>
    <col min="3066" max="3066" width="6.625" style="1" customWidth="1"/>
    <col min="3067" max="3067" width="14" style="1" customWidth="1"/>
    <col min="3068" max="3068" width="49.125" style="1" customWidth="1"/>
    <col min="3069" max="3069" width="9" style="1" hidden="1" customWidth="1"/>
    <col min="3070" max="3070" width="73.875" style="1" customWidth="1"/>
    <col min="3071" max="3071" width="8" style="1" customWidth="1"/>
    <col min="3072" max="3072" width="10.625" style="1" customWidth="1"/>
    <col min="3073" max="3073" width="8" style="1" customWidth="1"/>
    <col min="3074" max="3075" width="9" style="1" hidden="1" customWidth="1"/>
    <col min="3076" max="3076" width="7.625" style="1" customWidth="1"/>
    <col min="3077" max="3077" width="7.5" style="1" customWidth="1"/>
    <col min="3078" max="3321" width="9" style="1"/>
    <col min="3322" max="3322" width="6.625" style="1" customWidth="1"/>
    <col min="3323" max="3323" width="14" style="1" customWidth="1"/>
    <col min="3324" max="3324" width="49.125" style="1" customWidth="1"/>
    <col min="3325" max="3325" width="9" style="1" hidden="1" customWidth="1"/>
    <col min="3326" max="3326" width="73.875" style="1" customWidth="1"/>
    <col min="3327" max="3327" width="8" style="1" customWidth="1"/>
    <col min="3328" max="3328" width="10.625" style="1" customWidth="1"/>
    <col min="3329" max="3329" width="8" style="1" customWidth="1"/>
    <col min="3330" max="3331" width="9" style="1" hidden="1" customWidth="1"/>
    <col min="3332" max="3332" width="7.625" style="1" customWidth="1"/>
    <col min="3333" max="3333" width="7.5" style="1" customWidth="1"/>
    <col min="3334" max="3577" width="9" style="1"/>
    <col min="3578" max="3578" width="6.625" style="1" customWidth="1"/>
    <col min="3579" max="3579" width="14" style="1" customWidth="1"/>
    <col min="3580" max="3580" width="49.125" style="1" customWidth="1"/>
    <col min="3581" max="3581" width="9" style="1" hidden="1" customWidth="1"/>
    <col min="3582" max="3582" width="73.875" style="1" customWidth="1"/>
    <col min="3583" max="3583" width="8" style="1" customWidth="1"/>
    <col min="3584" max="3584" width="10.625" style="1" customWidth="1"/>
    <col min="3585" max="3585" width="8" style="1" customWidth="1"/>
    <col min="3586" max="3587" width="9" style="1" hidden="1" customWidth="1"/>
    <col min="3588" max="3588" width="7.625" style="1" customWidth="1"/>
    <col min="3589" max="3589" width="7.5" style="1" customWidth="1"/>
    <col min="3590" max="3833" width="9" style="1"/>
    <col min="3834" max="3834" width="6.625" style="1" customWidth="1"/>
    <col min="3835" max="3835" width="14" style="1" customWidth="1"/>
    <col min="3836" max="3836" width="49.125" style="1" customWidth="1"/>
    <col min="3837" max="3837" width="9" style="1" hidden="1" customWidth="1"/>
    <col min="3838" max="3838" width="73.875" style="1" customWidth="1"/>
    <col min="3839" max="3839" width="8" style="1" customWidth="1"/>
    <col min="3840" max="3840" width="10.625" style="1" customWidth="1"/>
    <col min="3841" max="3841" width="8" style="1" customWidth="1"/>
    <col min="3842" max="3843" width="9" style="1" hidden="1" customWidth="1"/>
    <col min="3844" max="3844" width="7.625" style="1" customWidth="1"/>
    <col min="3845" max="3845" width="7.5" style="1" customWidth="1"/>
    <col min="3846" max="4089" width="9" style="1"/>
    <col min="4090" max="4090" width="6.625" style="1" customWidth="1"/>
    <col min="4091" max="4091" width="14" style="1" customWidth="1"/>
    <col min="4092" max="4092" width="49.125" style="1" customWidth="1"/>
    <col min="4093" max="4093" width="9" style="1" hidden="1" customWidth="1"/>
    <col min="4094" max="4094" width="73.875" style="1" customWidth="1"/>
    <col min="4095" max="4095" width="8" style="1" customWidth="1"/>
    <col min="4096" max="4096" width="10.625" style="1" customWidth="1"/>
    <col min="4097" max="4097" width="8" style="1" customWidth="1"/>
    <col min="4098" max="4099" width="9" style="1" hidden="1" customWidth="1"/>
    <col min="4100" max="4100" width="7.625" style="1" customWidth="1"/>
    <col min="4101" max="4101" width="7.5" style="1" customWidth="1"/>
    <col min="4102" max="4345" width="9" style="1"/>
    <col min="4346" max="4346" width="6.625" style="1" customWidth="1"/>
    <col min="4347" max="4347" width="14" style="1" customWidth="1"/>
    <col min="4348" max="4348" width="49.125" style="1" customWidth="1"/>
    <col min="4349" max="4349" width="9" style="1" hidden="1" customWidth="1"/>
    <col min="4350" max="4350" width="73.875" style="1" customWidth="1"/>
    <col min="4351" max="4351" width="8" style="1" customWidth="1"/>
    <col min="4352" max="4352" width="10.625" style="1" customWidth="1"/>
    <col min="4353" max="4353" width="8" style="1" customWidth="1"/>
    <col min="4354" max="4355" width="9" style="1" hidden="1" customWidth="1"/>
    <col min="4356" max="4356" width="7.625" style="1" customWidth="1"/>
    <col min="4357" max="4357" width="7.5" style="1" customWidth="1"/>
    <col min="4358" max="4601" width="9" style="1"/>
    <col min="4602" max="4602" width="6.625" style="1" customWidth="1"/>
    <col min="4603" max="4603" width="14" style="1" customWidth="1"/>
    <col min="4604" max="4604" width="49.125" style="1" customWidth="1"/>
    <col min="4605" max="4605" width="9" style="1" hidden="1" customWidth="1"/>
    <col min="4606" max="4606" width="73.875" style="1" customWidth="1"/>
    <col min="4607" max="4607" width="8" style="1" customWidth="1"/>
    <col min="4608" max="4608" width="10.625" style="1" customWidth="1"/>
    <col min="4609" max="4609" width="8" style="1" customWidth="1"/>
    <col min="4610" max="4611" width="9" style="1" hidden="1" customWidth="1"/>
    <col min="4612" max="4612" width="7.625" style="1" customWidth="1"/>
    <col min="4613" max="4613" width="7.5" style="1" customWidth="1"/>
    <col min="4614" max="4857" width="9" style="1"/>
    <col min="4858" max="4858" width="6.625" style="1" customWidth="1"/>
    <col min="4859" max="4859" width="14" style="1" customWidth="1"/>
    <col min="4860" max="4860" width="49.125" style="1" customWidth="1"/>
    <col min="4861" max="4861" width="9" style="1" hidden="1" customWidth="1"/>
    <col min="4862" max="4862" width="73.875" style="1" customWidth="1"/>
    <col min="4863" max="4863" width="8" style="1" customWidth="1"/>
    <col min="4864" max="4864" width="10.625" style="1" customWidth="1"/>
    <col min="4865" max="4865" width="8" style="1" customWidth="1"/>
    <col min="4866" max="4867" width="9" style="1" hidden="1" customWidth="1"/>
    <col min="4868" max="4868" width="7.625" style="1" customWidth="1"/>
    <col min="4869" max="4869" width="7.5" style="1" customWidth="1"/>
    <col min="4870" max="5113" width="9" style="1"/>
    <col min="5114" max="5114" width="6.625" style="1" customWidth="1"/>
    <col min="5115" max="5115" width="14" style="1" customWidth="1"/>
    <col min="5116" max="5116" width="49.125" style="1" customWidth="1"/>
    <col min="5117" max="5117" width="9" style="1" hidden="1" customWidth="1"/>
    <col min="5118" max="5118" width="73.875" style="1" customWidth="1"/>
    <col min="5119" max="5119" width="8" style="1" customWidth="1"/>
    <col min="5120" max="5120" width="10.625" style="1" customWidth="1"/>
    <col min="5121" max="5121" width="8" style="1" customWidth="1"/>
    <col min="5122" max="5123" width="9" style="1" hidden="1" customWidth="1"/>
    <col min="5124" max="5124" width="7.625" style="1" customWidth="1"/>
    <col min="5125" max="5125" width="7.5" style="1" customWidth="1"/>
    <col min="5126" max="5369" width="9" style="1"/>
    <col min="5370" max="5370" width="6.625" style="1" customWidth="1"/>
    <col min="5371" max="5371" width="14" style="1" customWidth="1"/>
    <col min="5372" max="5372" width="49.125" style="1" customWidth="1"/>
    <col min="5373" max="5373" width="9" style="1" hidden="1" customWidth="1"/>
    <col min="5374" max="5374" width="73.875" style="1" customWidth="1"/>
    <col min="5375" max="5375" width="8" style="1" customWidth="1"/>
    <col min="5376" max="5376" width="10.625" style="1" customWidth="1"/>
    <col min="5377" max="5377" width="8" style="1" customWidth="1"/>
    <col min="5378" max="5379" width="9" style="1" hidden="1" customWidth="1"/>
    <col min="5380" max="5380" width="7.625" style="1" customWidth="1"/>
    <col min="5381" max="5381" width="7.5" style="1" customWidth="1"/>
    <col min="5382" max="5625" width="9" style="1"/>
    <col min="5626" max="5626" width="6.625" style="1" customWidth="1"/>
    <col min="5627" max="5627" width="14" style="1" customWidth="1"/>
    <col min="5628" max="5628" width="49.125" style="1" customWidth="1"/>
    <col min="5629" max="5629" width="9" style="1" hidden="1" customWidth="1"/>
    <col min="5630" max="5630" width="73.875" style="1" customWidth="1"/>
    <col min="5631" max="5631" width="8" style="1" customWidth="1"/>
    <col min="5632" max="5632" width="10.625" style="1" customWidth="1"/>
    <col min="5633" max="5633" width="8" style="1" customWidth="1"/>
    <col min="5634" max="5635" width="9" style="1" hidden="1" customWidth="1"/>
    <col min="5636" max="5636" width="7.625" style="1" customWidth="1"/>
    <col min="5637" max="5637" width="7.5" style="1" customWidth="1"/>
    <col min="5638" max="5881" width="9" style="1"/>
    <col min="5882" max="5882" width="6.625" style="1" customWidth="1"/>
    <col min="5883" max="5883" width="14" style="1" customWidth="1"/>
    <col min="5884" max="5884" width="49.125" style="1" customWidth="1"/>
    <col min="5885" max="5885" width="9" style="1" hidden="1" customWidth="1"/>
    <col min="5886" max="5886" width="73.875" style="1" customWidth="1"/>
    <col min="5887" max="5887" width="8" style="1" customWidth="1"/>
    <col min="5888" max="5888" width="10.625" style="1" customWidth="1"/>
    <col min="5889" max="5889" width="8" style="1" customWidth="1"/>
    <col min="5890" max="5891" width="9" style="1" hidden="1" customWidth="1"/>
    <col min="5892" max="5892" width="7.625" style="1" customWidth="1"/>
    <col min="5893" max="5893" width="7.5" style="1" customWidth="1"/>
    <col min="5894" max="6137" width="9" style="1"/>
    <col min="6138" max="6138" width="6.625" style="1" customWidth="1"/>
    <col min="6139" max="6139" width="14" style="1" customWidth="1"/>
    <col min="6140" max="6140" width="49.125" style="1" customWidth="1"/>
    <col min="6141" max="6141" width="9" style="1" hidden="1" customWidth="1"/>
    <col min="6142" max="6142" width="73.875" style="1" customWidth="1"/>
    <col min="6143" max="6143" width="8" style="1" customWidth="1"/>
    <col min="6144" max="6144" width="10.625" style="1" customWidth="1"/>
    <col min="6145" max="6145" width="8" style="1" customWidth="1"/>
    <col min="6146" max="6147" width="9" style="1" hidden="1" customWidth="1"/>
    <col min="6148" max="6148" width="7.625" style="1" customWidth="1"/>
    <col min="6149" max="6149" width="7.5" style="1" customWidth="1"/>
    <col min="6150" max="6393" width="9" style="1"/>
    <col min="6394" max="6394" width="6.625" style="1" customWidth="1"/>
    <col min="6395" max="6395" width="14" style="1" customWidth="1"/>
    <col min="6396" max="6396" width="49.125" style="1" customWidth="1"/>
    <col min="6397" max="6397" width="9" style="1" hidden="1" customWidth="1"/>
    <col min="6398" max="6398" width="73.875" style="1" customWidth="1"/>
    <col min="6399" max="6399" width="8" style="1" customWidth="1"/>
    <col min="6400" max="6400" width="10.625" style="1" customWidth="1"/>
    <col min="6401" max="6401" width="8" style="1" customWidth="1"/>
    <col min="6402" max="6403" width="9" style="1" hidden="1" customWidth="1"/>
    <col min="6404" max="6404" width="7.625" style="1" customWidth="1"/>
    <col min="6405" max="6405" width="7.5" style="1" customWidth="1"/>
    <col min="6406" max="6649" width="9" style="1"/>
    <col min="6650" max="6650" width="6.625" style="1" customWidth="1"/>
    <col min="6651" max="6651" width="14" style="1" customWidth="1"/>
    <col min="6652" max="6652" width="49.125" style="1" customWidth="1"/>
    <col min="6653" max="6653" width="9" style="1" hidden="1" customWidth="1"/>
    <col min="6654" max="6654" width="73.875" style="1" customWidth="1"/>
    <col min="6655" max="6655" width="8" style="1" customWidth="1"/>
    <col min="6656" max="6656" width="10.625" style="1" customWidth="1"/>
    <col min="6657" max="6657" width="8" style="1" customWidth="1"/>
    <col min="6658" max="6659" width="9" style="1" hidden="1" customWidth="1"/>
    <col min="6660" max="6660" width="7.625" style="1" customWidth="1"/>
    <col min="6661" max="6661" width="7.5" style="1" customWidth="1"/>
    <col min="6662" max="6905" width="9" style="1"/>
    <col min="6906" max="6906" width="6.625" style="1" customWidth="1"/>
    <col min="6907" max="6907" width="14" style="1" customWidth="1"/>
    <col min="6908" max="6908" width="49.125" style="1" customWidth="1"/>
    <col min="6909" max="6909" width="9" style="1" hidden="1" customWidth="1"/>
    <col min="6910" max="6910" width="73.875" style="1" customWidth="1"/>
    <col min="6911" max="6911" width="8" style="1" customWidth="1"/>
    <col min="6912" max="6912" width="10.625" style="1" customWidth="1"/>
    <col min="6913" max="6913" width="8" style="1" customWidth="1"/>
    <col min="6914" max="6915" width="9" style="1" hidden="1" customWidth="1"/>
    <col min="6916" max="6916" width="7.625" style="1" customWidth="1"/>
    <col min="6917" max="6917" width="7.5" style="1" customWidth="1"/>
    <col min="6918" max="7161" width="9" style="1"/>
    <col min="7162" max="7162" width="6.625" style="1" customWidth="1"/>
    <col min="7163" max="7163" width="14" style="1" customWidth="1"/>
    <col min="7164" max="7164" width="49.125" style="1" customWidth="1"/>
    <col min="7165" max="7165" width="9" style="1" hidden="1" customWidth="1"/>
    <col min="7166" max="7166" width="73.875" style="1" customWidth="1"/>
    <col min="7167" max="7167" width="8" style="1" customWidth="1"/>
    <col min="7168" max="7168" width="10.625" style="1" customWidth="1"/>
    <col min="7169" max="7169" width="8" style="1" customWidth="1"/>
    <col min="7170" max="7171" width="9" style="1" hidden="1" customWidth="1"/>
    <col min="7172" max="7172" width="7.625" style="1" customWidth="1"/>
    <col min="7173" max="7173" width="7.5" style="1" customWidth="1"/>
    <col min="7174" max="7417" width="9" style="1"/>
    <col min="7418" max="7418" width="6.625" style="1" customWidth="1"/>
    <col min="7419" max="7419" width="14" style="1" customWidth="1"/>
    <col min="7420" max="7420" width="49.125" style="1" customWidth="1"/>
    <col min="7421" max="7421" width="9" style="1" hidden="1" customWidth="1"/>
    <col min="7422" max="7422" width="73.875" style="1" customWidth="1"/>
    <col min="7423" max="7423" width="8" style="1" customWidth="1"/>
    <col min="7424" max="7424" width="10.625" style="1" customWidth="1"/>
    <col min="7425" max="7425" width="8" style="1" customWidth="1"/>
    <col min="7426" max="7427" width="9" style="1" hidden="1" customWidth="1"/>
    <col min="7428" max="7428" width="7.625" style="1" customWidth="1"/>
    <col min="7429" max="7429" width="7.5" style="1" customWidth="1"/>
    <col min="7430" max="7673" width="9" style="1"/>
    <col min="7674" max="7674" width="6.625" style="1" customWidth="1"/>
    <col min="7675" max="7675" width="14" style="1" customWidth="1"/>
    <col min="7676" max="7676" width="49.125" style="1" customWidth="1"/>
    <col min="7677" max="7677" width="9" style="1" hidden="1" customWidth="1"/>
    <col min="7678" max="7678" width="73.875" style="1" customWidth="1"/>
    <col min="7679" max="7679" width="8" style="1" customWidth="1"/>
    <col min="7680" max="7680" width="10.625" style="1" customWidth="1"/>
    <col min="7681" max="7681" width="8" style="1" customWidth="1"/>
    <col min="7682" max="7683" width="9" style="1" hidden="1" customWidth="1"/>
    <col min="7684" max="7684" width="7.625" style="1" customWidth="1"/>
    <col min="7685" max="7685" width="7.5" style="1" customWidth="1"/>
    <col min="7686" max="7929" width="9" style="1"/>
    <col min="7930" max="7930" width="6.625" style="1" customWidth="1"/>
    <col min="7931" max="7931" width="14" style="1" customWidth="1"/>
    <col min="7932" max="7932" width="49.125" style="1" customWidth="1"/>
    <col min="7933" max="7933" width="9" style="1" hidden="1" customWidth="1"/>
    <col min="7934" max="7934" width="73.875" style="1" customWidth="1"/>
    <col min="7935" max="7935" width="8" style="1" customWidth="1"/>
    <col min="7936" max="7936" width="10.625" style="1" customWidth="1"/>
    <col min="7937" max="7937" width="8" style="1" customWidth="1"/>
    <col min="7938" max="7939" width="9" style="1" hidden="1" customWidth="1"/>
    <col min="7940" max="7940" width="7.625" style="1" customWidth="1"/>
    <col min="7941" max="7941" width="7.5" style="1" customWidth="1"/>
    <col min="7942" max="8185" width="9" style="1"/>
    <col min="8186" max="8186" width="6.625" style="1" customWidth="1"/>
    <col min="8187" max="8187" width="14" style="1" customWidth="1"/>
    <col min="8188" max="8188" width="49.125" style="1" customWidth="1"/>
    <col min="8189" max="8189" width="9" style="1" hidden="1" customWidth="1"/>
    <col min="8190" max="8190" width="73.875" style="1" customWidth="1"/>
    <col min="8191" max="8191" width="8" style="1" customWidth="1"/>
    <col min="8192" max="8192" width="10.625" style="1" customWidth="1"/>
    <col min="8193" max="8193" width="8" style="1" customWidth="1"/>
    <col min="8194" max="8195" width="9" style="1" hidden="1" customWidth="1"/>
    <col min="8196" max="8196" width="7.625" style="1" customWidth="1"/>
    <col min="8197" max="8197" width="7.5" style="1" customWidth="1"/>
    <col min="8198" max="8441" width="9" style="1"/>
    <col min="8442" max="8442" width="6.625" style="1" customWidth="1"/>
    <col min="8443" max="8443" width="14" style="1" customWidth="1"/>
    <col min="8444" max="8444" width="49.125" style="1" customWidth="1"/>
    <col min="8445" max="8445" width="9" style="1" hidden="1" customWidth="1"/>
    <col min="8446" max="8446" width="73.875" style="1" customWidth="1"/>
    <col min="8447" max="8447" width="8" style="1" customWidth="1"/>
    <col min="8448" max="8448" width="10.625" style="1" customWidth="1"/>
    <col min="8449" max="8449" width="8" style="1" customWidth="1"/>
    <col min="8450" max="8451" width="9" style="1" hidden="1" customWidth="1"/>
    <col min="8452" max="8452" width="7.625" style="1" customWidth="1"/>
    <col min="8453" max="8453" width="7.5" style="1" customWidth="1"/>
    <col min="8454" max="8697" width="9" style="1"/>
    <col min="8698" max="8698" width="6.625" style="1" customWidth="1"/>
    <col min="8699" max="8699" width="14" style="1" customWidth="1"/>
    <col min="8700" max="8700" width="49.125" style="1" customWidth="1"/>
    <col min="8701" max="8701" width="9" style="1" hidden="1" customWidth="1"/>
    <col min="8702" max="8702" width="73.875" style="1" customWidth="1"/>
    <col min="8703" max="8703" width="8" style="1" customWidth="1"/>
    <col min="8704" max="8704" width="10.625" style="1" customWidth="1"/>
    <col min="8705" max="8705" width="8" style="1" customWidth="1"/>
    <col min="8706" max="8707" width="9" style="1" hidden="1" customWidth="1"/>
    <col min="8708" max="8708" width="7.625" style="1" customWidth="1"/>
    <col min="8709" max="8709" width="7.5" style="1" customWidth="1"/>
    <col min="8710" max="8953" width="9" style="1"/>
    <col min="8954" max="8954" width="6.625" style="1" customWidth="1"/>
    <col min="8955" max="8955" width="14" style="1" customWidth="1"/>
    <col min="8956" max="8956" width="49.125" style="1" customWidth="1"/>
    <col min="8957" max="8957" width="9" style="1" hidden="1" customWidth="1"/>
    <col min="8958" max="8958" width="73.875" style="1" customWidth="1"/>
    <col min="8959" max="8959" width="8" style="1" customWidth="1"/>
    <col min="8960" max="8960" width="10.625" style="1" customWidth="1"/>
    <col min="8961" max="8961" width="8" style="1" customWidth="1"/>
    <col min="8962" max="8963" width="9" style="1" hidden="1" customWidth="1"/>
    <col min="8964" max="8964" width="7.625" style="1" customWidth="1"/>
    <col min="8965" max="8965" width="7.5" style="1" customWidth="1"/>
    <col min="8966" max="9209" width="9" style="1"/>
    <col min="9210" max="9210" width="6.625" style="1" customWidth="1"/>
    <col min="9211" max="9211" width="14" style="1" customWidth="1"/>
    <col min="9212" max="9212" width="49.125" style="1" customWidth="1"/>
    <col min="9213" max="9213" width="9" style="1" hidden="1" customWidth="1"/>
    <col min="9214" max="9214" width="73.875" style="1" customWidth="1"/>
    <col min="9215" max="9215" width="8" style="1" customWidth="1"/>
    <col min="9216" max="9216" width="10.625" style="1" customWidth="1"/>
    <col min="9217" max="9217" width="8" style="1" customWidth="1"/>
    <col min="9218" max="9219" width="9" style="1" hidden="1" customWidth="1"/>
    <col min="9220" max="9220" width="7.625" style="1" customWidth="1"/>
    <col min="9221" max="9221" width="7.5" style="1" customWidth="1"/>
    <col min="9222" max="9465" width="9" style="1"/>
    <col min="9466" max="9466" width="6.625" style="1" customWidth="1"/>
    <col min="9467" max="9467" width="14" style="1" customWidth="1"/>
    <col min="9468" max="9468" width="49.125" style="1" customWidth="1"/>
    <col min="9469" max="9469" width="9" style="1" hidden="1" customWidth="1"/>
    <col min="9470" max="9470" width="73.875" style="1" customWidth="1"/>
    <col min="9471" max="9471" width="8" style="1" customWidth="1"/>
    <col min="9472" max="9472" width="10.625" style="1" customWidth="1"/>
    <col min="9473" max="9473" width="8" style="1" customWidth="1"/>
    <col min="9474" max="9475" width="9" style="1" hidden="1" customWidth="1"/>
    <col min="9476" max="9476" width="7.625" style="1" customWidth="1"/>
    <col min="9477" max="9477" width="7.5" style="1" customWidth="1"/>
    <col min="9478" max="9721" width="9" style="1"/>
    <col min="9722" max="9722" width="6.625" style="1" customWidth="1"/>
    <col min="9723" max="9723" width="14" style="1" customWidth="1"/>
    <col min="9724" max="9724" width="49.125" style="1" customWidth="1"/>
    <col min="9725" max="9725" width="9" style="1" hidden="1" customWidth="1"/>
    <col min="9726" max="9726" width="73.875" style="1" customWidth="1"/>
    <col min="9727" max="9727" width="8" style="1" customWidth="1"/>
    <col min="9728" max="9728" width="10.625" style="1" customWidth="1"/>
    <col min="9729" max="9729" width="8" style="1" customWidth="1"/>
    <col min="9730" max="9731" width="9" style="1" hidden="1" customWidth="1"/>
    <col min="9732" max="9732" width="7.625" style="1" customWidth="1"/>
    <col min="9733" max="9733" width="7.5" style="1" customWidth="1"/>
    <col min="9734" max="9977" width="9" style="1"/>
    <col min="9978" max="9978" width="6.625" style="1" customWidth="1"/>
    <col min="9979" max="9979" width="14" style="1" customWidth="1"/>
    <col min="9980" max="9980" width="49.125" style="1" customWidth="1"/>
    <col min="9981" max="9981" width="9" style="1" hidden="1" customWidth="1"/>
    <col min="9982" max="9982" width="73.875" style="1" customWidth="1"/>
    <col min="9983" max="9983" width="8" style="1" customWidth="1"/>
    <col min="9984" max="9984" width="10.625" style="1" customWidth="1"/>
    <col min="9985" max="9985" width="8" style="1" customWidth="1"/>
    <col min="9986" max="9987" width="9" style="1" hidden="1" customWidth="1"/>
    <col min="9988" max="9988" width="7.625" style="1" customWidth="1"/>
    <col min="9989" max="9989" width="7.5" style="1" customWidth="1"/>
    <col min="9990" max="10233" width="9" style="1"/>
    <col min="10234" max="10234" width="6.625" style="1" customWidth="1"/>
    <col min="10235" max="10235" width="14" style="1" customWidth="1"/>
    <col min="10236" max="10236" width="49.125" style="1" customWidth="1"/>
    <col min="10237" max="10237" width="9" style="1" hidden="1" customWidth="1"/>
    <col min="10238" max="10238" width="73.875" style="1" customWidth="1"/>
    <col min="10239" max="10239" width="8" style="1" customWidth="1"/>
    <col min="10240" max="10240" width="10.625" style="1" customWidth="1"/>
    <col min="10241" max="10241" width="8" style="1" customWidth="1"/>
    <col min="10242" max="10243" width="9" style="1" hidden="1" customWidth="1"/>
    <col min="10244" max="10244" width="7.625" style="1" customWidth="1"/>
    <col min="10245" max="10245" width="7.5" style="1" customWidth="1"/>
    <col min="10246" max="10489" width="9" style="1"/>
    <col min="10490" max="10490" width="6.625" style="1" customWidth="1"/>
    <col min="10491" max="10491" width="14" style="1" customWidth="1"/>
    <col min="10492" max="10492" width="49.125" style="1" customWidth="1"/>
    <col min="10493" max="10493" width="9" style="1" hidden="1" customWidth="1"/>
    <col min="10494" max="10494" width="73.875" style="1" customWidth="1"/>
    <col min="10495" max="10495" width="8" style="1" customWidth="1"/>
    <col min="10496" max="10496" width="10.625" style="1" customWidth="1"/>
    <col min="10497" max="10497" width="8" style="1" customWidth="1"/>
    <col min="10498" max="10499" width="9" style="1" hidden="1" customWidth="1"/>
    <col min="10500" max="10500" width="7.625" style="1" customWidth="1"/>
    <col min="10501" max="10501" width="7.5" style="1" customWidth="1"/>
    <col min="10502" max="10745" width="9" style="1"/>
    <col min="10746" max="10746" width="6.625" style="1" customWidth="1"/>
    <col min="10747" max="10747" width="14" style="1" customWidth="1"/>
    <col min="10748" max="10748" width="49.125" style="1" customWidth="1"/>
    <col min="10749" max="10749" width="9" style="1" hidden="1" customWidth="1"/>
    <col min="10750" max="10750" width="73.875" style="1" customWidth="1"/>
    <col min="10751" max="10751" width="8" style="1" customWidth="1"/>
    <col min="10752" max="10752" width="10.625" style="1" customWidth="1"/>
    <col min="10753" max="10753" width="8" style="1" customWidth="1"/>
    <col min="10754" max="10755" width="9" style="1" hidden="1" customWidth="1"/>
    <col min="10756" max="10756" width="7.625" style="1" customWidth="1"/>
    <col min="10757" max="10757" width="7.5" style="1" customWidth="1"/>
    <col min="10758" max="11001" width="9" style="1"/>
    <col min="11002" max="11002" width="6.625" style="1" customWidth="1"/>
    <col min="11003" max="11003" width="14" style="1" customWidth="1"/>
    <col min="11004" max="11004" width="49.125" style="1" customWidth="1"/>
    <col min="11005" max="11005" width="9" style="1" hidden="1" customWidth="1"/>
    <col min="11006" max="11006" width="73.875" style="1" customWidth="1"/>
    <col min="11007" max="11007" width="8" style="1" customWidth="1"/>
    <col min="11008" max="11008" width="10.625" style="1" customWidth="1"/>
    <col min="11009" max="11009" width="8" style="1" customWidth="1"/>
    <col min="11010" max="11011" width="9" style="1" hidden="1" customWidth="1"/>
    <col min="11012" max="11012" width="7.625" style="1" customWidth="1"/>
    <col min="11013" max="11013" width="7.5" style="1" customWidth="1"/>
    <col min="11014" max="11257" width="9" style="1"/>
    <col min="11258" max="11258" width="6.625" style="1" customWidth="1"/>
    <col min="11259" max="11259" width="14" style="1" customWidth="1"/>
    <col min="11260" max="11260" width="49.125" style="1" customWidth="1"/>
    <col min="11261" max="11261" width="9" style="1" hidden="1" customWidth="1"/>
    <col min="11262" max="11262" width="73.875" style="1" customWidth="1"/>
    <col min="11263" max="11263" width="8" style="1" customWidth="1"/>
    <col min="11264" max="11264" width="10.625" style="1" customWidth="1"/>
    <col min="11265" max="11265" width="8" style="1" customWidth="1"/>
    <col min="11266" max="11267" width="9" style="1" hidden="1" customWidth="1"/>
    <col min="11268" max="11268" width="7.625" style="1" customWidth="1"/>
    <col min="11269" max="11269" width="7.5" style="1" customWidth="1"/>
    <col min="11270" max="11513" width="9" style="1"/>
    <col min="11514" max="11514" width="6.625" style="1" customWidth="1"/>
    <col min="11515" max="11515" width="14" style="1" customWidth="1"/>
    <col min="11516" max="11516" width="49.125" style="1" customWidth="1"/>
    <col min="11517" max="11517" width="9" style="1" hidden="1" customWidth="1"/>
    <col min="11518" max="11518" width="73.875" style="1" customWidth="1"/>
    <col min="11519" max="11519" width="8" style="1" customWidth="1"/>
    <col min="11520" max="11520" width="10.625" style="1" customWidth="1"/>
    <col min="11521" max="11521" width="8" style="1" customWidth="1"/>
    <col min="11522" max="11523" width="9" style="1" hidden="1" customWidth="1"/>
    <col min="11524" max="11524" width="7.625" style="1" customWidth="1"/>
    <col min="11525" max="11525" width="7.5" style="1" customWidth="1"/>
    <col min="11526" max="11769" width="9" style="1"/>
    <col min="11770" max="11770" width="6.625" style="1" customWidth="1"/>
    <col min="11771" max="11771" width="14" style="1" customWidth="1"/>
    <col min="11772" max="11772" width="49.125" style="1" customWidth="1"/>
    <col min="11773" max="11773" width="9" style="1" hidden="1" customWidth="1"/>
    <col min="11774" max="11774" width="73.875" style="1" customWidth="1"/>
    <col min="11775" max="11775" width="8" style="1" customWidth="1"/>
    <col min="11776" max="11776" width="10.625" style="1" customWidth="1"/>
    <col min="11777" max="11777" width="8" style="1" customWidth="1"/>
    <col min="11778" max="11779" width="9" style="1" hidden="1" customWidth="1"/>
    <col min="11780" max="11780" width="7.625" style="1" customWidth="1"/>
    <col min="11781" max="11781" width="7.5" style="1" customWidth="1"/>
    <col min="11782" max="12025" width="9" style="1"/>
    <col min="12026" max="12026" width="6.625" style="1" customWidth="1"/>
    <col min="12027" max="12027" width="14" style="1" customWidth="1"/>
    <col min="12028" max="12028" width="49.125" style="1" customWidth="1"/>
    <col min="12029" max="12029" width="9" style="1" hidden="1" customWidth="1"/>
    <col min="12030" max="12030" width="73.875" style="1" customWidth="1"/>
    <col min="12031" max="12031" width="8" style="1" customWidth="1"/>
    <col min="12032" max="12032" width="10.625" style="1" customWidth="1"/>
    <col min="12033" max="12033" width="8" style="1" customWidth="1"/>
    <col min="12034" max="12035" width="9" style="1" hidden="1" customWidth="1"/>
    <col min="12036" max="12036" width="7.625" style="1" customWidth="1"/>
    <col min="12037" max="12037" width="7.5" style="1" customWidth="1"/>
    <col min="12038" max="12281" width="9" style="1"/>
    <col min="12282" max="12282" width="6.625" style="1" customWidth="1"/>
    <col min="12283" max="12283" width="14" style="1" customWidth="1"/>
    <col min="12284" max="12284" width="49.125" style="1" customWidth="1"/>
    <col min="12285" max="12285" width="9" style="1" hidden="1" customWidth="1"/>
    <col min="12286" max="12286" width="73.875" style="1" customWidth="1"/>
    <col min="12287" max="12287" width="8" style="1" customWidth="1"/>
    <col min="12288" max="12288" width="10.625" style="1" customWidth="1"/>
    <col min="12289" max="12289" width="8" style="1" customWidth="1"/>
    <col min="12290" max="12291" width="9" style="1" hidden="1" customWidth="1"/>
    <col min="12292" max="12292" width="7.625" style="1" customWidth="1"/>
    <col min="12293" max="12293" width="7.5" style="1" customWidth="1"/>
    <col min="12294" max="12537" width="9" style="1"/>
    <col min="12538" max="12538" width="6.625" style="1" customWidth="1"/>
    <col min="12539" max="12539" width="14" style="1" customWidth="1"/>
    <col min="12540" max="12540" width="49.125" style="1" customWidth="1"/>
    <col min="12541" max="12541" width="9" style="1" hidden="1" customWidth="1"/>
    <col min="12542" max="12542" width="73.875" style="1" customWidth="1"/>
    <col min="12543" max="12543" width="8" style="1" customWidth="1"/>
    <col min="12544" max="12544" width="10.625" style="1" customWidth="1"/>
    <col min="12545" max="12545" width="8" style="1" customWidth="1"/>
    <col min="12546" max="12547" width="9" style="1" hidden="1" customWidth="1"/>
    <col min="12548" max="12548" width="7.625" style="1" customWidth="1"/>
    <col min="12549" max="12549" width="7.5" style="1" customWidth="1"/>
    <col min="12550" max="12793" width="9" style="1"/>
    <col min="12794" max="12794" width="6.625" style="1" customWidth="1"/>
    <col min="12795" max="12795" width="14" style="1" customWidth="1"/>
    <col min="12796" max="12796" width="49.125" style="1" customWidth="1"/>
    <col min="12797" max="12797" width="9" style="1" hidden="1" customWidth="1"/>
    <col min="12798" max="12798" width="73.875" style="1" customWidth="1"/>
    <col min="12799" max="12799" width="8" style="1" customWidth="1"/>
    <col min="12800" max="12800" width="10.625" style="1" customWidth="1"/>
    <col min="12801" max="12801" width="8" style="1" customWidth="1"/>
    <col min="12802" max="12803" width="9" style="1" hidden="1" customWidth="1"/>
    <col min="12804" max="12804" width="7.625" style="1" customWidth="1"/>
    <col min="12805" max="12805" width="7.5" style="1" customWidth="1"/>
    <col min="12806" max="13049" width="9" style="1"/>
    <col min="13050" max="13050" width="6.625" style="1" customWidth="1"/>
    <col min="13051" max="13051" width="14" style="1" customWidth="1"/>
    <col min="13052" max="13052" width="49.125" style="1" customWidth="1"/>
    <col min="13053" max="13053" width="9" style="1" hidden="1" customWidth="1"/>
    <col min="13054" max="13054" width="73.875" style="1" customWidth="1"/>
    <col min="13055" max="13055" width="8" style="1" customWidth="1"/>
    <col min="13056" max="13056" width="10.625" style="1" customWidth="1"/>
    <col min="13057" max="13057" width="8" style="1" customWidth="1"/>
    <col min="13058" max="13059" width="9" style="1" hidden="1" customWidth="1"/>
    <col min="13060" max="13060" width="7.625" style="1" customWidth="1"/>
    <col min="13061" max="13061" width="7.5" style="1" customWidth="1"/>
    <col min="13062" max="13305" width="9" style="1"/>
    <col min="13306" max="13306" width="6.625" style="1" customWidth="1"/>
    <col min="13307" max="13307" width="14" style="1" customWidth="1"/>
    <col min="13308" max="13308" width="49.125" style="1" customWidth="1"/>
    <col min="13309" max="13309" width="9" style="1" hidden="1" customWidth="1"/>
    <col min="13310" max="13310" width="73.875" style="1" customWidth="1"/>
    <col min="13311" max="13311" width="8" style="1" customWidth="1"/>
    <col min="13312" max="13312" width="10.625" style="1" customWidth="1"/>
    <col min="13313" max="13313" width="8" style="1" customWidth="1"/>
    <col min="13314" max="13315" width="9" style="1" hidden="1" customWidth="1"/>
    <col min="13316" max="13316" width="7.625" style="1" customWidth="1"/>
    <col min="13317" max="13317" width="7.5" style="1" customWidth="1"/>
    <col min="13318" max="13561" width="9" style="1"/>
    <col min="13562" max="13562" width="6.625" style="1" customWidth="1"/>
    <col min="13563" max="13563" width="14" style="1" customWidth="1"/>
    <col min="13564" max="13564" width="49.125" style="1" customWidth="1"/>
    <col min="13565" max="13565" width="9" style="1" hidden="1" customWidth="1"/>
    <col min="13566" max="13566" width="73.875" style="1" customWidth="1"/>
    <col min="13567" max="13567" width="8" style="1" customWidth="1"/>
    <col min="13568" max="13568" width="10.625" style="1" customWidth="1"/>
    <col min="13569" max="13569" width="8" style="1" customWidth="1"/>
    <col min="13570" max="13571" width="9" style="1" hidden="1" customWidth="1"/>
    <col min="13572" max="13572" width="7.625" style="1" customWidth="1"/>
    <col min="13573" max="13573" width="7.5" style="1" customWidth="1"/>
    <col min="13574" max="13817" width="9" style="1"/>
    <col min="13818" max="13818" width="6.625" style="1" customWidth="1"/>
    <col min="13819" max="13819" width="14" style="1" customWidth="1"/>
    <col min="13820" max="13820" width="49.125" style="1" customWidth="1"/>
    <col min="13821" max="13821" width="9" style="1" hidden="1" customWidth="1"/>
    <col min="13822" max="13822" width="73.875" style="1" customWidth="1"/>
    <col min="13823" max="13823" width="8" style="1" customWidth="1"/>
    <col min="13824" max="13824" width="10.625" style="1" customWidth="1"/>
    <col min="13825" max="13825" width="8" style="1" customWidth="1"/>
    <col min="13826" max="13827" width="9" style="1" hidden="1" customWidth="1"/>
    <col min="13828" max="13828" width="7.625" style="1" customWidth="1"/>
    <col min="13829" max="13829" width="7.5" style="1" customWidth="1"/>
    <col min="13830" max="14073" width="9" style="1"/>
    <col min="14074" max="14074" width="6.625" style="1" customWidth="1"/>
    <col min="14075" max="14075" width="14" style="1" customWidth="1"/>
    <col min="14076" max="14076" width="49.125" style="1" customWidth="1"/>
    <col min="14077" max="14077" width="9" style="1" hidden="1" customWidth="1"/>
    <col min="14078" max="14078" width="73.875" style="1" customWidth="1"/>
    <col min="14079" max="14079" width="8" style="1" customWidth="1"/>
    <col min="14080" max="14080" width="10.625" style="1" customWidth="1"/>
    <col min="14081" max="14081" width="8" style="1" customWidth="1"/>
    <col min="14082" max="14083" width="9" style="1" hidden="1" customWidth="1"/>
    <col min="14084" max="14084" width="7.625" style="1" customWidth="1"/>
    <col min="14085" max="14085" width="7.5" style="1" customWidth="1"/>
    <col min="14086" max="14329" width="9" style="1"/>
    <col min="14330" max="14330" width="6.625" style="1" customWidth="1"/>
    <col min="14331" max="14331" width="14" style="1" customWidth="1"/>
    <col min="14332" max="14332" width="49.125" style="1" customWidth="1"/>
    <col min="14333" max="14333" width="9" style="1" hidden="1" customWidth="1"/>
    <col min="14334" max="14334" width="73.875" style="1" customWidth="1"/>
    <col min="14335" max="14335" width="8" style="1" customWidth="1"/>
    <col min="14336" max="14336" width="10.625" style="1" customWidth="1"/>
    <col min="14337" max="14337" width="8" style="1" customWidth="1"/>
    <col min="14338" max="14339" width="9" style="1" hidden="1" customWidth="1"/>
    <col min="14340" max="14340" width="7.625" style="1" customWidth="1"/>
    <col min="14341" max="14341" width="7.5" style="1" customWidth="1"/>
    <col min="14342" max="14585" width="9" style="1"/>
    <col min="14586" max="14586" width="6.625" style="1" customWidth="1"/>
    <col min="14587" max="14587" width="14" style="1" customWidth="1"/>
    <col min="14588" max="14588" width="49.125" style="1" customWidth="1"/>
    <col min="14589" max="14589" width="9" style="1" hidden="1" customWidth="1"/>
    <col min="14590" max="14590" width="73.875" style="1" customWidth="1"/>
    <col min="14591" max="14591" width="8" style="1" customWidth="1"/>
    <col min="14592" max="14592" width="10.625" style="1" customWidth="1"/>
    <col min="14593" max="14593" width="8" style="1" customWidth="1"/>
    <col min="14594" max="14595" width="9" style="1" hidden="1" customWidth="1"/>
    <col min="14596" max="14596" width="7.625" style="1" customWidth="1"/>
    <col min="14597" max="14597" width="7.5" style="1" customWidth="1"/>
    <col min="14598" max="14841" width="9" style="1"/>
    <col min="14842" max="14842" width="6.625" style="1" customWidth="1"/>
    <col min="14843" max="14843" width="14" style="1" customWidth="1"/>
    <col min="14844" max="14844" width="49.125" style="1" customWidth="1"/>
    <col min="14845" max="14845" width="9" style="1" hidden="1" customWidth="1"/>
    <col min="14846" max="14846" width="73.875" style="1" customWidth="1"/>
    <col min="14847" max="14847" width="8" style="1" customWidth="1"/>
    <col min="14848" max="14848" width="10.625" style="1" customWidth="1"/>
    <col min="14849" max="14849" width="8" style="1" customWidth="1"/>
    <col min="14850" max="14851" width="9" style="1" hidden="1" customWidth="1"/>
    <col min="14852" max="14852" width="7.625" style="1" customWidth="1"/>
    <col min="14853" max="14853" width="7.5" style="1" customWidth="1"/>
    <col min="14854" max="15097" width="9" style="1"/>
    <col min="15098" max="15098" width="6.625" style="1" customWidth="1"/>
    <col min="15099" max="15099" width="14" style="1" customWidth="1"/>
    <col min="15100" max="15100" width="49.125" style="1" customWidth="1"/>
    <col min="15101" max="15101" width="9" style="1" hidden="1" customWidth="1"/>
    <col min="15102" max="15102" width="73.875" style="1" customWidth="1"/>
    <col min="15103" max="15103" width="8" style="1" customWidth="1"/>
    <col min="15104" max="15104" width="10.625" style="1" customWidth="1"/>
    <col min="15105" max="15105" width="8" style="1" customWidth="1"/>
    <col min="15106" max="15107" width="9" style="1" hidden="1" customWidth="1"/>
    <col min="15108" max="15108" width="7.625" style="1" customWidth="1"/>
    <col min="15109" max="15109" width="7.5" style="1" customWidth="1"/>
    <col min="15110" max="15353" width="9" style="1"/>
    <col min="15354" max="15354" width="6.625" style="1" customWidth="1"/>
    <col min="15355" max="15355" width="14" style="1" customWidth="1"/>
    <col min="15356" max="15356" width="49.125" style="1" customWidth="1"/>
    <col min="15357" max="15357" width="9" style="1" hidden="1" customWidth="1"/>
    <col min="15358" max="15358" width="73.875" style="1" customWidth="1"/>
    <col min="15359" max="15359" width="8" style="1" customWidth="1"/>
    <col min="15360" max="15360" width="10.625" style="1" customWidth="1"/>
    <col min="15361" max="15361" width="8" style="1" customWidth="1"/>
    <col min="15362" max="15363" width="9" style="1" hidden="1" customWidth="1"/>
    <col min="15364" max="15364" width="7.625" style="1" customWidth="1"/>
    <col min="15365" max="15365" width="7.5" style="1" customWidth="1"/>
    <col min="15366" max="15609" width="9" style="1"/>
    <col min="15610" max="15610" width="6.625" style="1" customWidth="1"/>
    <col min="15611" max="15611" width="14" style="1" customWidth="1"/>
    <col min="15612" max="15612" width="49.125" style="1" customWidth="1"/>
    <col min="15613" max="15613" width="9" style="1" hidden="1" customWidth="1"/>
    <col min="15614" max="15614" width="73.875" style="1" customWidth="1"/>
    <col min="15615" max="15615" width="8" style="1" customWidth="1"/>
    <col min="15616" max="15616" width="10.625" style="1" customWidth="1"/>
    <col min="15617" max="15617" width="8" style="1" customWidth="1"/>
    <col min="15618" max="15619" width="9" style="1" hidden="1" customWidth="1"/>
    <col min="15620" max="15620" width="7.625" style="1" customWidth="1"/>
    <col min="15621" max="15621" width="7.5" style="1" customWidth="1"/>
    <col min="15622" max="15865" width="9" style="1"/>
    <col min="15866" max="15866" width="6.625" style="1" customWidth="1"/>
    <col min="15867" max="15867" width="14" style="1" customWidth="1"/>
    <col min="15868" max="15868" width="49.125" style="1" customWidth="1"/>
    <col min="15869" max="15869" width="9" style="1" hidden="1" customWidth="1"/>
    <col min="15870" max="15870" width="73.875" style="1" customWidth="1"/>
    <col min="15871" max="15871" width="8" style="1" customWidth="1"/>
    <col min="15872" max="15872" width="10.625" style="1" customWidth="1"/>
    <col min="15873" max="15873" width="8" style="1" customWidth="1"/>
    <col min="15874" max="15875" width="9" style="1" hidden="1" customWidth="1"/>
    <col min="15876" max="15876" width="7.625" style="1" customWidth="1"/>
    <col min="15877" max="15877" width="7.5" style="1" customWidth="1"/>
    <col min="15878" max="16121" width="9" style="1"/>
    <col min="16122" max="16122" width="6.625" style="1" customWidth="1"/>
    <col min="16123" max="16123" width="14" style="1" customWidth="1"/>
    <col min="16124" max="16124" width="49.125" style="1" customWidth="1"/>
    <col min="16125" max="16125" width="9" style="1" hidden="1" customWidth="1"/>
    <col min="16126" max="16126" width="73.875" style="1" customWidth="1"/>
    <col min="16127" max="16127" width="8" style="1" customWidth="1"/>
    <col min="16128" max="16128" width="10.625" style="1" customWidth="1"/>
    <col min="16129" max="16129" width="8" style="1" customWidth="1"/>
    <col min="16130" max="16131" width="9" style="1" hidden="1" customWidth="1"/>
    <col min="16132" max="16132" width="7.625" style="1" customWidth="1"/>
    <col min="16133" max="16133" width="7.5" style="1" customWidth="1"/>
    <col min="16134" max="16377" width="9" style="1"/>
    <col min="16378" max="16384" width="9" style="4"/>
  </cols>
  <sheetData>
    <row r="1" s="1" customFormat="1" ht="19" customHeight="1" spans="1:10 16378:16381">
      <c r="A1" s="5" t="s">
        <v>861</v>
      </c>
      <c r="B1" s="6"/>
      <c r="C1" s="6"/>
      <c r="D1" s="6"/>
      <c r="E1" s="7"/>
      <c r="F1" s="6"/>
      <c r="G1" s="6"/>
      <c r="H1" s="6"/>
    </row>
    <row r="2" s="1" customFormat="1" ht="48" customHeight="1" spans="1:10 16378:16381">
      <c r="A2" s="8" t="s">
        <v>862</v>
      </c>
      <c r="B2" s="8"/>
      <c r="C2" s="8"/>
      <c r="D2" s="8"/>
      <c r="E2" s="8"/>
      <c r="F2" s="8"/>
      <c r="G2" s="8"/>
      <c r="H2" s="8"/>
      <c r="I2" s="8"/>
      <c r="J2" s="8"/>
    </row>
    <row r="3" s="1" customFormat="1" ht="17" customHeight="1" spans="1:10 16378:16381">
      <c r="A3" s="9" t="s">
        <v>433</v>
      </c>
      <c r="B3" s="9"/>
      <c r="C3" s="9"/>
      <c r="D3" s="9"/>
      <c r="E3" s="9"/>
      <c r="F3" s="9"/>
      <c r="G3" s="9"/>
      <c r="H3" s="9"/>
      <c r="I3" s="9"/>
      <c r="J3" s="9"/>
    </row>
    <row r="4" s="1" customFormat="1" ht="59" customHeight="1" spans="1:10 16378:16381">
      <c r="A4" s="10" t="s">
        <v>185</v>
      </c>
      <c r="B4" s="10" t="s">
        <v>523</v>
      </c>
      <c r="C4" s="10" t="s">
        <v>524</v>
      </c>
      <c r="D4" s="10" t="s">
        <v>863</v>
      </c>
      <c r="E4" s="10" t="s">
        <v>526</v>
      </c>
      <c r="F4" s="10" t="s">
        <v>864</v>
      </c>
      <c r="G4" s="10" t="s">
        <v>528</v>
      </c>
      <c r="H4" s="11" t="s">
        <v>865</v>
      </c>
      <c r="I4" s="12" t="s">
        <v>866</v>
      </c>
      <c r="J4" s="12" t="s">
        <v>867</v>
      </c>
      <c r="XEX4" s="4"/>
      <c r="XEY4" s="4"/>
      <c r="XEZ4" s="4"/>
      <c r="XFA4" s="4"/>
    </row>
    <row r="5" s="1" customFormat="1" ht="15.75" spans="1:10 16378:16381">
      <c r="A5" s="13" t="s">
        <v>531</v>
      </c>
      <c r="B5" s="14"/>
      <c r="C5" s="10" t="s">
        <v>532</v>
      </c>
      <c r="D5" s="10" t="s">
        <v>532</v>
      </c>
      <c r="E5" s="10"/>
      <c r="F5" s="10" t="s">
        <v>532</v>
      </c>
      <c r="G5" s="10" t="s">
        <v>532</v>
      </c>
      <c r="H5" s="15">
        <f>SUM(H24,H6)</f>
        <v>2700</v>
      </c>
      <c r="I5" s="15">
        <f>SUM(I24,I6)</f>
        <v>1470</v>
      </c>
      <c r="J5" s="15">
        <f>SUM(J24,J6)</f>
        <v>1230</v>
      </c>
      <c r="XEX5" s="4"/>
      <c r="XEY5" s="4"/>
      <c r="XEZ5" s="4"/>
      <c r="XFA5" s="4"/>
    </row>
    <row r="6" s="1" customFormat="1" ht="15.75" spans="1:10 16378:16381">
      <c r="A6" s="16" t="s">
        <v>533</v>
      </c>
      <c r="B6" s="16"/>
      <c r="C6" s="10" t="s">
        <v>532</v>
      </c>
      <c r="D6" s="10" t="s">
        <v>532</v>
      </c>
      <c r="E6" s="10"/>
      <c r="F6" s="10" t="s">
        <v>532</v>
      </c>
      <c r="G6" s="10" t="s">
        <v>532</v>
      </c>
      <c r="H6" s="17">
        <f>SUM(H7:H23)</f>
        <v>700</v>
      </c>
      <c r="I6" s="17">
        <f>SUM(I7:I23)</f>
        <v>365</v>
      </c>
      <c r="J6" s="17">
        <f>SUM(J7:J23)</f>
        <v>335</v>
      </c>
      <c r="XEX6" s="4"/>
      <c r="XEY6" s="4"/>
      <c r="XEZ6" s="4"/>
      <c r="XFA6" s="4"/>
    </row>
    <row r="7" s="1" customFormat="1" ht="96" customHeight="1" spans="1:10 16378:16381">
      <c r="A7" s="18">
        <v>1</v>
      </c>
      <c r="B7" s="18" t="s">
        <v>15</v>
      </c>
      <c r="C7" s="19" t="s">
        <v>868</v>
      </c>
      <c r="D7" s="19" t="s">
        <v>869</v>
      </c>
      <c r="E7" s="19" t="s">
        <v>870</v>
      </c>
      <c r="F7" s="20" t="s">
        <v>871</v>
      </c>
      <c r="G7" s="20" t="s">
        <v>872</v>
      </c>
      <c r="H7" s="16">
        <v>40</v>
      </c>
      <c r="I7" s="17">
        <v>20</v>
      </c>
      <c r="J7" s="21">
        <v>20</v>
      </c>
      <c r="XEX7" s="4"/>
      <c r="XEY7" s="4"/>
      <c r="XEZ7" s="4"/>
      <c r="XFA7" s="4"/>
    </row>
    <row r="8" s="1" customFormat="1" ht="62" customHeight="1" spans="1:10 16378:16381">
      <c r="A8" s="18"/>
      <c r="B8" s="18"/>
      <c r="C8" s="19" t="s">
        <v>873</v>
      </c>
      <c r="D8" s="19" t="s">
        <v>874</v>
      </c>
      <c r="E8" s="19" t="s">
        <v>875</v>
      </c>
      <c r="F8" s="20" t="s">
        <v>876</v>
      </c>
      <c r="G8" s="22" t="s">
        <v>877</v>
      </c>
      <c r="H8" s="16">
        <v>40</v>
      </c>
      <c r="I8" s="17">
        <v>20</v>
      </c>
      <c r="J8" s="21">
        <v>20</v>
      </c>
      <c r="XEX8" s="4"/>
      <c r="XEY8" s="4"/>
      <c r="XEZ8" s="4"/>
      <c r="XFA8" s="4"/>
    </row>
    <row r="9" s="1" customFormat="1" ht="98" customHeight="1" spans="1:10 16378:16381">
      <c r="A9" s="18">
        <v>2</v>
      </c>
      <c r="B9" s="10" t="s">
        <v>230</v>
      </c>
      <c r="C9" s="23" t="s">
        <v>878</v>
      </c>
      <c r="D9" s="24" t="s">
        <v>879</v>
      </c>
      <c r="E9" s="24" t="s">
        <v>880</v>
      </c>
      <c r="F9" s="25" t="s">
        <v>881</v>
      </c>
      <c r="G9" s="22" t="s">
        <v>882</v>
      </c>
      <c r="H9" s="16">
        <v>30</v>
      </c>
      <c r="I9" s="17">
        <v>15</v>
      </c>
      <c r="J9" s="21">
        <v>15</v>
      </c>
      <c r="XEX9" s="4"/>
      <c r="XEY9" s="4"/>
      <c r="XEZ9" s="4"/>
      <c r="XFA9" s="4"/>
    </row>
    <row r="10" s="1" customFormat="1" ht="93" customHeight="1" spans="1:10 16378:16381">
      <c r="A10" s="18">
        <v>3</v>
      </c>
      <c r="B10" s="18" t="s">
        <v>21</v>
      </c>
      <c r="C10" s="19" t="s">
        <v>883</v>
      </c>
      <c r="D10" s="19" t="s">
        <v>884</v>
      </c>
      <c r="E10" s="19" t="s">
        <v>885</v>
      </c>
      <c r="F10" s="20" t="s">
        <v>886</v>
      </c>
      <c r="G10" s="20" t="s">
        <v>887</v>
      </c>
      <c r="H10" s="16">
        <v>40</v>
      </c>
      <c r="I10" s="17">
        <v>20</v>
      </c>
      <c r="J10" s="21">
        <v>20</v>
      </c>
      <c r="XEX10" s="4"/>
      <c r="XEY10" s="4"/>
      <c r="XEZ10" s="4"/>
      <c r="XFA10" s="4"/>
    </row>
    <row r="11" s="1" customFormat="1" ht="78" customHeight="1" spans="1:10 16378:16381">
      <c r="A11" s="10">
        <v>4</v>
      </c>
      <c r="B11" s="10" t="s">
        <v>28</v>
      </c>
      <c r="C11" s="19" t="s">
        <v>888</v>
      </c>
      <c r="D11" s="19" t="s">
        <v>889</v>
      </c>
      <c r="E11" s="19" t="s">
        <v>890</v>
      </c>
      <c r="F11" s="20" t="s">
        <v>891</v>
      </c>
      <c r="G11" s="20" t="s">
        <v>892</v>
      </c>
      <c r="H11" s="16">
        <v>40</v>
      </c>
      <c r="I11" s="17">
        <v>20</v>
      </c>
      <c r="J11" s="21">
        <v>20</v>
      </c>
      <c r="XEX11" s="4"/>
      <c r="XEY11" s="4"/>
      <c r="XEZ11" s="4"/>
      <c r="XFA11" s="4"/>
    </row>
    <row r="12" s="1" customFormat="1" ht="96" customHeight="1" spans="1:10 16378:16381">
      <c r="A12" s="10"/>
      <c r="B12" s="10"/>
      <c r="C12" s="19" t="s">
        <v>893</v>
      </c>
      <c r="D12" s="19" t="s">
        <v>894</v>
      </c>
      <c r="E12" s="19" t="s">
        <v>895</v>
      </c>
      <c r="F12" s="20" t="s">
        <v>896</v>
      </c>
      <c r="G12" s="20" t="s">
        <v>897</v>
      </c>
      <c r="H12" s="16">
        <v>30</v>
      </c>
      <c r="I12" s="17">
        <v>15</v>
      </c>
      <c r="J12" s="21">
        <v>15</v>
      </c>
      <c r="XEX12" s="4"/>
      <c r="XEY12" s="4"/>
      <c r="XEZ12" s="4"/>
      <c r="XFA12" s="4"/>
    </row>
    <row r="13" s="1" customFormat="1" ht="63" customHeight="1" spans="1:10 16378:16381">
      <c r="A13" s="10">
        <v>5</v>
      </c>
      <c r="B13" s="10" t="s">
        <v>31</v>
      </c>
      <c r="C13" s="23" t="s">
        <v>898</v>
      </c>
      <c r="D13" s="24" t="s">
        <v>899</v>
      </c>
      <c r="E13" s="24" t="s">
        <v>900</v>
      </c>
      <c r="F13" s="26" t="s">
        <v>831</v>
      </c>
      <c r="G13" s="22" t="s">
        <v>901</v>
      </c>
      <c r="H13" s="16">
        <v>100</v>
      </c>
      <c r="I13" s="17">
        <v>65</v>
      </c>
      <c r="J13" s="21">
        <v>35</v>
      </c>
      <c r="XEX13" s="4"/>
      <c r="XEY13" s="4"/>
      <c r="XEZ13" s="4"/>
      <c r="XFA13" s="4"/>
    </row>
    <row r="14" s="1" customFormat="1" ht="96" customHeight="1" spans="1:10 16378:16381">
      <c r="A14" s="10"/>
      <c r="B14" s="10"/>
      <c r="C14" s="24" t="s">
        <v>902</v>
      </c>
      <c r="D14" s="24" t="s">
        <v>564</v>
      </c>
      <c r="E14" s="24" t="s">
        <v>903</v>
      </c>
      <c r="F14" s="25" t="s">
        <v>904</v>
      </c>
      <c r="G14" s="22" t="s">
        <v>905</v>
      </c>
      <c r="H14" s="16">
        <v>40</v>
      </c>
      <c r="I14" s="17">
        <v>20</v>
      </c>
      <c r="J14" s="21">
        <v>20</v>
      </c>
      <c r="XEX14" s="4"/>
      <c r="XEY14" s="4"/>
      <c r="XEZ14" s="4"/>
      <c r="XFA14" s="4"/>
    </row>
    <row r="15" s="1" customFormat="1" ht="77" customHeight="1" spans="1:10 16378:16381">
      <c r="A15" s="10">
        <v>6</v>
      </c>
      <c r="B15" s="10" t="s">
        <v>37</v>
      </c>
      <c r="C15" s="27" t="s">
        <v>906</v>
      </c>
      <c r="D15" s="27" t="s">
        <v>907</v>
      </c>
      <c r="E15" s="28" t="s">
        <v>908</v>
      </c>
      <c r="F15" s="29" t="s">
        <v>909</v>
      </c>
      <c r="G15" s="30" t="s">
        <v>910</v>
      </c>
      <c r="H15" s="16">
        <v>40</v>
      </c>
      <c r="I15" s="16">
        <v>20</v>
      </c>
      <c r="J15" s="31">
        <v>20</v>
      </c>
      <c r="XEX15" s="4"/>
      <c r="XEY15" s="4"/>
      <c r="XEZ15" s="4"/>
      <c r="XFA15" s="4"/>
    </row>
    <row r="16" s="1" customFormat="1" ht="94" customHeight="1" spans="1:10 16378:16381">
      <c r="A16" s="10">
        <v>7</v>
      </c>
      <c r="B16" s="10" t="s">
        <v>43</v>
      </c>
      <c r="C16" s="23" t="s">
        <v>911</v>
      </c>
      <c r="D16" s="24" t="s">
        <v>584</v>
      </c>
      <c r="E16" s="24" t="s">
        <v>912</v>
      </c>
      <c r="F16" s="25" t="s">
        <v>913</v>
      </c>
      <c r="G16" s="22" t="s">
        <v>914</v>
      </c>
      <c r="H16" s="32">
        <v>40</v>
      </c>
      <c r="I16" s="17">
        <v>20</v>
      </c>
      <c r="J16" s="21">
        <v>20</v>
      </c>
      <c r="XEX16" s="4"/>
      <c r="XEY16" s="4"/>
      <c r="XEZ16" s="4"/>
      <c r="XFA16" s="4"/>
    </row>
    <row r="17" s="1" customFormat="1" ht="93" customHeight="1" spans="1:10 16378:16381">
      <c r="A17" s="10">
        <v>8</v>
      </c>
      <c r="B17" s="10" t="s">
        <v>48</v>
      </c>
      <c r="C17" s="24" t="s">
        <v>915</v>
      </c>
      <c r="D17" s="24" t="s">
        <v>599</v>
      </c>
      <c r="E17" s="24" t="s">
        <v>916</v>
      </c>
      <c r="F17" s="22" t="s">
        <v>917</v>
      </c>
      <c r="G17" s="20" t="s">
        <v>918</v>
      </c>
      <c r="H17" s="16">
        <v>30</v>
      </c>
      <c r="I17" s="17">
        <v>15</v>
      </c>
      <c r="J17" s="21">
        <v>15</v>
      </c>
      <c r="XEX17" s="4"/>
      <c r="XEY17" s="4"/>
      <c r="XEZ17" s="4"/>
      <c r="XFA17" s="4"/>
    </row>
    <row r="18" s="1" customFormat="1" ht="86" customHeight="1" spans="1:10 16378:16381">
      <c r="A18" s="10">
        <v>9</v>
      </c>
      <c r="B18" s="10" t="s">
        <v>53</v>
      </c>
      <c r="C18" s="19" t="s">
        <v>919</v>
      </c>
      <c r="D18" s="19" t="s">
        <v>920</v>
      </c>
      <c r="E18" s="19" t="s">
        <v>921</v>
      </c>
      <c r="F18" s="20" t="s">
        <v>922</v>
      </c>
      <c r="G18" s="20" t="s">
        <v>923</v>
      </c>
      <c r="H18" s="16">
        <v>30</v>
      </c>
      <c r="I18" s="17">
        <v>15</v>
      </c>
      <c r="J18" s="21">
        <v>15</v>
      </c>
      <c r="XEX18" s="4"/>
      <c r="XEY18" s="4"/>
      <c r="XEZ18" s="4"/>
      <c r="XFA18" s="4"/>
    </row>
    <row r="19" s="1" customFormat="1" ht="80" customHeight="1" spans="1:10 16378:16381">
      <c r="A19" s="10">
        <v>9</v>
      </c>
      <c r="B19" s="10" t="s">
        <v>53</v>
      </c>
      <c r="C19" s="19" t="s">
        <v>924</v>
      </c>
      <c r="D19" s="19" t="s">
        <v>925</v>
      </c>
      <c r="E19" s="19" t="s">
        <v>926</v>
      </c>
      <c r="F19" s="20" t="s">
        <v>927</v>
      </c>
      <c r="G19" s="20" t="s">
        <v>928</v>
      </c>
      <c r="H19" s="16">
        <v>40</v>
      </c>
      <c r="I19" s="17">
        <v>20</v>
      </c>
      <c r="J19" s="21">
        <v>20</v>
      </c>
      <c r="XEX19" s="4"/>
      <c r="XEY19" s="4"/>
      <c r="XEZ19" s="4"/>
      <c r="XFA19" s="4"/>
    </row>
    <row r="20" s="1" customFormat="1" ht="80" customHeight="1" spans="1:10 16378:16381">
      <c r="A20" s="10">
        <v>10</v>
      </c>
      <c r="B20" s="10" t="s">
        <v>61</v>
      </c>
      <c r="C20" s="24" t="s">
        <v>929</v>
      </c>
      <c r="D20" s="24" t="s">
        <v>930</v>
      </c>
      <c r="E20" s="24" t="s">
        <v>931</v>
      </c>
      <c r="F20" s="25" t="s">
        <v>932</v>
      </c>
      <c r="G20" s="22" t="s">
        <v>933</v>
      </c>
      <c r="H20" s="16">
        <v>40</v>
      </c>
      <c r="I20" s="17">
        <v>20</v>
      </c>
      <c r="J20" s="21">
        <v>20</v>
      </c>
      <c r="XEX20" s="4"/>
      <c r="XEY20" s="4"/>
      <c r="XEZ20" s="4"/>
      <c r="XFA20" s="4"/>
    </row>
    <row r="21" s="1" customFormat="1" ht="77" customHeight="1" spans="1:10 16378:16381">
      <c r="A21" s="10">
        <v>11</v>
      </c>
      <c r="B21" s="18" t="s">
        <v>66</v>
      </c>
      <c r="C21" s="28" t="s">
        <v>934</v>
      </c>
      <c r="D21" s="28" t="s">
        <v>935</v>
      </c>
      <c r="E21" s="24" t="s">
        <v>936</v>
      </c>
      <c r="F21" s="25" t="s">
        <v>937</v>
      </c>
      <c r="G21" s="22" t="s">
        <v>938</v>
      </c>
      <c r="H21" s="32">
        <v>40</v>
      </c>
      <c r="I21" s="17">
        <v>20</v>
      </c>
      <c r="J21" s="21">
        <v>20</v>
      </c>
      <c r="XEX21" s="4"/>
      <c r="XEY21" s="4"/>
      <c r="XEZ21" s="4"/>
      <c r="XFA21" s="4"/>
    </row>
    <row r="22" s="1" customFormat="1" ht="67" customHeight="1" spans="1:10 16378:16381">
      <c r="A22" s="10">
        <v>12</v>
      </c>
      <c r="B22" s="18" t="s">
        <v>71</v>
      </c>
      <c r="C22" s="24" t="s">
        <v>939</v>
      </c>
      <c r="D22" s="24" t="s">
        <v>624</v>
      </c>
      <c r="E22" s="24" t="s">
        <v>940</v>
      </c>
      <c r="F22" s="26" t="s">
        <v>941</v>
      </c>
      <c r="G22" s="22" t="s">
        <v>942</v>
      </c>
      <c r="H22" s="32">
        <v>40</v>
      </c>
      <c r="I22" s="17">
        <v>20</v>
      </c>
      <c r="J22" s="21">
        <v>20</v>
      </c>
      <c r="XEX22" s="4"/>
      <c r="XEY22" s="4"/>
      <c r="XEZ22" s="4"/>
      <c r="XFA22" s="4"/>
    </row>
    <row r="23" s="1" customFormat="1" ht="79" customHeight="1" spans="1:10 16378:16381">
      <c r="A23" s="10">
        <v>13</v>
      </c>
      <c r="B23" s="10" t="s">
        <v>76</v>
      </c>
      <c r="C23" s="23" t="s">
        <v>943</v>
      </c>
      <c r="D23" s="24" t="s">
        <v>944</v>
      </c>
      <c r="E23" s="24" t="s">
        <v>945</v>
      </c>
      <c r="F23" s="25" t="s">
        <v>946</v>
      </c>
      <c r="G23" s="22" t="s">
        <v>947</v>
      </c>
      <c r="H23" s="32">
        <v>40</v>
      </c>
      <c r="I23" s="17">
        <v>20</v>
      </c>
      <c r="J23" s="21">
        <v>20</v>
      </c>
      <c r="XEX23" s="4"/>
      <c r="XEY23" s="4"/>
      <c r="XEZ23" s="4"/>
      <c r="XFA23" s="4"/>
    </row>
    <row r="24" s="1" customFormat="1" ht="24" customHeight="1" spans="1:10 16378:16381">
      <c r="A24" s="10" t="s">
        <v>628</v>
      </c>
      <c r="B24" s="10"/>
      <c r="C24" s="10" t="s">
        <v>532</v>
      </c>
      <c r="D24" s="10" t="s">
        <v>532</v>
      </c>
      <c r="E24" s="10"/>
      <c r="F24" s="10" t="s">
        <v>532</v>
      </c>
      <c r="G24" s="10" t="s">
        <v>532</v>
      </c>
      <c r="H24" s="17">
        <f>SUM(H25:H76)</f>
        <v>2000</v>
      </c>
      <c r="I24" s="17">
        <f>SUM(I25:I76)</f>
        <v>1105</v>
      </c>
      <c r="J24" s="17">
        <f>SUM(J25:J76)</f>
        <v>895</v>
      </c>
      <c r="XEX24" s="4"/>
      <c r="XEY24" s="4"/>
      <c r="XEZ24" s="4"/>
      <c r="XFA24" s="4"/>
    </row>
    <row r="25" s="1" customFormat="1" ht="94" customHeight="1" spans="1:10 16378:16381">
      <c r="A25" s="10">
        <v>14</v>
      </c>
      <c r="B25" s="10" t="s">
        <v>489</v>
      </c>
      <c r="C25" s="19" t="s">
        <v>948</v>
      </c>
      <c r="D25" s="19" t="s">
        <v>489</v>
      </c>
      <c r="E25" s="24" t="s">
        <v>949</v>
      </c>
      <c r="F25" s="25" t="s">
        <v>950</v>
      </c>
      <c r="G25" s="22" t="s">
        <v>951</v>
      </c>
      <c r="H25" s="16">
        <v>80</v>
      </c>
      <c r="I25" s="17">
        <v>55</v>
      </c>
      <c r="J25" s="21">
        <v>25</v>
      </c>
      <c r="XEX25" s="4"/>
      <c r="XEY25" s="4"/>
      <c r="XEZ25" s="4"/>
      <c r="XFA25" s="4"/>
    </row>
    <row r="26" s="1" customFormat="1" ht="101" customHeight="1" spans="1:10 16378:16381">
      <c r="A26" s="11">
        <v>14</v>
      </c>
      <c r="B26" s="11" t="s">
        <v>489</v>
      </c>
      <c r="C26" s="19" t="s">
        <v>952</v>
      </c>
      <c r="D26" s="19" t="s">
        <v>489</v>
      </c>
      <c r="E26" s="24" t="s">
        <v>953</v>
      </c>
      <c r="F26" s="25" t="s">
        <v>954</v>
      </c>
      <c r="G26" s="22" t="s">
        <v>955</v>
      </c>
      <c r="H26" s="16">
        <v>30</v>
      </c>
      <c r="I26" s="17">
        <v>15</v>
      </c>
      <c r="J26" s="21">
        <v>15</v>
      </c>
      <c r="XEX26" s="4"/>
      <c r="XEY26" s="4"/>
      <c r="XEZ26" s="4"/>
      <c r="XFA26" s="4"/>
    </row>
    <row r="27" s="1" customFormat="1" ht="96" customHeight="1" spans="1:10 16378:16381">
      <c r="A27" s="33"/>
      <c r="B27" s="33"/>
      <c r="C27" s="19" t="s">
        <v>956</v>
      </c>
      <c r="D27" s="19" t="s">
        <v>489</v>
      </c>
      <c r="E27" s="24" t="s">
        <v>957</v>
      </c>
      <c r="F27" s="25" t="s">
        <v>958</v>
      </c>
      <c r="G27" s="22" t="s">
        <v>959</v>
      </c>
      <c r="H27" s="16">
        <v>50</v>
      </c>
      <c r="I27" s="17">
        <v>30</v>
      </c>
      <c r="J27" s="21">
        <v>20</v>
      </c>
      <c r="XEX27" s="4"/>
      <c r="XEY27" s="4"/>
      <c r="XEZ27" s="4"/>
      <c r="XFA27" s="4"/>
    </row>
    <row r="28" s="1" customFormat="1" ht="94" customHeight="1" spans="1:10 16378:16381">
      <c r="A28" s="34"/>
      <c r="B28" s="34"/>
      <c r="C28" s="19" t="s">
        <v>960</v>
      </c>
      <c r="D28" s="19" t="s">
        <v>489</v>
      </c>
      <c r="E28" s="24" t="s">
        <v>961</v>
      </c>
      <c r="F28" s="25" t="s">
        <v>962</v>
      </c>
      <c r="G28" s="22" t="s">
        <v>963</v>
      </c>
      <c r="H28" s="16">
        <v>50</v>
      </c>
      <c r="I28" s="17">
        <v>30</v>
      </c>
      <c r="J28" s="21">
        <v>20</v>
      </c>
      <c r="XEX28" s="4"/>
      <c r="XEY28" s="4"/>
      <c r="XEZ28" s="4"/>
      <c r="XFA28" s="4"/>
    </row>
    <row r="29" s="1" customFormat="1" ht="84" customHeight="1" spans="1:10 16378:16381">
      <c r="A29" s="11">
        <v>14</v>
      </c>
      <c r="B29" s="11" t="s">
        <v>489</v>
      </c>
      <c r="C29" s="19" t="s">
        <v>964</v>
      </c>
      <c r="D29" s="19" t="s">
        <v>489</v>
      </c>
      <c r="E29" s="24" t="s">
        <v>965</v>
      </c>
      <c r="F29" s="25" t="s">
        <v>966</v>
      </c>
      <c r="G29" s="22" t="s">
        <v>967</v>
      </c>
      <c r="H29" s="16">
        <v>30</v>
      </c>
      <c r="I29" s="17">
        <v>15</v>
      </c>
      <c r="J29" s="21">
        <v>15</v>
      </c>
      <c r="XEX29" s="4"/>
      <c r="XEY29" s="4"/>
      <c r="XEZ29" s="4"/>
      <c r="XFA29" s="4"/>
    </row>
    <row r="30" s="1" customFormat="1" ht="80" customHeight="1" spans="1:10 16378:16381">
      <c r="A30" s="33"/>
      <c r="B30" s="33"/>
      <c r="C30" s="19" t="s">
        <v>968</v>
      </c>
      <c r="D30" s="19" t="s">
        <v>489</v>
      </c>
      <c r="E30" s="24" t="s">
        <v>969</v>
      </c>
      <c r="F30" s="25" t="s">
        <v>970</v>
      </c>
      <c r="G30" s="22" t="s">
        <v>971</v>
      </c>
      <c r="H30" s="16">
        <v>30</v>
      </c>
      <c r="I30" s="17">
        <v>15</v>
      </c>
      <c r="J30" s="21">
        <v>15</v>
      </c>
      <c r="XEX30" s="4"/>
      <c r="XEY30" s="4"/>
      <c r="XEZ30" s="4"/>
      <c r="XFA30" s="4"/>
    </row>
    <row r="31" s="1" customFormat="1" ht="63" customHeight="1" spans="1:10 16378:16381">
      <c r="A31" s="34"/>
      <c r="B31" s="34"/>
      <c r="C31" s="19" t="s">
        <v>972</v>
      </c>
      <c r="D31" s="19" t="s">
        <v>489</v>
      </c>
      <c r="E31" s="24" t="s">
        <v>973</v>
      </c>
      <c r="F31" s="26" t="s">
        <v>974</v>
      </c>
      <c r="G31" s="20" t="s">
        <v>975</v>
      </c>
      <c r="H31" s="16">
        <v>30</v>
      </c>
      <c r="I31" s="17">
        <v>15</v>
      </c>
      <c r="J31" s="21">
        <v>15</v>
      </c>
      <c r="XEX31" s="4"/>
      <c r="XEY31" s="4"/>
      <c r="XEZ31" s="4"/>
      <c r="XFA31" s="4"/>
    </row>
    <row r="32" s="1" customFormat="1" ht="66" customHeight="1" spans="1:10 16378:16381">
      <c r="A32" s="22">
        <v>15</v>
      </c>
      <c r="B32" s="22" t="s">
        <v>976</v>
      </c>
      <c r="C32" s="19" t="s">
        <v>977</v>
      </c>
      <c r="D32" s="19" t="s">
        <v>976</v>
      </c>
      <c r="E32" s="19" t="s">
        <v>978</v>
      </c>
      <c r="F32" s="20" t="s">
        <v>979</v>
      </c>
      <c r="G32" s="20" t="s">
        <v>980</v>
      </c>
      <c r="H32" s="16">
        <v>30</v>
      </c>
      <c r="I32" s="17">
        <v>15</v>
      </c>
      <c r="J32" s="21">
        <v>15</v>
      </c>
      <c r="XEX32" s="4"/>
      <c r="XEY32" s="4"/>
      <c r="XEZ32" s="4"/>
      <c r="XFA32" s="4"/>
    </row>
    <row r="33" s="1" customFormat="1" ht="93" customHeight="1" spans="1:10 16378:16381">
      <c r="A33" s="10">
        <v>16</v>
      </c>
      <c r="B33" s="10" t="s">
        <v>981</v>
      </c>
      <c r="C33" s="24" t="s">
        <v>982</v>
      </c>
      <c r="D33" s="24" t="s">
        <v>491</v>
      </c>
      <c r="E33" s="24" t="s">
        <v>983</v>
      </c>
      <c r="F33" s="35" t="s">
        <v>647</v>
      </c>
      <c r="G33" s="35" t="s">
        <v>984</v>
      </c>
      <c r="H33" s="16">
        <v>40</v>
      </c>
      <c r="I33" s="16">
        <v>25</v>
      </c>
      <c r="J33" s="21">
        <v>15</v>
      </c>
      <c r="XEX33" s="4"/>
      <c r="XEY33" s="4"/>
      <c r="XEZ33" s="4"/>
      <c r="XFA33" s="4"/>
    </row>
    <row r="34" s="1" customFormat="1" ht="78" customHeight="1" spans="1:10 16378:16381">
      <c r="A34" s="36">
        <v>17</v>
      </c>
      <c r="B34" s="36" t="s">
        <v>492</v>
      </c>
      <c r="C34" s="19" t="s">
        <v>985</v>
      </c>
      <c r="D34" s="37" t="s">
        <v>986</v>
      </c>
      <c r="E34" s="19" t="s">
        <v>987</v>
      </c>
      <c r="F34" s="20" t="s">
        <v>988</v>
      </c>
      <c r="G34" s="20" t="s">
        <v>989</v>
      </c>
      <c r="H34" s="16">
        <v>30</v>
      </c>
      <c r="I34" s="17">
        <v>15</v>
      </c>
      <c r="J34" s="21">
        <v>15</v>
      </c>
      <c r="XEX34" s="4"/>
      <c r="XEY34" s="4"/>
      <c r="XEZ34" s="4"/>
      <c r="XFA34" s="4"/>
    </row>
    <row r="35" s="1" customFormat="1" ht="99" customHeight="1" spans="1:10 16378:16381">
      <c r="A35" s="36">
        <v>18</v>
      </c>
      <c r="B35" s="36" t="s">
        <v>990</v>
      </c>
      <c r="C35" s="38" t="s">
        <v>991</v>
      </c>
      <c r="D35" s="38" t="s">
        <v>493</v>
      </c>
      <c r="E35" s="38" t="s">
        <v>992</v>
      </c>
      <c r="F35" s="39" t="s">
        <v>993</v>
      </c>
      <c r="G35" s="10" t="s">
        <v>994</v>
      </c>
      <c r="H35" s="16">
        <v>30</v>
      </c>
      <c r="I35" s="17">
        <v>15</v>
      </c>
      <c r="J35" s="21">
        <v>15</v>
      </c>
      <c r="XEX35" s="4"/>
      <c r="XEY35" s="4"/>
      <c r="XEZ35" s="4"/>
      <c r="XFA35" s="4"/>
    </row>
    <row r="36" s="1" customFormat="1" ht="93" customHeight="1" spans="1:10 16378:16381">
      <c r="A36" s="10">
        <v>19</v>
      </c>
      <c r="B36" s="10" t="s">
        <v>164</v>
      </c>
      <c r="C36" s="19" t="s">
        <v>995</v>
      </c>
      <c r="D36" s="19" t="s">
        <v>494</v>
      </c>
      <c r="E36" s="24" t="s">
        <v>996</v>
      </c>
      <c r="F36" s="25" t="s">
        <v>997</v>
      </c>
      <c r="G36" s="20" t="s">
        <v>998</v>
      </c>
      <c r="H36" s="16">
        <v>40</v>
      </c>
      <c r="I36" s="16">
        <v>25</v>
      </c>
      <c r="J36" s="21">
        <v>15</v>
      </c>
      <c r="XEX36" s="4"/>
      <c r="XEY36" s="4"/>
      <c r="XEZ36" s="4"/>
      <c r="XFA36" s="4"/>
    </row>
    <row r="37" s="1" customFormat="1" ht="96" customHeight="1" spans="1:10 16378:16381">
      <c r="A37" s="10">
        <v>20</v>
      </c>
      <c r="B37" s="10" t="s">
        <v>495</v>
      </c>
      <c r="C37" s="19" t="s">
        <v>999</v>
      </c>
      <c r="D37" s="19" t="s">
        <v>495</v>
      </c>
      <c r="E37" s="24" t="s">
        <v>1000</v>
      </c>
      <c r="F37" s="35" t="s">
        <v>1001</v>
      </c>
      <c r="G37" s="22" t="s">
        <v>1002</v>
      </c>
      <c r="H37" s="32">
        <v>30</v>
      </c>
      <c r="I37" s="17">
        <v>15</v>
      </c>
      <c r="J37" s="21">
        <v>15</v>
      </c>
      <c r="XEX37" s="4"/>
      <c r="XEY37" s="4"/>
      <c r="XEZ37" s="4"/>
      <c r="XFA37" s="4"/>
    </row>
    <row r="38" s="1" customFormat="1" ht="93" customHeight="1" spans="1:10 16378:16381">
      <c r="A38" s="10"/>
      <c r="B38" s="10"/>
      <c r="C38" s="19" t="s">
        <v>1003</v>
      </c>
      <c r="D38" s="19" t="s">
        <v>495</v>
      </c>
      <c r="E38" s="19" t="s">
        <v>1004</v>
      </c>
      <c r="F38" s="20" t="s">
        <v>1005</v>
      </c>
      <c r="G38" s="10" t="s">
        <v>1006</v>
      </c>
      <c r="H38" s="32">
        <v>30</v>
      </c>
      <c r="I38" s="17">
        <v>15</v>
      </c>
      <c r="J38" s="21">
        <v>15</v>
      </c>
      <c r="XEX38" s="4"/>
      <c r="XEY38" s="4"/>
      <c r="XEZ38" s="4"/>
      <c r="XFA38" s="4"/>
    </row>
    <row r="39" s="1" customFormat="1" ht="99" customHeight="1" spans="1:10 16378:16381">
      <c r="A39" s="11">
        <v>21</v>
      </c>
      <c r="B39" s="11" t="s">
        <v>496</v>
      </c>
      <c r="C39" s="23" t="s">
        <v>1007</v>
      </c>
      <c r="D39" s="24" t="s">
        <v>496</v>
      </c>
      <c r="E39" s="24" t="s">
        <v>1008</v>
      </c>
      <c r="F39" s="25" t="s">
        <v>681</v>
      </c>
      <c r="G39" s="22" t="s">
        <v>1009</v>
      </c>
      <c r="H39" s="16">
        <v>100</v>
      </c>
      <c r="I39" s="16">
        <v>60</v>
      </c>
      <c r="J39" s="21">
        <v>40</v>
      </c>
      <c r="XEX39" s="4"/>
      <c r="XEY39" s="4"/>
      <c r="XEZ39" s="4"/>
      <c r="XFA39" s="4"/>
    </row>
    <row r="40" s="1" customFormat="1" ht="96" customHeight="1" spans="1:10 16378:16381">
      <c r="A40" s="33"/>
      <c r="B40" s="33"/>
      <c r="C40" s="23" t="s">
        <v>1010</v>
      </c>
      <c r="D40" s="24" t="s">
        <v>496</v>
      </c>
      <c r="E40" s="19" t="s">
        <v>1011</v>
      </c>
      <c r="F40" s="20" t="s">
        <v>689</v>
      </c>
      <c r="G40" s="20" t="s">
        <v>1012</v>
      </c>
      <c r="H40" s="16">
        <v>80</v>
      </c>
      <c r="I40" s="16">
        <v>50</v>
      </c>
      <c r="J40" s="21">
        <v>30</v>
      </c>
      <c r="XEX40" s="4"/>
      <c r="XEY40" s="4"/>
      <c r="XEZ40" s="4"/>
      <c r="XFA40" s="4"/>
    </row>
    <row r="41" s="1" customFormat="1" ht="79" customHeight="1" spans="1:10 16378:16381">
      <c r="A41" s="34"/>
      <c r="B41" s="34"/>
      <c r="C41" s="23" t="s">
        <v>1013</v>
      </c>
      <c r="D41" s="24" t="s">
        <v>496</v>
      </c>
      <c r="E41" s="19" t="s">
        <v>1014</v>
      </c>
      <c r="F41" s="20" t="s">
        <v>1015</v>
      </c>
      <c r="G41" s="20" t="s">
        <v>1016</v>
      </c>
      <c r="H41" s="16">
        <v>30</v>
      </c>
      <c r="I41" s="16">
        <v>15</v>
      </c>
      <c r="J41" s="21">
        <v>15</v>
      </c>
      <c r="XEX41" s="4"/>
      <c r="XEY41" s="4"/>
      <c r="XEZ41" s="4"/>
      <c r="XFA41" s="4"/>
    </row>
    <row r="42" s="1" customFormat="1" ht="62" customHeight="1" spans="1:10 16378:16381">
      <c r="A42" s="11">
        <v>21</v>
      </c>
      <c r="B42" s="11" t="s">
        <v>496</v>
      </c>
      <c r="C42" s="23" t="s">
        <v>1017</v>
      </c>
      <c r="D42" s="24" t="s">
        <v>496</v>
      </c>
      <c r="E42" s="24" t="s">
        <v>1018</v>
      </c>
      <c r="F42" s="25" t="s">
        <v>1019</v>
      </c>
      <c r="G42" s="22" t="s">
        <v>1020</v>
      </c>
      <c r="H42" s="16">
        <v>40</v>
      </c>
      <c r="I42" s="16">
        <v>25</v>
      </c>
      <c r="J42" s="21">
        <v>15</v>
      </c>
      <c r="XEX42" s="4"/>
      <c r="XEY42" s="4"/>
      <c r="XEZ42" s="4"/>
      <c r="XFA42" s="4"/>
    </row>
    <row r="43" s="1" customFormat="1" ht="95" customHeight="1" spans="1:10 16378:16381">
      <c r="A43" s="33"/>
      <c r="B43" s="33"/>
      <c r="C43" s="24" t="s">
        <v>1021</v>
      </c>
      <c r="D43" s="24" t="s">
        <v>496</v>
      </c>
      <c r="E43" s="24" t="s">
        <v>1022</v>
      </c>
      <c r="F43" s="25" t="s">
        <v>677</v>
      </c>
      <c r="G43" s="22" t="s">
        <v>1023</v>
      </c>
      <c r="H43" s="16">
        <v>50</v>
      </c>
      <c r="I43" s="16">
        <v>30</v>
      </c>
      <c r="J43" s="21">
        <v>20</v>
      </c>
      <c r="XEX43" s="4"/>
      <c r="XEY43" s="4"/>
      <c r="XEZ43" s="4"/>
      <c r="XFA43" s="4"/>
    </row>
    <row r="44" s="1" customFormat="1" ht="94" customHeight="1" spans="1:10 16378:16381">
      <c r="A44" s="34"/>
      <c r="B44" s="34"/>
      <c r="C44" s="23" t="s">
        <v>1024</v>
      </c>
      <c r="D44" s="24" t="s">
        <v>496</v>
      </c>
      <c r="E44" s="19" t="s">
        <v>1025</v>
      </c>
      <c r="F44" s="20" t="s">
        <v>1026</v>
      </c>
      <c r="G44" s="20" t="s">
        <v>1027</v>
      </c>
      <c r="H44" s="16">
        <v>50</v>
      </c>
      <c r="I44" s="16">
        <v>30</v>
      </c>
      <c r="J44" s="21">
        <v>20</v>
      </c>
      <c r="XEX44" s="4"/>
      <c r="XEY44" s="4"/>
      <c r="XEZ44" s="4"/>
      <c r="XFA44" s="4"/>
    </row>
    <row r="45" s="1" customFormat="1" ht="85" customHeight="1" spans="1:10 16378:16381">
      <c r="A45" s="11">
        <v>21</v>
      </c>
      <c r="B45" s="11" t="s">
        <v>496</v>
      </c>
      <c r="C45" s="23" t="s">
        <v>1028</v>
      </c>
      <c r="D45" s="24" t="s">
        <v>496</v>
      </c>
      <c r="E45" s="24" t="s">
        <v>1029</v>
      </c>
      <c r="F45" s="25" t="s">
        <v>697</v>
      </c>
      <c r="G45" s="22" t="s">
        <v>1030</v>
      </c>
      <c r="H45" s="16">
        <v>40</v>
      </c>
      <c r="I45" s="16">
        <v>20</v>
      </c>
      <c r="J45" s="21">
        <v>20</v>
      </c>
      <c r="XEX45" s="4"/>
      <c r="XEY45" s="4"/>
      <c r="XEZ45" s="4"/>
      <c r="XFA45" s="4"/>
    </row>
    <row r="46" s="1" customFormat="1" ht="79" customHeight="1" spans="1:10 16378:16381">
      <c r="A46" s="33"/>
      <c r="B46" s="33"/>
      <c r="C46" s="23" t="s">
        <v>1031</v>
      </c>
      <c r="D46" s="24" t="s">
        <v>496</v>
      </c>
      <c r="E46" s="24" t="s">
        <v>1032</v>
      </c>
      <c r="F46" s="25" t="s">
        <v>1033</v>
      </c>
      <c r="G46" s="22" t="s">
        <v>1034</v>
      </c>
      <c r="H46" s="16">
        <v>30</v>
      </c>
      <c r="I46" s="16">
        <v>15</v>
      </c>
      <c r="J46" s="21">
        <v>15</v>
      </c>
      <c r="XEX46" s="4"/>
      <c r="XEY46" s="4"/>
      <c r="XEZ46" s="4"/>
      <c r="XFA46" s="4"/>
    </row>
    <row r="47" s="1" customFormat="1" ht="78" customHeight="1" spans="1:10 16378:16381">
      <c r="A47" s="34"/>
      <c r="B47" s="34"/>
      <c r="C47" s="24" t="s">
        <v>1035</v>
      </c>
      <c r="D47" s="24" t="s">
        <v>496</v>
      </c>
      <c r="E47" s="24" t="s">
        <v>1036</v>
      </c>
      <c r="F47" s="25" t="s">
        <v>1037</v>
      </c>
      <c r="G47" s="22" t="s">
        <v>1038</v>
      </c>
      <c r="H47" s="16">
        <v>30</v>
      </c>
      <c r="I47" s="16">
        <v>15</v>
      </c>
      <c r="J47" s="21">
        <v>15</v>
      </c>
      <c r="XEX47" s="4"/>
      <c r="XEY47" s="4"/>
      <c r="XEZ47" s="4"/>
      <c r="XFA47" s="4"/>
    </row>
    <row r="48" s="1" customFormat="1" ht="78" customHeight="1" spans="1:10 16378:16381">
      <c r="A48" s="11">
        <v>21</v>
      </c>
      <c r="B48" s="11" t="s">
        <v>496</v>
      </c>
      <c r="C48" s="23" t="s">
        <v>1039</v>
      </c>
      <c r="D48" s="40" t="s">
        <v>496</v>
      </c>
      <c r="E48" s="19" t="s">
        <v>1040</v>
      </c>
      <c r="F48" s="20" t="s">
        <v>1041</v>
      </c>
      <c r="G48" s="20" t="s">
        <v>1042</v>
      </c>
      <c r="H48" s="16">
        <v>30</v>
      </c>
      <c r="I48" s="16">
        <v>15</v>
      </c>
      <c r="J48" s="21">
        <v>15</v>
      </c>
      <c r="XEX48" s="4"/>
      <c r="XEY48" s="4"/>
      <c r="XEZ48" s="4"/>
      <c r="XFA48" s="4"/>
    </row>
    <row r="49" s="1" customFormat="1" ht="95" customHeight="1" spans="1:10 16378:16381">
      <c r="A49" s="33"/>
      <c r="B49" s="33"/>
      <c r="C49" s="23" t="s">
        <v>1043</v>
      </c>
      <c r="D49" s="41"/>
      <c r="E49" s="19" t="s">
        <v>1044</v>
      </c>
      <c r="F49" s="20" t="s">
        <v>1045</v>
      </c>
      <c r="G49" s="20" t="s">
        <v>1046</v>
      </c>
      <c r="H49" s="16">
        <v>30</v>
      </c>
      <c r="I49" s="16">
        <v>15</v>
      </c>
      <c r="J49" s="21">
        <v>15</v>
      </c>
      <c r="XEX49" s="4"/>
      <c r="XEY49" s="4"/>
      <c r="XEZ49" s="4"/>
      <c r="XFA49" s="4"/>
    </row>
    <row r="50" s="1" customFormat="1" ht="81" customHeight="1" spans="1:10 16378:16381">
      <c r="A50" s="10">
        <v>22</v>
      </c>
      <c r="B50" s="10" t="s">
        <v>1047</v>
      </c>
      <c r="C50" s="19" t="s">
        <v>1048</v>
      </c>
      <c r="D50" s="19" t="s">
        <v>497</v>
      </c>
      <c r="E50" s="24" t="s">
        <v>1049</v>
      </c>
      <c r="F50" s="25" t="s">
        <v>722</v>
      </c>
      <c r="G50" s="22" t="s">
        <v>1050</v>
      </c>
      <c r="H50" s="32">
        <v>30</v>
      </c>
      <c r="I50" s="17">
        <v>15</v>
      </c>
      <c r="J50" s="21">
        <v>15</v>
      </c>
      <c r="XEX50" s="4"/>
      <c r="XEY50" s="4"/>
      <c r="XEZ50" s="4"/>
      <c r="XFA50" s="4"/>
    </row>
    <row r="51" s="1" customFormat="1" ht="95" customHeight="1" spans="1:10 16378:16381">
      <c r="A51" s="10">
        <v>23</v>
      </c>
      <c r="B51" s="10" t="s">
        <v>95</v>
      </c>
      <c r="C51" s="19" t="s">
        <v>1051</v>
      </c>
      <c r="D51" s="19" t="s">
        <v>498</v>
      </c>
      <c r="E51" s="24" t="s">
        <v>1052</v>
      </c>
      <c r="F51" s="25" t="s">
        <v>1053</v>
      </c>
      <c r="G51" s="22" t="s">
        <v>1054</v>
      </c>
      <c r="H51" s="32">
        <v>30</v>
      </c>
      <c r="I51" s="17">
        <v>15</v>
      </c>
      <c r="J51" s="21">
        <v>15</v>
      </c>
      <c r="XEX51" s="4"/>
      <c r="XEY51" s="4"/>
      <c r="XEZ51" s="4"/>
      <c r="XFA51" s="4"/>
    </row>
    <row r="52" s="1" customFormat="1" ht="99" customHeight="1" spans="1:10 16378:16381">
      <c r="A52" s="42">
        <v>24</v>
      </c>
      <c r="B52" s="10" t="s">
        <v>111</v>
      </c>
      <c r="C52" s="24" t="s">
        <v>1055</v>
      </c>
      <c r="D52" s="24" t="s">
        <v>1056</v>
      </c>
      <c r="E52" s="24" t="s">
        <v>1057</v>
      </c>
      <c r="F52" s="25" t="s">
        <v>1058</v>
      </c>
      <c r="G52" s="22" t="s">
        <v>1059</v>
      </c>
      <c r="H52" s="32">
        <v>30</v>
      </c>
      <c r="I52" s="17">
        <v>15</v>
      </c>
      <c r="J52" s="21">
        <v>15</v>
      </c>
      <c r="XEX52" s="4"/>
      <c r="XEY52" s="4"/>
      <c r="XEZ52" s="4"/>
      <c r="XFA52" s="4"/>
    </row>
    <row r="53" s="1" customFormat="1" ht="63" spans="1:10 16378:16381">
      <c r="A53" s="10">
        <v>25</v>
      </c>
      <c r="B53" s="10" t="s">
        <v>1060</v>
      </c>
      <c r="C53" s="19" t="s">
        <v>1061</v>
      </c>
      <c r="D53" s="19" t="s">
        <v>500</v>
      </c>
      <c r="E53" s="24" t="s">
        <v>1062</v>
      </c>
      <c r="F53" s="25" t="s">
        <v>1063</v>
      </c>
      <c r="G53" s="22" t="s">
        <v>1064</v>
      </c>
      <c r="H53" s="16">
        <v>30</v>
      </c>
      <c r="I53" s="17">
        <v>15</v>
      </c>
      <c r="J53" s="21">
        <v>15</v>
      </c>
      <c r="XEX53" s="4"/>
      <c r="XEY53" s="4"/>
      <c r="XEZ53" s="4"/>
      <c r="XFA53" s="4"/>
    </row>
    <row r="54" s="1" customFormat="1" ht="95" customHeight="1" spans="1:10 16378:16381">
      <c r="A54" s="10">
        <v>26</v>
      </c>
      <c r="B54" s="10" t="s">
        <v>1065</v>
      </c>
      <c r="C54" s="19" t="s">
        <v>1066</v>
      </c>
      <c r="D54" s="19" t="s">
        <v>732</v>
      </c>
      <c r="E54" s="24" t="s">
        <v>1067</v>
      </c>
      <c r="F54" s="25" t="s">
        <v>1068</v>
      </c>
      <c r="G54" s="22" t="s">
        <v>1069</v>
      </c>
      <c r="H54" s="16">
        <v>30</v>
      </c>
      <c r="I54" s="17">
        <v>15</v>
      </c>
      <c r="J54" s="21">
        <v>15</v>
      </c>
      <c r="XEX54" s="4"/>
      <c r="XEY54" s="4"/>
      <c r="XEZ54" s="4"/>
      <c r="XFA54" s="4"/>
    </row>
    <row r="55" s="1" customFormat="1" ht="78" customHeight="1" spans="1:10 16378:16381">
      <c r="A55" s="10">
        <v>27</v>
      </c>
      <c r="B55" s="10" t="s">
        <v>1070</v>
      </c>
      <c r="C55" s="19" t="s">
        <v>1071</v>
      </c>
      <c r="D55" s="19" t="s">
        <v>502</v>
      </c>
      <c r="E55" s="24" t="s">
        <v>1072</v>
      </c>
      <c r="F55" s="25" t="s">
        <v>1073</v>
      </c>
      <c r="G55" s="22" t="s">
        <v>1074</v>
      </c>
      <c r="H55" s="16">
        <v>30</v>
      </c>
      <c r="I55" s="17">
        <v>15</v>
      </c>
      <c r="J55" s="21">
        <v>15</v>
      </c>
      <c r="XEX55" s="4"/>
      <c r="XEY55" s="4"/>
      <c r="XEZ55" s="4"/>
      <c r="XFA55" s="4"/>
    </row>
    <row r="56" s="1" customFormat="1" ht="110" customHeight="1" spans="1:10 16378:16381">
      <c r="A56" s="43">
        <v>28</v>
      </c>
      <c r="B56" s="43" t="s">
        <v>1075</v>
      </c>
      <c r="C56" s="19" t="s">
        <v>1076</v>
      </c>
      <c r="D56" s="37" t="s">
        <v>503</v>
      </c>
      <c r="E56" s="19" t="s">
        <v>1077</v>
      </c>
      <c r="F56" s="20" t="s">
        <v>1078</v>
      </c>
      <c r="G56" s="20" t="s">
        <v>1079</v>
      </c>
      <c r="H56" s="32">
        <v>30</v>
      </c>
      <c r="I56" s="17">
        <v>15</v>
      </c>
      <c r="J56" s="21">
        <v>15</v>
      </c>
      <c r="XEX56" s="4"/>
      <c r="XEY56" s="4"/>
      <c r="XEZ56" s="4"/>
      <c r="XFA56" s="4"/>
    </row>
    <row r="57" s="1" customFormat="1" ht="95" customHeight="1" spans="1:10 16378:16381">
      <c r="A57" s="18">
        <v>29</v>
      </c>
      <c r="B57" s="18" t="s">
        <v>1080</v>
      </c>
      <c r="C57" s="23" t="s">
        <v>1081</v>
      </c>
      <c r="D57" s="24" t="s">
        <v>744</v>
      </c>
      <c r="E57" s="24" t="s">
        <v>1082</v>
      </c>
      <c r="F57" s="25" t="s">
        <v>1083</v>
      </c>
      <c r="G57" s="22" t="s">
        <v>1084</v>
      </c>
      <c r="H57" s="17">
        <v>40</v>
      </c>
      <c r="I57" s="17">
        <v>25</v>
      </c>
      <c r="J57" s="21">
        <v>15</v>
      </c>
      <c r="XEX57" s="4"/>
      <c r="XEY57" s="4"/>
      <c r="XEZ57" s="4"/>
      <c r="XFA57" s="4"/>
    </row>
    <row r="58" s="1" customFormat="1" ht="95" customHeight="1" spans="1:10 16378:16381">
      <c r="A58" s="18">
        <v>30</v>
      </c>
      <c r="B58" s="18" t="s">
        <v>505</v>
      </c>
      <c r="C58" s="23" t="s">
        <v>1085</v>
      </c>
      <c r="D58" s="18" t="s">
        <v>505</v>
      </c>
      <c r="E58" s="24" t="s">
        <v>1086</v>
      </c>
      <c r="F58" s="25" t="s">
        <v>726</v>
      </c>
      <c r="G58" s="22" t="s">
        <v>1087</v>
      </c>
      <c r="H58" s="17">
        <v>10</v>
      </c>
      <c r="I58" s="17">
        <v>10</v>
      </c>
      <c r="J58" s="21"/>
      <c r="XEX58" s="4"/>
      <c r="XEY58" s="4"/>
      <c r="XEZ58" s="4"/>
      <c r="XFA58" s="4"/>
    </row>
    <row r="59" s="1" customFormat="1" ht="63" customHeight="1" spans="1:10 16378:16381">
      <c r="A59" s="18">
        <v>31</v>
      </c>
      <c r="B59" s="18" t="s">
        <v>506</v>
      </c>
      <c r="C59" s="19" t="s">
        <v>1088</v>
      </c>
      <c r="D59" s="19" t="s">
        <v>506</v>
      </c>
      <c r="E59" s="19" t="s">
        <v>1089</v>
      </c>
      <c r="F59" s="20" t="s">
        <v>1090</v>
      </c>
      <c r="G59" s="20" t="s">
        <v>1091</v>
      </c>
      <c r="H59" s="17">
        <v>30</v>
      </c>
      <c r="I59" s="17">
        <v>15</v>
      </c>
      <c r="J59" s="21">
        <v>15</v>
      </c>
      <c r="XEX59" s="4"/>
      <c r="XEY59" s="4"/>
      <c r="XEZ59" s="4"/>
      <c r="XFA59" s="4"/>
    </row>
    <row r="60" s="1" customFormat="1" ht="94" customHeight="1" spans="1:10 16378:16381">
      <c r="A60" s="22">
        <v>32</v>
      </c>
      <c r="B60" s="22" t="s">
        <v>753</v>
      </c>
      <c r="C60" s="24" t="s">
        <v>1092</v>
      </c>
      <c r="D60" s="19" t="s">
        <v>753</v>
      </c>
      <c r="E60" s="19" t="s">
        <v>1093</v>
      </c>
      <c r="F60" s="20" t="s">
        <v>764</v>
      </c>
      <c r="G60" s="20" t="s">
        <v>1094</v>
      </c>
      <c r="H60" s="17">
        <v>30</v>
      </c>
      <c r="I60" s="17">
        <v>15</v>
      </c>
      <c r="J60" s="21">
        <v>15</v>
      </c>
      <c r="XEX60" s="4"/>
      <c r="XEY60" s="4"/>
      <c r="XEZ60" s="4"/>
      <c r="XFA60" s="4"/>
    </row>
    <row r="61" s="1" customFormat="1" ht="85" customHeight="1" spans="1:10 16378:16381">
      <c r="A61" s="22">
        <v>33</v>
      </c>
      <c r="B61" s="44" t="s">
        <v>178</v>
      </c>
      <c r="C61" s="19" t="s">
        <v>1095</v>
      </c>
      <c r="D61" s="19" t="s">
        <v>178</v>
      </c>
      <c r="E61" s="19" t="s">
        <v>1096</v>
      </c>
      <c r="F61" s="20" t="s">
        <v>1097</v>
      </c>
      <c r="G61" s="20" t="s">
        <v>1098</v>
      </c>
      <c r="H61" s="17">
        <v>30</v>
      </c>
      <c r="I61" s="17">
        <v>15</v>
      </c>
      <c r="J61" s="21">
        <v>15</v>
      </c>
      <c r="XEX61" s="4"/>
      <c r="XEY61" s="4"/>
      <c r="XEZ61" s="4"/>
      <c r="XFA61" s="4"/>
    </row>
    <row r="62" s="1" customFormat="1" ht="91" customHeight="1" spans="1:10 16378:16381">
      <c r="A62" s="22">
        <v>34</v>
      </c>
      <c r="B62" s="10" t="s">
        <v>507</v>
      </c>
      <c r="C62" s="19" t="s">
        <v>1099</v>
      </c>
      <c r="D62" s="19" t="s">
        <v>507</v>
      </c>
      <c r="E62" s="19" t="s">
        <v>1100</v>
      </c>
      <c r="F62" s="20" t="s">
        <v>1101</v>
      </c>
      <c r="G62" s="20" t="s">
        <v>1102</v>
      </c>
      <c r="H62" s="32">
        <v>40</v>
      </c>
      <c r="I62" s="17">
        <v>20</v>
      </c>
      <c r="J62" s="21">
        <v>20</v>
      </c>
      <c r="XEX62" s="4"/>
      <c r="XEY62" s="4"/>
      <c r="XEZ62" s="4"/>
      <c r="XFA62" s="4"/>
    </row>
    <row r="63" s="1" customFormat="1" ht="111" customHeight="1" spans="1:10 16378:16381">
      <c r="A63" s="22">
        <v>35</v>
      </c>
      <c r="B63" s="10" t="s">
        <v>508</v>
      </c>
      <c r="C63" s="45" t="s">
        <v>1103</v>
      </c>
      <c r="D63" s="45" t="s">
        <v>508</v>
      </c>
      <c r="E63" s="45" t="s">
        <v>1104</v>
      </c>
      <c r="F63" s="10" t="s">
        <v>1105</v>
      </c>
      <c r="G63" s="10" t="s">
        <v>1106</v>
      </c>
      <c r="H63" s="16">
        <v>30</v>
      </c>
      <c r="I63" s="17">
        <v>15</v>
      </c>
      <c r="J63" s="21">
        <v>15</v>
      </c>
      <c r="XEX63" s="4"/>
      <c r="XEY63" s="4"/>
      <c r="XEZ63" s="4"/>
      <c r="XFA63" s="4"/>
    </row>
    <row r="64" s="1" customFormat="1" ht="126" customHeight="1" spans="1:10 16378:16381">
      <c r="A64" s="10">
        <v>36</v>
      </c>
      <c r="B64" s="10" t="s">
        <v>509</v>
      </c>
      <c r="C64" s="19" t="s">
        <v>1107</v>
      </c>
      <c r="D64" s="19" t="s">
        <v>509</v>
      </c>
      <c r="E64" s="19" t="s">
        <v>1108</v>
      </c>
      <c r="F64" s="20" t="s">
        <v>1109</v>
      </c>
      <c r="G64" s="20" t="s">
        <v>1110</v>
      </c>
      <c r="H64" s="32">
        <v>40</v>
      </c>
      <c r="I64" s="17">
        <v>20</v>
      </c>
      <c r="J64" s="21">
        <v>20</v>
      </c>
      <c r="XEX64" s="4"/>
      <c r="XEY64" s="4"/>
      <c r="XEZ64" s="4"/>
      <c r="XFA64" s="4"/>
    </row>
    <row r="65" s="1" customFormat="1" ht="141" customHeight="1" spans="1:10 16378:16381">
      <c r="A65" s="10">
        <v>37</v>
      </c>
      <c r="B65" s="10" t="s">
        <v>511</v>
      </c>
      <c r="C65" s="23" t="s">
        <v>1111</v>
      </c>
      <c r="D65" s="24" t="s">
        <v>511</v>
      </c>
      <c r="E65" s="19" t="s">
        <v>1112</v>
      </c>
      <c r="F65" s="20" t="s">
        <v>788</v>
      </c>
      <c r="G65" s="10" t="s">
        <v>1113</v>
      </c>
      <c r="H65" s="16">
        <v>40</v>
      </c>
      <c r="I65" s="17">
        <v>20</v>
      </c>
      <c r="J65" s="21">
        <v>20</v>
      </c>
      <c r="XEX65" s="4"/>
      <c r="XEY65" s="4"/>
      <c r="XEZ65" s="4"/>
      <c r="XFA65" s="4"/>
    </row>
    <row r="66" s="1" customFormat="1" ht="69" customHeight="1" spans="1:10 16378:16381">
      <c r="A66" s="46">
        <v>38</v>
      </c>
      <c r="B66" s="46" t="s">
        <v>512</v>
      </c>
      <c r="C66" s="24" t="s">
        <v>1114</v>
      </c>
      <c r="D66" s="40" t="s">
        <v>512</v>
      </c>
      <c r="E66" s="24" t="s">
        <v>1115</v>
      </c>
      <c r="F66" s="35" t="s">
        <v>1116</v>
      </c>
      <c r="G66" s="20" t="s">
        <v>1117</v>
      </c>
      <c r="H66" s="17">
        <v>40</v>
      </c>
      <c r="I66" s="17">
        <v>20</v>
      </c>
      <c r="J66" s="21">
        <v>20</v>
      </c>
      <c r="XEX66" s="4"/>
      <c r="XEY66" s="4"/>
      <c r="XEZ66" s="4"/>
      <c r="XFA66" s="4"/>
    </row>
    <row r="67" ht="62" customHeight="1" spans="1:10 16378:16381">
      <c r="A67" s="47"/>
      <c r="B67" s="47"/>
      <c r="C67" s="24" t="s">
        <v>1118</v>
      </c>
      <c r="D67" s="48"/>
      <c r="E67" s="24" t="s">
        <v>1119</v>
      </c>
      <c r="F67" s="35" t="s">
        <v>792</v>
      </c>
      <c r="G67" s="20" t="s">
        <v>1120</v>
      </c>
      <c r="H67" s="17">
        <v>30</v>
      </c>
      <c r="I67" s="17">
        <v>15</v>
      </c>
      <c r="J67" s="21">
        <v>15</v>
      </c>
    </row>
    <row r="68" ht="151" customHeight="1" spans="1:10 16378:16381">
      <c r="A68" s="18">
        <v>39</v>
      </c>
      <c r="B68" s="18" t="s">
        <v>513</v>
      </c>
      <c r="C68" s="24" t="s">
        <v>1121</v>
      </c>
      <c r="D68" s="24" t="s">
        <v>513</v>
      </c>
      <c r="E68" s="24" t="s">
        <v>1122</v>
      </c>
      <c r="F68" s="35" t="s">
        <v>804</v>
      </c>
      <c r="G68" s="22" t="s">
        <v>1123</v>
      </c>
      <c r="H68" s="17">
        <v>40</v>
      </c>
      <c r="I68" s="16">
        <v>20</v>
      </c>
      <c r="J68" s="21">
        <v>20</v>
      </c>
    </row>
    <row r="69" ht="63" spans="1:10 16378:16381">
      <c r="A69" s="46">
        <v>40</v>
      </c>
      <c r="B69" s="46" t="s">
        <v>515</v>
      </c>
      <c r="C69" s="19" t="s">
        <v>1124</v>
      </c>
      <c r="D69" s="49" t="s">
        <v>515</v>
      </c>
      <c r="E69" s="19" t="s">
        <v>1125</v>
      </c>
      <c r="F69" s="20" t="s">
        <v>1126</v>
      </c>
      <c r="G69" s="20" t="s">
        <v>1127</v>
      </c>
      <c r="H69" s="17">
        <v>80</v>
      </c>
      <c r="I69" s="16">
        <v>55</v>
      </c>
      <c r="J69" s="21">
        <v>25</v>
      </c>
    </row>
    <row r="70" ht="78.75" spans="1:10 16378:16381">
      <c r="A70" s="50"/>
      <c r="B70" s="50"/>
      <c r="C70" s="19" t="s">
        <v>1128</v>
      </c>
      <c r="D70" s="51"/>
      <c r="E70" s="19" t="s">
        <v>1129</v>
      </c>
      <c r="F70" s="20" t="s">
        <v>1130</v>
      </c>
      <c r="G70" s="20" t="s">
        <v>1131</v>
      </c>
      <c r="H70" s="17">
        <v>30</v>
      </c>
      <c r="I70" s="16">
        <v>15</v>
      </c>
      <c r="J70" s="21">
        <v>15</v>
      </c>
    </row>
    <row r="71" ht="63" spans="1:10 16378:16381">
      <c r="A71" s="47"/>
      <c r="B71" s="47"/>
      <c r="C71" s="19" t="s">
        <v>1132</v>
      </c>
      <c r="D71" s="52"/>
      <c r="E71" s="24" t="s">
        <v>1133</v>
      </c>
      <c r="F71" s="25" t="s">
        <v>1134</v>
      </c>
      <c r="G71" s="22" t="s">
        <v>1135</v>
      </c>
      <c r="H71" s="17">
        <v>30</v>
      </c>
      <c r="I71" s="16">
        <v>15</v>
      </c>
      <c r="J71" s="21">
        <v>15</v>
      </c>
    </row>
    <row r="72" ht="109" customHeight="1" spans="1:10 16378:16381">
      <c r="A72" s="10">
        <v>41</v>
      </c>
      <c r="B72" s="10" t="s">
        <v>516</v>
      </c>
      <c r="C72" s="45" t="s">
        <v>1136</v>
      </c>
      <c r="D72" s="53" t="s">
        <v>826</v>
      </c>
      <c r="E72" s="45" t="s">
        <v>1137</v>
      </c>
      <c r="F72" s="10" t="s">
        <v>1138</v>
      </c>
      <c r="G72" s="10" t="s">
        <v>1139</v>
      </c>
      <c r="H72" s="16">
        <v>30</v>
      </c>
      <c r="I72" s="17">
        <v>15</v>
      </c>
      <c r="J72" s="21">
        <v>15</v>
      </c>
    </row>
    <row r="73" ht="69" customHeight="1" spans="1:10 16378:16381">
      <c r="A73" s="46">
        <v>42</v>
      </c>
      <c r="B73" s="46" t="s">
        <v>517</v>
      </c>
      <c r="C73" s="23" t="s">
        <v>1140</v>
      </c>
      <c r="D73" s="35" t="s">
        <v>834</v>
      </c>
      <c r="E73" s="28" t="s">
        <v>1141</v>
      </c>
      <c r="F73" s="30" t="s">
        <v>1142</v>
      </c>
      <c r="G73" s="22" t="s">
        <v>1143</v>
      </c>
      <c r="H73" s="17">
        <v>50</v>
      </c>
      <c r="I73" s="17">
        <v>30</v>
      </c>
      <c r="J73" s="21">
        <v>20</v>
      </c>
    </row>
    <row r="74" ht="74" customHeight="1" spans="1:10 16378:16381">
      <c r="A74" s="47"/>
      <c r="B74" s="47"/>
      <c r="C74" s="23" t="s">
        <v>1144</v>
      </c>
      <c r="D74" s="35"/>
      <c r="E74" s="28" t="s">
        <v>1145</v>
      </c>
      <c r="F74" s="30" t="s">
        <v>1146</v>
      </c>
      <c r="G74" s="22" t="s">
        <v>1147</v>
      </c>
      <c r="H74" s="17">
        <v>50</v>
      </c>
      <c r="I74" s="17">
        <v>30</v>
      </c>
      <c r="J74" s="21">
        <v>20</v>
      </c>
    </row>
    <row r="75" ht="69" customHeight="1" spans="1:10 16378:16381">
      <c r="A75" s="46">
        <v>42</v>
      </c>
      <c r="B75" s="46" t="s">
        <v>517</v>
      </c>
      <c r="C75" s="23" t="s">
        <v>1148</v>
      </c>
      <c r="D75" s="35" t="s">
        <v>834</v>
      </c>
      <c r="E75" s="28" t="s">
        <v>1149</v>
      </c>
      <c r="F75" s="30" t="s">
        <v>1150</v>
      </c>
      <c r="G75" s="22" t="s">
        <v>1151</v>
      </c>
      <c r="H75" s="17">
        <v>40</v>
      </c>
      <c r="I75" s="17">
        <v>20</v>
      </c>
      <c r="J75" s="21">
        <v>20</v>
      </c>
    </row>
    <row r="76" ht="74" customHeight="1" spans="1:10 16378:16381">
      <c r="A76" s="47"/>
      <c r="B76" s="47"/>
      <c r="C76" s="23" t="s">
        <v>1152</v>
      </c>
      <c r="D76" s="35"/>
      <c r="E76" s="28" t="s">
        <v>1153</v>
      </c>
      <c r="F76" s="30" t="s">
        <v>1154</v>
      </c>
      <c r="G76" s="22" t="s">
        <v>1155</v>
      </c>
      <c r="H76" s="17">
        <v>40</v>
      </c>
      <c r="I76" s="17">
        <v>20</v>
      </c>
      <c r="J76" s="21">
        <v>20</v>
      </c>
    </row>
  </sheetData>
  <mergeCells count="39">
    <mergeCell ref="A1:G1"/>
    <mergeCell ref="A2:J2"/>
    <mergeCell ref="A3:J3"/>
    <mergeCell ref="A5:B5"/>
    <mergeCell ref="A6:B6"/>
    <mergeCell ref="A24:B24"/>
    <mergeCell ref="A7:A8"/>
    <mergeCell ref="A11:A12"/>
    <mergeCell ref="A13:A14"/>
    <mergeCell ref="A26:A28"/>
    <mergeCell ref="A29:A31"/>
    <mergeCell ref="A37:A38"/>
    <mergeCell ref="A39:A41"/>
    <mergeCell ref="A42:A44"/>
    <mergeCell ref="A45:A47"/>
    <mergeCell ref="A48:A49"/>
    <mergeCell ref="A66:A67"/>
    <mergeCell ref="A69:A71"/>
    <mergeCell ref="A73:A74"/>
    <mergeCell ref="A75:A76"/>
    <mergeCell ref="B7:B8"/>
    <mergeCell ref="B11:B12"/>
    <mergeCell ref="B13:B14"/>
    <mergeCell ref="B26:B28"/>
    <mergeCell ref="B29:B31"/>
    <mergeCell ref="B37:B38"/>
    <mergeCell ref="B39:B41"/>
    <mergeCell ref="B42:B44"/>
    <mergeCell ref="B45:B47"/>
    <mergeCell ref="B48:B49"/>
    <mergeCell ref="B66:B67"/>
    <mergeCell ref="B69:B71"/>
    <mergeCell ref="B73:B74"/>
    <mergeCell ref="B75:B76"/>
    <mergeCell ref="D48:D49"/>
    <mergeCell ref="D66:D67"/>
    <mergeCell ref="D69:D71"/>
    <mergeCell ref="D73:D74"/>
    <mergeCell ref="D75:D76"/>
  </mergeCells>
  <printOptions horizontalCentered="1"/>
  <pageMargins left="0.751388888888889" right="0.751388888888889" top="1" bottom="1" header="0.5" footer="0.5"/>
  <pageSetup paperSize="9" orientation="landscape" horizontalDpi="600"/>
  <headerFooter/>
  <rowBreaks count="1" manualBreakCount="1">
    <brk id="65" max="16383" man="1"/>
  </rowBreaks>
  <ignoredErrors>
    <ignoredError sqref="H6"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附件1汇总简表 </vt:lpstr>
      <vt:lpstr>幸福河湖1</vt:lpstr>
      <vt:lpstr>幸福河湖2</vt:lpstr>
      <vt:lpstr>南水北调</vt:lpstr>
      <vt:lpstr>水利科技1</vt:lpstr>
      <vt:lpstr>水利科技2</vt:lpstr>
      <vt:lpstr>水利科技3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GJ</dc:creator>
  <cp:lastModifiedBy>高锁平</cp:lastModifiedBy>
  <dcterms:created xsi:type="dcterms:W3CDTF">2019-04-02T08:58:00Z</dcterms:created>
  <cp:lastPrinted>2026-02-13T01:29:00Z</cp:lastPrinted>
  <dcterms:modified xsi:type="dcterms:W3CDTF">2026-07-23T09:04:26Z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2AF79F4BADCC4C44AEC55656D5A25D51</vt:lpwstr>
  </property>
  <property fmtid="{D5CDD505-2E9C-101B-9397-08002B2CF9AE}" pid="3" name="KSOProductBuildVer">
    <vt:lpwstr>2052-12.1.2.25882</vt:lpwstr>
  </property>
  <property fmtid="{D5CDD505-2E9C-101B-9397-08002B2CF9AE}" pid="4" name="CalculationRule">
    <vt:i4>0</vt:i4>
  </property>
</Properties>
</file>