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28"/>
  </bookViews>
  <sheets>
    <sheet name="附件1汇总表" sheetId="26" r:id="rId1"/>
    <sheet name="附件2市县任务清单" sheetId="8" r:id="rId2"/>
    <sheet name="附件3-1" sheetId="49" r:id="rId3"/>
    <sheet name="附件3-2" sheetId="46" r:id="rId4"/>
    <sheet name="附件3-3" sheetId="53" r:id="rId5"/>
    <sheet name="附件3-4" sheetId="51" r:id="rId6"/>
  </sheets>
  <definedNames>
    <definedName name="_xlnm._FilterDatabase" localSheetId="3" hidden="1">'附件3-2'!$A$1:$G$3</definedName>
    <definedName name="_xlnm.Print_Area" localSheetId="0">附件1汇总表!$A$1:$I$171</definedName>
    <definedName name="_xlnm.Print_Area" localSheetId="3">'附件3-2'!$A$1:$G$27</definedName>
    <definedName name="_xlnm.Print_Titles" localSheetId="0">附件1汇总表!$1:$5</definedName>
    <definedName name="_xlnm.Print_Titles" localSheetId="1">附件2市县任务清单!$1:$4</definedName>
    <definedName name="_xlnm.Print_Titles" localSheetId="3">'附件3-2'!$1:$3</definedName>
  </definedNames>
  <calcPr calcId="144525"/>
</workbook>
</file>

<file path=xl/sharedStrings.xml><?xml version="1.0" encoding="utf-8"?>
<sst xmlns="http://schemas.openxmlformats.org/spreadsheetml/2006/main" count="568" uniqueCount="305">
  <si>
    <r>
      <rPr>
        <b/>
        <sz val="10"/>
        <rFont val="仿宋_GB2312"/>
        <charset val="134"/>
      </rPr>
      <t>附件</t>
    </r>
    <r>
      <rPr>
        <b/>
        <sz val="10"/>
        <rFont val="Times New Roman"/>
        <charset val="134"/>
      </rPr>
      <t>1</t>
    </r>
  </si>
  <si>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>年第二批中央水利发展资金汇总表</t>
    </r>
    <r>
      <rPr>
        <b/>
        <sz val="16"/>
        <rFont val="Times New Roman"/>
        <charset val="134"/>
      </rPr>
      <t xml:space="preserve"> </t>
    </r>
  </si>
  <si>
    <t>单位：万元</t>
  </si>
  <si>
    <r>
      <rPr>
        <b/>
        <sz val="12"/>
        <rFont val="方正仿宋_GBK"/>
        <charset val="134"/>
      </rPr>
      <t>地</t>
    </r>
    <r>
      <rPr>
        <b/>
        <sz val="12"/>
        <rFont val="Times New Roman"/>
        <charset val="134"/>
      </rPr>
      <t xml:space="preserve">    </t>
    </r>
    <r>
      <rPr>
        <b/>
        <sz val="12"/>
        <rFont val="方正仿宋_GBK"/>
        <charset val="134"/>
      </rPr>
      <t>区</t>
    </r>
  </si>
  <si>
    <r>
      <rPr>
        <b/>
        <sz val="12"/>
        <rFont val="仿宋_GB2312"/>
        <charset val="134"/>
      </rPr>
      <t>年度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合计</t>
    </r>
  </si>
  <si>
    <r>
      <rPr>
        <b/>
        <sz val="12"/>
        <rFont val="仿宋_GB2312"/>
        <charset val="134"/>
      </rPr>
      <t>提前批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小计</t>
    </r>
  </si>
  <si>
    <r>
      <rPr>
        <b/>
        <sz val="12"/>
        <rFont val="仿宋_GB2312"/>
        <charset val="134"/>
      </rPr>
      <t>本次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小计</t>
    </r>
  </si>
  <si>
    <r>
      <rPr>
        <b/>
        <sz val="12"/>
        <rFont val="方正仿宋_GBK"/>
        <charset val="134"/>
      </rPr>
      <t>水旱灾害防御</t>
    </r>
  </si>
  <si>
    <r>
      <rPr>
        <b/>
        <sz val="12"/>
        <rFont val="方正仿宋_GBK"/>
        <charset val="134"/>
      </rPr>
      <t>水资源集约节约利用</t>
    </r>
  </si>
  <si>
    <r>
      <rPr>
        <b/>
        <sz val="12"/>
        <rFont val="方正仿宋_GBK"/>
        <charset val="134"/>
      </rPr>
      <t>水资源保护与修复治理</t>
    </r>
  </si>
  <si>
    <r>
      <rPr>
        <b/>
        <sz val="12"/>
        <rFont val="方正仿宋_GBK"/>
        <charset val="134"/>
      </rPr>
      <t>预算科目</t>
    </r>
  </si>
  <si>
    <r>
      <rPr>
        <b/>
        <sz val="12"/>
        <rFont val="方正仿宋_GBK"/>
        <charset val="134"/>
      </rPr>
      <t>中小河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流治理</t>
    </r>
  </si>
  <si>
    <t>白蚁
防治</t>
  </si>
  <si>
    <r>
      <rPr>
        <b/>
        <sz val="12"/>
        <rFont val="方正仿宋_GBK"/>
        <charset val="134"/>
      </rPr>
      <t>小型引调
水工程</t>
    </r>
  </si>
  <si>
    <r>
      <rPr>
        <b/>
        <sz val="12"/>
        <rFont val="方正仿宋_GBK"/>
        <charset val="134"/>
      </rPr>
      <t>幸福河
湖建设</t>
    </r>
  </si>
  <si>
    <r>
      <rPr>
        <b/>
        <sz val="12"/>
        <rFont val="方正仿宋_GBK"/>
        <charset val="134"/>
      </rPr>
      <t>合</t>
    </r>
    <r>
      <rPr>
        <b/>
        <sz val="12"/>
        <rFont val="Times New Roman"/>
        <charset val="134"/>
      </rPr>
      <t xml:space="preserve">    </t>
    </r>
    <r>
      <rPr>
        <b/>
        <sz val="12"/>
        <rFont val="方正仿宋_GBK"/>
        <charset val="134"/>
      </rPr>
      <t>计</t>
    </r>
  </si>
  <si>
    <r>
      <rPr>
        <b/>
        <sz val="12"/>
        <rFont val="方正仿宋_GBK"/>
        <charset val="134"/>
      </rPr>
      <t>市县小计</t>
    </r>
  </si>
  <si>
    <r>
      <rPr>
        <sz val="12"/>
        <rFont val="Times New Roman"/>
        <charset val="134"/>
      </rPr>
      <t>213</t>
    </r>
    <r>
      <rPr>
        <sz val="12"/>
        <rFont val="方正仿宋_GBK"/>
        <charset val="134"/>
      </rPr>
      <t>农林水支出</t>
    </r>
  </si>
  <si>
    <r>
      <rPr>
        <b/>
        <sz val="12"/>
        <rFont val="方正仿宋_GBK"/>
        <charset val="134"/>
      </rPr>
      <t>南京市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</si>
  <si>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南京市本级</t>
    </r>
  </si>
  <si>
    <r>
      <rPr>
        <b/>
        <sz val="12"/>
        <rFont val="方正仿宋_GBK"/>
        <charset val="134"/>
      </rPr>
      <t>无锡市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</si>
  <si>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无锡市本级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</si>
  <si>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江阴市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</si>
  <si>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宜兴市</t>
    </r>
  </si>
  <si>
    <r>
      <rPr>
        <b/>
        <sz val="12"/>
        <rFont val="方正仿宋_GBK"/>
        <charset val="134"/>
      </rPr>
      <t>徐州市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</si>
  <si>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徐州市本级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</si>
  <si>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丰县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</si>
  <si>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沛县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</si>
  <si>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睢宁县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</si>
  <si>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邳州市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</si>
  <si>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新沂市</t>
    </r>
  </si>
  <si>
    <r>
      <rPr>
        <b/>
        <sz val="12"/>
        <rFont val="方正仿宋_GBK"/>
        <charset val="134"/>
      </rPr>
      <t>常州市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</si>
  <si>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常州市本级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</si>
  <si>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溧阳市</t>
    </r>
  </si>
  <si>
    <r>
      <rPr>
        <b/>
        <sz val="12"/>
        <rFont val="方正仿宋_GBK"/>
        <charset val="134"/>
      </rPr>
      <t>苏州市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</si>
  <si>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苏州市本级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</si>
  <si>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张家港市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</si>
  <si>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常熟市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</si>
  <si>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太仓市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</si>
  <si>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昆山市</t>
    </r>
  </si>
  <si>
    <r>
      <rPr>
        <b/>
        <sz val="12"/>
        <rFont val="方正仿宋_GBK"/>
        <charset val="134"/>
      </rPr>
      <t>南通市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</si>
  <si>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南通市本级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</si>
  <si>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海安市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</si>
  <si>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如皋市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</si>
  <si>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如东县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</si>
  <si>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启东市</t>
    </r>
  </si>
  <si>
    <r>
      <rPr>
        <b/>
        <sz val="12"/>
        <rFont val="方正仿宋_GBK"/>
        <charset val="134"/>
      </rPr>
      <t>连云港市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</si>
  <si>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连云港市本级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</si>
  <si>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东海县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</si>
  <si>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灌云县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</si>
  <si>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灌南县</t>
    </r>
  </si>
  <si>
    <r>
      <rPr>
        <b/>
        <sz val="12"/>
        <rFont val="方正仿宋_GBK"/>
        <charset val="134"/>
      </rPr>
      <t>淮安市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</si>
  <si>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淮安市本级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</si>
  <si>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金湖县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</si>
  <si>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盱眙县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</si>
  <si>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涟水县</t>
    </r>
  </si>
  <si>
    <r>
      <rPr>
        <b/>
        <sz val="12"/>
        <rFont val="方正仿宋_GBK"/>
        <charset val="134"/>
      </rPr>
      <t>盐城市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</si>
  <si>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盐城市本级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</si>
  <si>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东台市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</si>
  <si>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建湖县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</si>
  <si>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射阳县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</si>
  <si>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阜宁县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</si>
  <si>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滨海县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</si>
  <si>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响水县</t>
    </r>
  </si>
  <si>
    <r>
      <rPr>
        <b/>
        <sz val="12"/>
        <rFont val="方正仿宋_GBK"/>
        <charset val="134"/>
      </rPr>
      <t>扬州市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</si>
  <si>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扬州市本级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</si>
  <si>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宝应县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</si>
  <si>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高邮市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</si>
  <si>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仪征市</t>
    </r>
  </si>
  <si>
    <r>
      <rPr>
        <b/>
        <sz val="12"/>
        <rFont val="方正仿宋_GBK"/>
        <charset val="134"/>
      </rPr>
      <t>镇江市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</si>
  <si>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镇江市本级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</si>
  <si>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丹阳市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</si>
  <si>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句容市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</si>
  <si>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扬中市</t>
    </r>
  </si>
  <si>
    <r>
      <rPr>
        <b/>
        <sz val="12"/>
        <rFont val="方正仿宋_GBK"/>
        <charset val="134"/>
      </rPr>
      <t>泰州市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</si>
  <si>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泰州市本级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</si>
  <si>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靖江市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</si>
  <si>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泰兴市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</si>
  <si>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兴化市</t>
    </r>
  </si>
  <si>
    <r>
      <rPr>
        <b/>
        <sz val="12"/>
        <rFont val="方正仿宋_GBK"/>
        <charset val="134"/>
      </rPr>
      <t>宿迁市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</si>
  <si>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宿迁市本级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</si>
  <si>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沭阳县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</si>
  <si>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泗洪县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</si>
  <si>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泗阳县</t>
    </r>
  </si>
  <si>
    <r>
      <rPr>
        <b/>
        <sz val="12"/>
        <rFont val="方正仿宋_GBK"/>
        <charset val="134"/>
      </rPr>
      <t>省级小计</t>
    </r>
  </si>
  <si>
    <r>
      <rPr>
        <sz val="12"/>
        <rFont val="Times New Roman"/>
        <charset val="134"/>
      </rPr>
      <t>2130399</t>
    </r>
    <r>
      <rPr>
        <sz val="12"/>
        <rFont val="方正仿宋_GBK"/>
        <charset val="134"/>
      </rPr>
      <t>其他水利支出</t>
    </r>
  </si>
  <si>
    <r>
      <rPr>
        <b/>
        <sz val="12"/>
        <rFont val="方正仿宋_GBK"/>
        <charset val="134"/>
      </rPr>
      <t>省骆运水利工程管理处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</si>
  <si>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管理处本级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</si>
  <si>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省泗阳闸站管理所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</si>
  <si>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省刘老涧闸站管理所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</si>
  <si>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省沙集闸站管理所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</si>
  <si>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省皂河抽水站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</si>
  <si>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省黄墩湖滞洪闸管理所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</si>
  <si>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省皂河闸管理所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</si>
  <si>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省洋河滩闸管理所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</si>
  <si>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省抗旱排涝队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</si>
  <si>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省骆运水利工程管理处水文站</t>
    </r>
  </si>
  <si>
    <r>
      <rPr>
        <b/>
        <sz val="12"/>
        <rFont val="方正仿宋_GBK"/>
        <charset val="134"/>
      </rPr>
      <t>省淮沭新河管理处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</si>
  <si>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省二河闸管理所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</si>
  <si>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省淮阴闸管理所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</si>
  <si>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省杨庄闸管理所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</si>
  <si>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</si>
  <si>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省沭新闸管理所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</si>
  <si>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省蔷薇河地涵管理所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</si>
  <si>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省盐河北闸管理所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</si>
  <si>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省善后闸管理所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</si>
  <si>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省新沂河海口控制工程管理所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</si>
  <si>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省淮沭新河管理处水文站</t>
    </r>
  </si>
  <si>
    <r>
      <rPr>
        <b/>
        <sz val="12"/>
        <rFont val="方正仿宋_GBK"/>
        <charset val="134"/>
      </rPr>
      <t>省通榆河蔷薇河送清水工程管理处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</si>
  <si>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省龙埝控制工程管理所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</si>
  <si>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省沭阳控制工程管理所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</si>
  <si>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省灌河响水地涵管理所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</si>
  <si>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省滨海抽水站管理所</t>
    </r>
  </si>
  <si>
    <r>
      <rPr>
        <b/>
        <sz val="12"/>
        <rFont val="方正仿宋_GBK"/>
        <charset val="134"/>
      </rPr>
      <t>省灌溉总渠管理处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</si>
  <si>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省淮安抽水三站管理所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</si>
  <si>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省淮阴抽水站管理所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</si>
  <si>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省北运西闸管理所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</si>
  <si>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省南运西闸管理所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</si>
  <si>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省高良涧闸管理所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</si>
  <si>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省阜宁腰闸管理所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</si>
  <si>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省通榆河总渠立交管理所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</si>
  <si>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省运西分水闸管理所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</si>
  <si>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省灌溉总渠管理处水文站</t>
    </r>
  </si>
  <si>
    <r>
      <rPr>
        <b/>
        <sz val="12"/>
        <rFont val="方正仿宋_GBK"/>
        <charset val="134"/>
      </rPr>
      <t>省洪泽湖水利工程管理处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</si>
  <si>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管理处本级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</si>
  <si>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省三河闸管理所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</si>
  <si>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省洪泽湖堤防管理所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</si>
  <si>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省三河船闸管理所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</si>
  <si>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省石港抽水站管理所</t>
    </r>
  </si>
  <si>
    <r>
      <rPr>
        <b/>
        <sz val="12"/>
        <rFont val="方正仿宋_GBK"/>
        <charset val="134"/>
      </rPr>
      <t>省江都水利工程管理处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</si>
  <si>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省万福闸管理所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</si>
  <si>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省江都闸管理所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</si>
  <si>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省宜陵闸管理所</t>
    </r>
  </si>
  <si>
    <r>
      <rPr>
        <b/>
        <sz val="12"/>
        <rFont val="方正仿宋_GBK"/>
        <charset val="134"/>
      </rPr>
      <t>省秦淮河水利工程管理处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</si>
  <si>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省秦淮新河闸管理所</t>
    </r>
  </si>
  <si>
    <r>
      <rPr>
        <b/>
        <sz val="12"/>
        <rFont val="方正仿宋_GBK"/>
        <charset val="134"/>
      </rPr>
      <t>省太湖地区水利工程管理处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</si>
  <si>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省常熟枢纽管理所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</si>
  <si>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省张家港枢纽管理所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</si>
  <si>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太湖处新沟河江边枢纽管理所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</si>
  <si>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太湖处丹阳水利枢纽管理所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</si>
  <si>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太湖处奔牛水利枢纽管理所</t>
    </r>
  </si>
  <si>
    <r>
      <rPr>
        <b/>
        <sz val="12"/>
        <rFont val="方正仿宋_GBK"/>
        <charset val="134"/>
      </rPr>
      <t>省泰州引江河管理处</t>
    </r>
  </si>
  <si>
    <r>
      <rPr>
        <b/>
        <sz val="12"/>
        <rFont val="方正仿宋_GBK"/>
        <charset val="134"/>
      </rPr>
      <t>省灌溉动力管理一处</t>
    </r>
  </si>
  <si>
    <r>
      <rPr>
        <b/>
        <sz val="12"/>
        <rFont val="方正仿宋_GBK"/>
        <charset val="134"/>
      </rPr>
      <t>省防汛防旱抢险中心</t>
    </r>
  </si>
  <si>
    <r>
      <rPr>
        <b/>
        <sz val="12"/>
        <rFont val="方正仿宋_GBK"/>
        <charset val="134"/>
      </rPr>
      <t>省淮河入海水道工程管理处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</si>
  <si>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省大运河立交管理所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</si>
  <si>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省淮阜控制工程管理所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</si>
  <si>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省海口闸管理所</t>
    </r>
  </si>
  <si>
    <r>
      <rPr>
        <b/>
        <sz val="12"/>
        <rFont val="方正仿宋_GBK"/>
        <charset val="134"/>
      </rPr>
      <t>省水文局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</si>
  <si>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省水文局南通分局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</si>
  <si>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省水文局南京分局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</si>
  <si>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省水文局无锡分局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</si>
  <si>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省水文局徐州分局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</si>
  <si>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省水文局常州分局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</si>
  <si>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省水文局苏州分局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</si>
  <si>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省水文局连云港分局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</si>
  <si>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省水文局淮安分局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</si>
  <si>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省水文局盐城分局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</si>
  <si>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省水文局扬州分局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</si>
  <si>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省水文局镇江分局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</si>
  <si>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省水文局泰州分局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</si>
  <si>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省水文局宿迁分局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</si>
  <si>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省水利数字中心</t>
    </r>
  </si>
  <si>
    <r>
      <rPr>
        <b/>
        <sz val="12"/>
        <rFont val="方正仿宋_GBK"/>
        <charset val="134"/>
      </rPr>
      <t>省水利厅机关</t>
    </r>
    <r>
      <rPr>
        <b/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</si>
  <si>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2130399其他水利支出</t>
    </r>
  </si>
  <si>
    <r>
      <rPr>
        <b/>
        <sz val="12"/>
        <rFont val="方正仿宋_GBK"/>
        <charset val="134"/>
      </rPr>
      <t>省水政监察总队</t>
    </r>
  </si>
  <si>
    <r>
      <rPr>
        <b/>
        <sz val="12"/>
        <rFont val="方正仿宋_GBK"/>
        <charset val="134"/>
      </rPr>
      <t>省水资源服务中心</t>
    </r>
  </si>
  <si>
    <t>省农村水利科技发展中心</t>
  </si>
  <si>
    <t>省水利科学研究院</t>
  </si>
  <si>
    <t>省水利厅机关后勤服务中心</t>
  </si>
  <si>
    <t>省水利科教中心</t>
  </si>
  <si>
    <t>省水利厅财审处</t>
  </si>
  <si>
    <t>省水利规划办公室</t>
  </si>
  <si>
    <t>省农垦集团</t>
  </si>
  <si>
    <t>省淮海农场</t>
  </si>
  <si>
    <t>省监狱管理局</t>
  </si>
  <si>
    <r>
      <rPr>
        <b/>
        <sz val="10"/>
        <rFont val="方正仿宋_GBK"/>
        <charset val="134"/>
      </rPr>
      <t>附件</t>
    </r>
    <r>
      <rPr>
        <b/>
        <sz val="10"/>
        <rFont val="Times New Roman"/>
        <charset val="134"/>
      </rPr>
      <t>2</t>
    </r>
  </si>
  <si>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方正小标宋_GBK"/>
        <charset val="134"/>
      </rPr>
      <t>年第二批中央水利发展资金任务清单</t>
    </r>
  </si>
  <si>
    <r>
      <rPr>
        <b/>
        <sz val="12"/>
        <rFont val="方正仿宋_GBK"/>
        <charset val="134"/>
      </rPr>
      <t>中小河流
治理长度
（公里）</t>
    </r>
  </si>
  <si>
    <t>白蚁防治</t>
  </si>
  <si>
    <r>
      <rPr>
        <b/>
        <sz val="12"/>
        <rFont val="方正仿宋_GBK"/>
        <charset val="134"/>
      </rPr>
      <t xml:space="preserve">幸福河
湖建设
</t>
    </r>
    <r>
      <rPr>
        <b/>
        <sz val="12"/>
        <rFont val="Times New Roman"/>
        <charset val="134"/>
      </rPr>
      <t>(</t>
    </r>
    <r>
      <rPr>
        <b/>
        <sz val="12"/>
        <rFont val="方正仿宋_GBK"/>
        <charset val="134"/>
      </rPr>
      <t>条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个</t>
    </r>
    <r>
      <rPr>
        <b/>
        <sz val="12"/>
        <rFont val="Times New Roman"/>
        <charset val="134"/>
      </rPr>
      <t>)</t>
    </r>
  </si>
  <si>
    <t>小型水库危害治理数量
（个）</t>
  </si>
  <si>
    <r>
      <rPr>
        <b/>
        <sz val="12"/>
        <rFont val="方正仿宋_GBK"/>
        <charset val="134"/>
      </rPr>
      <t>堤防危害治理长度
（</t>
    </r>
    <r>
      <rPr>
        <b/>
        <sz val="12"/>
        <rFont val="Times New Roman"/>
        <charset val="134"/>
      </rPr>
      <t>km</t>
    </r>
    <r>
      <rPr>
        <b/>
        <sz val="12"/>
        <rFont val="方正仿宋_GBK"/>
        <charset val="134"/>
      </rPr>
      <t>）</t>
    </r>
  </si>
  <si>
    <t>小型水库危害监测数量
（个）</t>
  </si>
  <si>
    <r>
      <rPr>
        <b/>
        <sz val="12"/>
        <rFont val="方正仿宋_GBK"/>
        <charset val="134"/>
      </rPr>
      <t>堤防危害监测长度
（</t>
    </r>
    <r>
      <rPr>
        <b/>
        <sz val="12"/>
        <rFont val="Times New Roman"/>
        <charset val="134"/>
      </rPr>
      <t>km</t>
    </r>
    <r>
      <rPr>
        <b/>
        <sz val="12"/>
        <rFont val="方正仿宋_GBK"/>
        <charset val="134"/>
      </rPr>
      <t>）</t>
    </r>
  </si>
  <si>
    <r>
      <rPr>
        <b/>
        <sz val="12"/>
        <rFont val="方正仿宋_GBK"/>
        <charset val="134"/>
      </rPr>
      <t>全省合计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</si>
  <si>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江宁区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</si>
  <si>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浦口区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</si>
  <si>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六合区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</si>
  <si>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溧水区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</si>
  <si>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高淳区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</si>
  <si>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栖霞区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</si>
  <si>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江北新区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</si>
  <si>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锡山区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</si>
  <si>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惠山区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</si>
  <si>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滨湖区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</si>
  <si>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铜山区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</si>
  <si>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贾汪区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</si>
  <si>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金坛区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</si>
  <si>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武进区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</si>
  <si>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新北区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</si>
  <si>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天宁区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</si>
  <si>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钟楼区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</si>
  <si>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吴江区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</si>
  <si>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吴中区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</si>
  <si>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相城区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</si>
  <si>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通州区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</si>
  <si>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海门区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</si>
  <si>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赣榆区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</si>
  <si>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海州区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</si>
  <si>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淮安区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</si>
  <si>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淮阴区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</si>
  <si>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清江浦区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</si>
  <si>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洪泽区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</si>
  <si>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大丰区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</si>
  <si>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盐都区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</si>
  <si>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亭湖区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</si>
  <si>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江都区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</si>
  <si>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邗江区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</si>
  <si>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广陵区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</si>
  <si>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丹徒区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</si>
  <si>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海陵区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</si>
  <si>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医药高新（高港）区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</si>
  <si>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姜堰区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</si>
  <si>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宿豫区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</si>
  <si>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宿城区</t>
    </r>
  </si>
  <si>
    <r>
      <rPr>
        <b/>
        <sz val="10"/>
        <rFont val="仿宋_GB2312"/>
        <charset val="134"/>
      </rPr>
      <t>附件</t>
    </r>
    <r>
      <rPr>
        <b/>
        <sz val="10"/>
        <rFont val="Times New Roman"/>
        <charset val="134"/>
      </rPr>
      <t>3-1</t>
    </r>
  </si>
  <si>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>年第二批中央水利发展资金明细表</t>
    </r>
    <r>
      <rPr>
        <b/>
        <sz val="16"/>
        <rFont val="Times New Roman"/>
        <charset val="134"/>
      </rPr>
      <t xml:space="preserve"> (</t>
    </r>
    <r>
      <rPr>
        <b/>
        <sz val="16"/>
        <rFont val="方正小标宋_GBK"/>
        <charset val="134"/>
      </rPr>
      <t>中小河流治理</t>
    </r>
    <r>
      <rPr>
        <b/>
        <sz val="16"/>
        <rFont val="Times New Roman"/>
        <charset val="134"/>
      </rPr>
      <t>)</t>
    </r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</si>
  <si>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</si>
  <si>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地区</t>
    </r>
  </si>
  <si>
    <r>
      <rPr>
        <b/>
        <sz val="12"/>
        <rFont val="方正仿宋_GBK"/>
        <charset val="134"/>
      </rPr>
      <t>项目名称</t>
    </r>
  </si>
  <si>
    <r>
      <rPr>
        <b/>
        <sz val="12"/>
        <rFont val="方正仿宋_GBK"/>
        <charset val="134"/>
      </rPr>
      <t>总投资</t>
    </r>
  </si>
  <si>
    <r>
      <rPr>
        <b/>
        <sz val="12"/>
        <rFont val="方正仿宋_GBK"/>
        <charset val="134"/>
      </rPr>
      <t>已安排投资</t>
    </r>
  </si>
  <si>
    <r>
      <rPr>
        <b/>
        <sz val="12"/>
        <rFont val="方正仿宋_GBK"/>
        <charset val="134"/>
      </rPr>
      <t>本次下达中央投资</t>
    </r>
  </si>
  <si>
    <r>
      <rPr>
        <b/>
        <sz val="12"/>
        <rFont val="方正仿宋_GBK"/>
        <charset val="134"/>
      </rPr>
      <t>年度治理
河长
（公里）</t>
    </r>
  </si>
  <si>
    <r>
      <rPr>
        <b/>
        <sz val="12"/>
        <rFont val="方正仿宋_GBK"/>
        <charset val="134"/>
      </rPr>
      <t>合计</t>
    </r>
  </si>
  <si>
    <r>
      <rPr>
        <b/>
        <sz val="12"/>
        <rFont val="方正仿宋_GBK"/>
        <charset val="134"/>
      </rPr>
      <t>中央</t>
    </r>
  </si>
  <si>
    <r>
      <rPr>
        <b/>
        <sz val="12"/>
        <rFont val="方正仿宋_GBK"/>
        <charset val="134"/>
      </rPr>
      <t>省级</t>
    </r>
  </si>
  <si>
    <r>
      <rPr>
        <b/>
        <sz val="12"/>
        <rFont val="方正仿宋_GBK"/>
        <charset val="134"/>
      </rPr>
      <t>市县</t>
    </r>
  </si>
  <si>
    <r>
      <rPr>
        <b/>
        <sz val="12"/>
        <rFont val="方正仿宋_GBK"/>
        <charset val="134"/>
      </rPr>
      <t>合</t>
    </r>
    <r>
      <rPr>
        <b/>
        <sz val="12"/>
        <rFont val="Times New Roman"/>
        <charset val="134"/>
      </rPr>
      <t xml:space="preserve">   </t>
    </r>
    <r>
      <rPr>
        <b/>
        <sz val="12"/>
        <rFont val="方正仿宋_GBK"/>
        <charset val="134"/>
      </rPr>
      <t>计</t>
    </r>
  </si>
  <si>
    <t>邳州市</t>
  </si>
  <si>
    <t>邳州市白马河（运西）治理工程</t>
  </si>
  <si>
    <t>灌南县</t>
  </si>
  <si>
    <t>柴米河治理工程（灌南县）</t>
  </si>
  <si>
    <t>金湖县</t>
  </si>
  <si>
    <t>淮安市草泽河治理工程（金湖县）</t>
  </si>
  <si>
    <t>亭湖区</t>
  </si>
  <si>
    <r>
      <rPr>
        <sz val="12"/>
        <rFont val="仿宋_GB2312"/>
        <charset val="134"/>
      </rPr>
      <t>盐城市潭洋河（西冈河</t>
    </r>
    <r>
      <rPr>
        <sz val="12"/>
        <rFont val="Times New Roman"/>
        <charset val="134"/>
      </rPr>
      <t>~</t>
    </r>
    <r>
      <rPr>
        <sz val="12"/>
        <rFont val="仿宋_GB2312"/>
        <charset val="134"/>
      </rPr>
      <t>六子河段）整治工程</t>
    </r>
  </si>
  <si>
    <t>建湖县</t>
  </si>
  <si>
    <t>射阳县</t>
  </si>
  <si>
    <r>
      <rPr>
        <sz val="12"/>
        <rFont val="仿宋_GB2312"/>
        <charset val="134"/>
      </rPr>
      <t>宿迁市本级</t>
    </r>
  </si>
  <si>
    <t>宿迁市黄河故道中泓治理工程</t>
  </si>
  <si>
    <t>沭阳县</t>
  </si>
  <si>
    <t>柴米河治理工程（沭阳县）</t>
  </si>
  <si>
    <r>
      <rPr>
        <b/>
        <sz val="10"/>
        <rFont val="仿宋_GB2312"/>
        <charset val="134"/>
      </rPr>
      <t>附件</t>
    </r>
    <r>
      <rPr>
        <b/>
        <sz val="10"/>
        <rFont val="Times New Roman"/>
        <charset val="134"/>
      </rPr>
      <t>3-2</t>
    </r>
  </si>
  <si>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 xml:space="preserve">年第二批中央水利发展资金明细表
</t>
    </r>
    <r>
      <rPr>
        <b/>
        <sz val="16"/>
        <rFont val="Times New Roman"/>
        <charset val="134"/>
      </rPr>
      <t xml:space="preserve"> (</t>
    </r>
    <r>
      <rPr>
        <b/>
        <sz val="16"/>
        <rFont val="方正小标宋_GBK"/>
        <charset val="134"/>
      </rPr>
      <t>白蚁防治</t>
    </r>
    <r>
      <rPr>
        <b/>
        <sz val="16"/>
        <rFont val="Times New Roman"/>
        <charset val="134"/>
      </rPr>
      <t>)</t>
    </r>
  </si>
  <si>
    <r>
      <rPr>
        <b/>
        <sz val="10"/>
        <rFont val="方正仿宋_GBK"/>
        <charset val="134"/>
      </rPr>
      <t>单位：万元</t>
    </r>
  </si>
  <si>
    <r>
      <rPr>
        <b/>
        <sz val="12"/>
        <rFont val="方正仿宋_GBK"/>
        <charset val="134"/>
      </rPr>
      <t>地区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单位</t>
    </r>
  </si>
  <si>
    <t>白蚁防治危害治理</t>
  </si>
  <si>
    <t>白蚁防治危害监测</t>
  </si>
  <si>
    <r>
      <rPr>
        <b/>
        <sz val="12"/>
        <rFont val="方正仿宋_GBK"/>
        <charset val="134"/>
      </rPr>
      <t>小型水库</t>
    </r>
  </si>
  <si>
    <r>
      <rPr>
        <b/>
        <sz val="12"/>
        <rFont val="方正仿宋_GBK"/>
        <charset val="134"/>
      </rPr>
      <t>堤防</t>
    </r>
  </si>
  <si>
    <t>总计</t>
  </si>
  <si>
    <r>
      <rPr>
        <b/>
        <sz val="12"/>
        <rFont val="方正仿宋_GBK"/>
        <charset val="134"/>
      </rPr>
      <t>一</t>
    </r>
  </si>
  <si>
    <r>
      <rPr>
        <sz val="12"/>
        <rFont val="方正仿宋_GBK"/>
        <charset val="134"/>
      </rPr>
      <t>高淳区</t>
    </r>
  </si>
  <si>
    <r>
      <rPr>
        <sz val="12"/>
        <rFont val="方正仿宋_GBK"/>
        <charset val="134"/>
      </rPr>
      <t>江宁区</t>
    </r>
  </si>
  <si>
    <r>
      <rPr>
        <sz val="12"/>
        <rFont val="方正仿宋_GBK"/>
        <charset val="134"/>
      </rPr>
      <t>六合区</t>
    </r>
  </si>
  <si>
    <r>
      <rPr>
        <b/>
        <sz val="12"/>
        <rFont val="方正仿宋_GBK"/>
        <charset val="134"/>
      </rPr>
      <t>四</t>
    </r>
  </si>
  <si>
    <r>
      <rPr>
        <sz val="12"/>
        <rFont val="方正仿宋_GBK"/>
        <charset val="134"/>
      </rPr>
      <t>金坛区</t>
    </r>
  </si>
  <si>
    <r>
      <rPr>
        <b/>
        <sz val="12"/>
        <rFont val="方正仿宋_GBK"/>
        <charset val="134"/>
      </rPr>
      <t>五</t>
    </r>
  </si>
  <si>
    <r>
      <rPr>
        <sz val="12"/>
        <rFont val="方正仿宋_GBK"/>
        <charset val="134"/>
      </rPr>
      <t>常熟市</t>
    </r>
  </si>
  <si>
    <r>
      <rPr>
        <b/>
        <sz val="12"/>
        <rFont val="方正仿宋_GBK"/>
        <charset val="134"/>
      </rPr>
      <t>九</t>
    </r>
  </si>
  <si>
    <r>
      <rPr>
        <sz val="12"/>
        <rFont val="方正仿宋_GBK"/>
        <charset val="134"/>
      </rPr>
      <t>市本级</t>
    </r>
  </si>
  <si>
    <r>
      <rPr>
        <sz val="12"/>
        <rFont val="方正仿宋_GBK"/>
        <charset val="134"/>
      </rPr>
      <t>邗江区</t>
    </r>
  </si>
  <si>
    <r>
      <rPr>
        <sz val="12"/>
        <rFont val="方正仿宋_GBK"/>
        <charset val="134"/>
      </rPr>
      <t>广陵区</t>
    </r>
  </si>
  <si>
    <r>
      <rPr>
        <sz val="12"/>
        <rFont val="方正仿宋_GBK"/>
        <charset val="134"/>
      </rPr>
      <t>仪征市</t>
    </r>
  </si>
  <si>
    <r>
      <rPr>
        <b/>
        <sz val="12"/>
        <rFont val="方正仿宋_GBK"/>
        <charset val="134"/>
      </rPr>
      <t>十</t>
    </r>
  </si>
  <si>
    <r>
      <rPr>
        <sz val="12"/>
        <rFont val="方正仿宋_GBK"/>
        <charset val="134"/>
      </rPr>
      <t>丹徒区</t>
    </r>
  </si>
  <si>
    <r>
      <rPr>
        <sz val="12"/>
        <rFont val="方正仿宋_GBK"/>
        <charset val="134"/>
      </rPr>
      <t>丹阳市</t>
    </r>
  </si>
  <si>
    <r>
      <rPr>
        <sz val="12"/>
        <rFont val="方正仿宋_GBK"/>
        <charset val="134"/>
      </rPr>
      <t>句容市</t>
    </r>
  </si>
  <si>
    <r>
      <rPr>
        <sz val="12"/>
        <rFont val="方正仿宋_GBK"/>
        <charset val="134"/>
      </rPr>
      <t>扬中市</t>
    </r>
  </si>
  <si>
    <r>
      <rPr>
        <b/>
        <sz val="12"/>
        <rFont val="方正仿宋_GBK"/>
        <charset val="134"/>
      </rPr>
      <t>十一</t>
    </r>
  </si>
  <si>
    <t>医药高新（高港）区</t>
  </si>
  <si>
    <r>
      <rPr>
        <b/>
        <sz val="10"/>
        <rFont val="方正仿宋_GBK"/>
        <charset val="134"/>
      </rPr>
      <t>附件</t>
    </r>
    <r>
      <rPr>
        <b/>
        <sz val="10"/>
        <rFont val="Times New Roman"/>
        <charset val="134"/>
      </rPr>
      <t>3-3</t>
    </r>
  </si>
  <si>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>年第二批中央水利发展资金明细表
（小型引调水工程）</t>
    </r>
  </si>
  <si>
    <r>
      <rPr>
        <b/>
        <sz val="12"/>
        <rFont val="方正仿宋_GBK"/>
        <charset val="134"/>
      </rPr>
      <t>已累计下达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中央资金</t>
    </r>
  </si>
  <si>
    <r>
      <rPr>
        <b/>
        <sz val="12"/>
        <rFont val="方正仿宋_GBK"/>
        <charset val="134"/>
      </rPr>
      <t>本次下达
中央资金</t>
    </r>
  </si>
  <si>
    <r>
      <rPr>
        <b/>
        <sz val="12"/>
        <rFont val="方正仿宋_GBK"/>
        <charset val="134"/>
      </rPr>
      <t>备注</t>
    </r>
  </si>
  <si>
    <r>
      <rPr>
        <sz val="12"/>
        <rFont val="方正仿宋_GBK"/>
        <charset val="134"/>
      </rPr>
      <t>邳州市</t>
    </r>
  </si>
  <si>
    <r>
      <rPr>
        <sz val="12"/>
        <rFont val="方正仿宋_GBK"/>
        <charset val="134"/>
      </rPr>
      <t>邳州市农村供水管网互通工程</t>
    </r>
  </si>
  <si>
    <r>
      <rPr>
        <sz val="12"/>
        <rFont val="方正仿宋_GBK"/>
        <charset val="134"/>
      </rPr>
      <t>续建项目，按标准足额补助</t>
    </r>
  </si>
  <si>
    <r>
      <rPr>
        <b/>
        <sz val="12"/>
        <rFont val="方正仿宋_GBK"/>
        <charset val="134"/>
      </rPr>
      <t>二</t>
    </r>
  </si>
  <si>
    <r>
      <rPr>
        <sz val="12"/>
        <rFont val="方正仿宋_GBK"/>
        <charset val="134"/>
      </rPr>
      <t>淮安区</t>
    </r>
  </si>
  <si>
    <r>
      <rPr>
        <sz val="12"/>
        <rFont val="方正仿宋_GBK"/>
        <charset val="134"/>
      </rPr>
      <t>淮安区农村供水保障车桥至苏嘴段供水环网管道工程项目</t>
    </r>
  </si>
  <si>
    <r>
      <rPr>
        <b/>
        <sz val="12"/>
        <rFont val="方正仿宋_GBK"/>
        <charset val="134"/>
      </rPr>
      <t>三</t>
    </r>
  </si>
  <si>
    <r>
      <rPr>
        <sz val="12"/>
        <rFont val="方正仿宋_GBK"/>
        <charset val="134"/>
      </rPr>
      <t>大丰区</t>
    </r>
  </si>
  <si>
    <r>
      <rPr>
        <sz val="12"/>
        <rFont val="方正仿宋_GBK"/>
        <charset val="134"/>
      </rPr>
      <t>大丰区农村供水输配水工程</t>
    </r>
  </si>
  <si>
    <r>
      <rPr>
        <b/>
        <sz val="10"/>
        <rFont val="方正仿宋_GBK"/>
        <charset val="134"/>
      </rPr>
      <t>附件</t>
    </r>
    <r>
      <rPr>
        <b/>
        <sz val="10"/>
        <rFont val="Times New Roman"/>
        <charset val="134"/>
      </rPr>
      <t>3-4</t>
    </r>
  </si>
  <si>
    <r>
      <rPr>
        <b/>
        <sz val="16"/>
        <rFont val="Times New Roman"/>
        <charset val="134"/>
      </rPr>
      <t>2026</t>
    </r>
    <r>
      <rPr>
        <b/>
        <sz val="16"/>
        <rFont val="方正小标宋_GBK"/>
        <charset val="134"/>
      </rPr>
      <t xml:space="preserve">年第二批中央水利发展资金明细表
</t>
    </r>
    <r>
      <rPr>
        <b/>
        <sz val="16"/>
        <rFont val="Times New Roman"/>
        <charset val="134"/>
      </rPr>
      <t>(</t>
    </r>
    <r>
      <rPr>
        <b/>
        <sz val="16"/>
        <rFont val="方正小标宋_GBK"/>
        <charset val="134"/>
      </rPr>
      <t>幸福河湖建设</t>
    </r>
    <r>
      <rPr>
        <b/>
        <sz val="16"/>
        <rFont val="Times New Roman"/>
        <charset val="134"/>
      </rPr>
      <t>)</t>
    </r>
  </si>
  <si>
    <r>
      <rPr>
        <b/>
        <sz val="10"/>
        <color theme="1"/>
        <rFont val="方正仿宋_GBK"/>
        <charset val="134"/>
      </rPr>
      <t>单位：万元</t>
    </r>
  </si>
  <si>
    <r>
      <rPr>
        <b/>
        <sz val="12"/>
        <rFont val="方正仿宋_GBK"/>
        <charset val="134"/>
      </rPr>
      <t>已下达
中央投资</t>
    </r>
  </si>
  <si>
    <r>
      <rPr>
        <b/>
        <sz val="12"/>
        <rFont val="方正仿宋_GBK"/>
        <charset val="134"/>
      </rPr>
      <t>本次下达
中央投资</t>
    </r>
  </si>
  <si>
    <r>
      <rPr>
        <b/>
        <sz val="12"/>
        <color theme="1"/>
        <rFont val="方正仿宋_GBK"/>
        <charset val="134"/>
      </rPr>
      <t>合计</t>
    </r>
  </si>
  <si>
    <t xml:space="preserve"> 连云港市本级</t>
  </si>
  <si>
    <t>连云港市东盐河-排淡河幸福河湖建设</t>
  </si>
</sst>
</file>

<file path=xl/styles.xml><?xml version="1.0" encoding="utf-8"?>
<styleSheet xmlns="http://schemas.openxmlformats.org/spreadsheetml/2006/main">
  <numFmts count="25">
    <numFmt numFmtId="176" formatCode="0_);[Red]\(0\)"/>
    <numFmt numFmtId="177" formatCode="_-&quot;$&quot;\ * #,##0_-;_-&quot;$&quot;\ * #,##0\-;_-&quot;$&quot;\ * &quot;-&quot;_-;_-@_-"/>
    <numFmt numFmtId="42" formatCode="_ &quot;￥&quot;* #,##0_ ;_ &quot;￥&quot;* \-#,##0_ ;_ &quot;￥&quot;* &quot;-&quot;_ ;_ @_ "/>
    <numFmt numFmtId="178" formatCode="#,##0.00\ &quot;$&quot;;\-#,##0.00\ &quot;$&quot;"/>
    <numFmt numFmtId="179" formatCode="0.00_ "/>
    <numFmt numFmtId="180" formatCode="_(&quot;$&quot;* #,##0.00_);_(&quot;$&quot;* \(#,##0.00\);_(&quot;$&quot;* &quot;-&quot;??_);_(@_)"/>
    <numFmt numFmtId="181" formatCode="&quot;$&quot;#,##0_);[Red]\(&quot;$&quot;#,##0\)"/>
    <numFmt numFmtId="182" formatCode="_-* #,##0_-;\-* #,##0_-;_-* &quot;-&quot;_-;_-@_-"/>
    <numFmt numFmtId="183" formatCode="_-* #,##0.00_-;\-* #,##0.00_-;_-* &quot;-&quot;??_-;_-@_-"/>
    <numFmt numFmtId="184" formatCode="_(&quot;$&quot;* #,##0_);_(&quot;$&quot;* \(#,##0\);_(&quot;$&quot;* &quot;-&quot;_);_(@_)"/>
    <numFmt numFmtId="41" formatCode="_ * #,##0_ ;_ * \-#,##0_ ;_ * &quot;-&quot;_ ;_ @_ "/>
    <numFmt numFmtId="185" formatCode="m/d"/>
    <numFmt numFmtId="186" formatCode="#."/>
    <numFmt numFmtId="187" formatCode="#,##0\ &quot;$&quot;;[Red]\-#,##0\ &quot;$&quot;"/>
    <numFmt numFmtId="188" formatCode="#\ ??/??"/>
    <numFmt numFmtId="189" formatCode="_-&quot;$&quot;\ * #,##0.00_-;_-&quot;$&quot;\ * #,##0.00\-;_-&quot;$&quot;\ * &quot;-&quot;??_-;_-@_-"/>
    <numFmt numFmtId="190" formatCode="&quot;$&quot;#,##0.00_);[Red]\(&quot;$&quot;#,##0.00\)"/>
    <numFmt numFmtId="191" formatCode="0.0_ "/>
    <numFmt numFmtId="192" formatCode="#,##0.0_);\(#,##0.0\)"/>
    <numFmt numFmtId="193" formatCode="_ &quot;$&quot;\ * #,##0.00_ ;_ &quot;$&quot;\ * \-#,##0.00_ ;_ &quot;$&quot;\ * &quot;-&quot;??_ ;_ @_ "/>
    <numFmt numFmtId="194" formatCode="0.0_);[Red]\(0.0\)"/>
    <numFmt numFmtId="195" formatCode="0.0000&quot;  &quot;"/>
    <numFmt numFmtId="196" formatCode="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name val="方正仿宋_GBK"/>
      <charset val="134"/>
    </font>
    <font>
      <b/>
      <sz val="10"/>
      <name val="Times New Roman"/>
      <charset val="134"/>
    </font>
    <font>
      <b/>
      <sz val="16"/>
      <name val="Times New Roman"/>
      <charset val="134"/>
    </font>
    <font>
      <b/>
      <sz val="10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Times New Roman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0"/>
      <color theme="1"/>
      <name val="方正仿宋_GBK"/>
      <charset val="134"/>
    </font>
    <font>
      <b/>
      <sz val="9"/>
      <color theme="1"/>
      <name val="仿宋"/>
      <charset val="134"/>
    </font>
    <font>
      <b/>
      <sz val="11"/>
      <name val="宋体"/>
      <charset val="134"/>
      <scheme val="minor"/>
    </font>
    <font>
      <sz val="9"/>
      <color theme="1"/>
      <name val="仿宋"/>
      <charset val="134"/>
    </font>
    <font>
      <b/>
      <sz val="16"/>
      <color theme="1"/>
      <name val="Times New Roman"/>
      <charset val="134"/>
    </font>
    <font>
      <b/>
      <sz val="12"/>
      <color theme="1"/>
      <name val="方正仿宋_GBK"/>
      <charset val="134"/>
    </font>
    <font>
      <sz val="9"/>
      <name val="仿宋"/>
      <charset val="134"/>
    </font>
    <font>
      <b/>
      <sz val="11"/>
      <name val="Times New Roman"/>
      <charset val="134"/>
    </font>
    <font>
      <sz val="11"/>
      <color rgb="FFFF0000"/>
      <name val="宋体"/>
      <charset val="134"/>
    </font>
    <font>
      <b/>
      <sz val="10"/>
      <name val="宋体"/>
      <charset val="134"/>
    </font>
    <font>
      <sz val="14"/>
      <color rgb="FFFF0000"/>
      <name val="Times New Roman"/>
      <charset val="134"/>
    </font>
    <font>
      <b/>
      <sz val="10"/>
      <color rgb="FFFF0000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8"/>
      <name val="Times New Roman"/>
      <charset val="134"/>
    </font>
    <font>
      <sz val="7"/>
      <name val="Small Fonts"/>
      <charset val="134"/>
    </font>
    <font>
      <i/>
      <sz val="11"/>
      <color rgb="FF7F7F7F"/>
      <name val="宋体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b/>
      <sz val="10"/>
      <name val="Tms Rmn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vertAlign val="superscript"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0"/>
      <name val="MS Sans Serif"/>
      <charset val="134"/>
    </font>
    <font>
      <sz val="12"/>
      <color indexed="9"/>
      <name val="Helv"/>
      <charset val="134"/>
    </font>
    <font>
      <sz val="11"/>
      <color indexed="52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2"/>
      <name val="Arial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sz val="10"/>
      <name val="Helv"/>
      <charset val="134"/>
    </font>
    <font>
      <sz val="11"/>
      <color rgb="FF006100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2"/>
      <name val="Helv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"/>
      <color indexed="16"/>
      <name val="Courier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MS Sans Serif"/>
      <charset val="134"/>
    </font>
    <font>
      <b/>
      <sz val="11"/>
      <color indexed="9"/>
      <name val="宋体"/>
      <charset val="134"/>
    </font>
    <font>
      <sz val="1"/>
      <color indexed="16"/>
      <name val="Courier"/>
      <charset val="134"/>
    </font>
    <font>
      <sz val="11"/>
      <color rgb="FFFF0000"/>
      <name val="宋体"/>
      <charset val="0"/>
      <scheme val="minor"/>
    </font>
    <font>
      <b/>
      <sz val="16"/>
      <name val="方正小标宋_GBK"/>
      <charset val="134"/>
    </font>
    <font>
      <b/>
      <sz val="10"/>
      <name val="仿宋_GB2312"/>
      <charset val="134"/>
    </font>
    <font>
      <b/>
      <sz val="16"/>
      <color theme="1"/>
      <name val="方正小标宋_GBK"/>
      <charset val="134"/>
    </font>
    <font>
      <b/>
      <sz val="12"/>
      <name val="仿宋_GB2312"/>
      <charset val="134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3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4">
    <xf numFmtId="0" fontId="0" fillId="0" borderId="0">
      <alignment vertical="center"/>
    </xf>
    <xf numFmtId="0" fontId="71" fillId="10" borderId="28" applyNumberFormat="false" applyAlignment="false" applyProtection="false">
      <alignment vertical="center"/>
    </xf>
    <xf numFmtId="0" fontId="63" fillId="3" borderId="23" applyNumberFormat="false" applyAlignment="false" applyProtection="false">
      <alignment vertical="center"/>
    </xf>
    <xf numFmtId="0" fontId="59" fillId="32" borderId="0" applyNumberFormat="false" applyBorder="false" applyAlignment="false" applyProtection="false">
      <alignment vertical="center"/>
    </xf>
    <xf numFmtId="0" fontId="39" fillId="43" borderId="0" applyNumberFormat="false" applyBorder="false" applyAlignment="false" applyProtection="false">
      <alignment vertical="center"/>
    </xf>
    <xf numFmtId="0" fontId="39" fillId="35" borderId="0" applyNumberFormat="false" applyBorder="false" applyAlignment="false" applyProtection="false">
      <alignment vertical="center"/>
    </xf>
    <xf numFmtId="0" fontId="5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6" fillId="0" borderId="24" applyNumberFormat="false" applyFill="false" applyAlignment="false" applyProtection="false">
      <alignment vertical="center"/>
    </xf>
    <xf numFmtId="0" fontId="12" fillId="0" borderId="0"/>
    <xf numFmtId="0" fontId="42" fillId="0" borderId="0"/>
    <xf numFmtId="0" fontId="42" fillId="0" borderId="0">
      <alignment vertical="center"/>
    </xf>
    <xf numFmtId="0" fontId="12" fillId="0" borderId="0"/>
    <xf numFmtId="0" fontId="42" fillId="0" borderId="0"/>
    <xf numFmtId="0" fontId="57" fillId="0" borderId="0"/>
    <xf numFmtId="0" fontId="42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67" fillId="0" borderId="25" applyNumberFormat="false" applyFill="false" applyAlignment="false" applyProtection="false">
      <alignment vertical="center"/>
    </xf>
    <xf numFmtId="184" fontId="38" fillId="0" borderId="0" applyFont="false" applyFill="false" applyBorder="false" applyAlignment="false" applyProtection="false"/>
    <xf numFmtId="180" fontId="38" fillId="0" borderId="0" applyFont="false" applyFill="false" applyBorder="false" applyAlignment="false" applyProtection="false"/>
    <xf numFmtId="0" fontId="67" fillId="0" borderId="0" applyNumberFormat="false" applyFill="false" applyBorder="false" applyAlignment="false" applyProtection="false">
      <alignment vertical="center"/>
    </xf>
    <xf numFmtId="9" fontId="57" fillId="0" borderId="0" applyFont="false" applyFill="false" applyBorder="false" applyAlignment="false" applyProtection="false"/>
    <xf numFmtId="9" fontId="42" fillId="0" borderId="0" applyFont="false" applyFill="false" applyBorder="false" applyAlignment="false" applyProtection="false">
      <alignment vertical="center"/>
    </xf>
    <xf numFmtId="9" fontId="42" fillId="0" borderId="0" applyFont="false" applyFill="false" applyBorder="false" applyAlignment="false" applyProtection="false"/>
    <xf numFmtId="0" fontId="42" fillId="0" borderId="0"/>
    <xf numFmtId="185" fontId="38" fillId="0" borderId="0" applyFont="false" applyFill="false" applyBorder="false" applyAlignment="false" applyProtection="false"/>
    <xf numFmtId="195" fontId="52" fillId="0" borderId="0"/>
    <xf numFmtId="3" fontId="52" fillId="0" borderId="0" applyFont="false" applyFill="false" applyBorder="false" applyAlignment="false" applyProtection="false"/>
    <xf numFmtId="15" fontId="42" fillId="0" borderId="0" applyFont="false" applyFill="false" applyBorder="false" applyAlignment="false" applyProtection="false"/>
    <xf numFmtId="0" fontId="0" fillId="0" borderId="0"/>
    <xf numFmtId="0" fontId="42" fillId="0" borderId="0" applyNumberFormat="false" applyFont="false" applyFill="false" applyBorder="false" applyAlignment="false" applyProtection="false">
      <alignment horizontal="left"/>
    </xf>
    <xf numFmtId="0" fontId="52" fillId="0" borderId="0" applyNumberFormat="false" applyFont="false" applyFill="false" applyBorder="false" applyAlignment="false" applyProtection="false">
      <alignment horizontal="left"/>
    </xf>
    <xf numFmtId="188" fontId="38" fillId="0" borderId="0" applyFont="false" applyFill="false" applyProtection="false"/>
    <xf numFmtId="0" fontId="42" fillId="0" borderId="0"/>
    <xf numFmtId="0" fontId="0" fillId="0" borderId="0"/>
    <xf numFmtId="10" fontId="42" fillId="0" borderId="0" applyFont="false" applyFill="false" applyBorder="false" applyAlignment="false" applyProtection="false"/>
    <xf numFmtId="10" fontId="38" fillId="0" borderId="0" applyFont="false" applyFill="false" applyBorder="false" applyAlignment="false" applyProtection="false"/>
    <xf numFmtId="0" fontId="46" fillId="49" borderId="0" applyNumberFormat="false" applyBorder="false" applyAlignment="false" applyProtection="false">
      <alignment vertical="center"/>
    </xf>
    <xf numFmtId="0" fontId="45" fillId="27" borderId="0" applyNumberFormat="false" applyBorder="false" applyAlignment="false" applyProtection="false">
      <alignment vertical="center"/>
    </xf>
    <xf numFmtId="0" fontId="46" fillId="26" borderId="0" applyNumberFormat="false" applyBorder="false" applyAlignment="false" applyProtection="false">
      <alignment vertical="center"/>
    </xf>
    <xf numFmtId="38" fontId="52" fillId="0" borderId="0" applyFont="false" applyFill="false" applyBorder="false" applyAlignment="false" applyProtection="false"/>
    <xf numFmtId="0" fontId="4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2" fillId="0" borderId="22" applyNumberFormat="false" applyAlignment="false" applyProtection="false">
      <alignment horizontal="left" vertical="center"/>
    </xf>
    <xf numFmtId="0" fontId="45" fillId="44" borderId="0" applyNumberFormat="false" applyBorder="false" applyAlignment="false" applyProtection="false">
      <alignment vertical="center"/>
    </xf>
    <xf numFmtId="193" fontId="38" fillId="0" borderId="0"/>
    <xf numFmtId="0" fontId="84" fillId="0" borderId="0"/>
    <xf numFmtId="4" fontId="42" fillId="0" borderId="0" applyFont="false" applyFill="false" applyBorder="false" applyAlignment="false" applyProtection="false"/>
    <xf numFmtId="0" fontId="39" fillId="45" borderId="0" applyNumberFormat="false" applyBorder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0" fillId="0" borderId="0"/>
    <xf numFmtId="3" fontId="42" fillId="0" borderId="0" applyFont="false" applyFill="false" applyBorder="false" applyAlignment="false" applyProtection="false"/>
    <xf numFmtId="0" fontId="45" fillId="47" borderId="0" applyNumberFormat="false" applyBorder="false" applyAlignment="false" applyProtection="false">
      <alignment vertical="center"/>
    </xf>
    <xf numFmtId="0" fontId="52" fillId="0" borderId="0"/>
    <xf numFmtId="9" fontId="0" fillId="0" borderId="0" applyFont="false" applyFill="false" applyBorder="false" applyAlignment="false" applyProtection="false">
      <alignment vertical="center"/>
    </xf>
    <xf numFmtId="0" fontId="58" fillId="30" borderId="20" applyNumberFormat="false" applyAlignment="false" applyProtection="false">
      <alignment vertical="center"/>
    </xf>
    <xf numFmtId="0" fontId="64" fillId="36" borderId="0" applyNumberFormat="false" applyBorder="false" applyAlignment="false" applyProtection="false">
      <alignment vertical="center"/>
    </xf>
    <xf numFmtId="177" fontId="38" fillId="0" borderId="0" applyFont="false" applyFill="false" applyBorder="false" applyAlignment="false" applyProtection="false"/>
    <xf numFmtId="0" fontId="73" fillId="48" borderId="0" applyNumberFormat="false" applyBorder="false" applyAlignment="false" applyProtection="false">
      <alignment vertical="center"/>
    </xf>
    <xf numFmtId="181" fontId="52" fillId="0" borderId="0" applyFont="false" applyFill="false" applyBorder="false" applyAlignment="false" applyProtection="false"/>
    <xf numFmtId="0" fontId="69" fillId="0" borderId="26">
      <alignment horizontal="center"/>
    </xf>
    <xf numFmtId="178" fontId="38" fillId="0" borderId="0" applyFont="false" applyFill="false" applyBorder="false" applyAlignment="false" applyProtection="false"/>
    <xf numFmtId="0" fontId="41" fillId="55" borderId="0" applyNumberFormat="false" applyBorder="false" applyAlignment="false" applyProtection="false">
      <alignment vertical="center"/>
    </xf>
    <xf numFmtId="0" fontId="62" fillId="0" borderId="9">
      <alignment horizontal="left" vertical="center"/>
    </xf>
    <xf numFmtId="0" fontId="42" fillId="0" borderId="0" applyNumberFormat="false" applyFill="false" applyBorder="false" applyAlignment="false" applyProtection="false"/>
    <xf numFmtId="42" fontId="0" fillId="0" borderId="0" applyFont="false" applyFill="false" applyBorder="false" applyAlignment="false" applyProtection="false">
      <alignment vertical="center"/>
    </xf>
    <xf numFmtId="0" fontId="74" fillId="21" borderId="0" applyNumberFormat="false" applyBorder="false" applyAlignment="false" applyProtection="false">
      <alignment vertical="center"/>
    </xf>
    <xf numFmtId="0" fontId="46" fillId="51" borderId="0" applyNumberFormat="false" applyBorder="false" applyAlignment="false" applyProtection="false">
      <alignment vertical="center"/>
    </xf>
    <xf numFmtId="4" fontId="52" fillId="0" borderId="0" applyFont="false" applyFill="false" applyBorder="false" applyAlignment="false" applyProtection="false"/>
    <xf numFmtId="0" fontId="46" fillId="52" borderId="0" applyNumberFormat="false" applyBorder="false" applyAlignment="false" applyProtection="false">
      <alignment vertical="center"/>
    </xf>
    <xf numFmtId="0" fontId="72" fillId="0" borderId="0">
      <protection locked="false"/>
    </xf>
    <xf numFmtId="0" fontId="42" fillId="0" borderId="0"/>
    <xf numFmtId="0" fontId="45" fillId="34" borderId="0" applyNumberFormat="false" applyBorder="false" applyAlignment="false" applyProtection="false">
      <alignment vertical="center"/>
    </xf>
    <xf numFmtId="186" fontId="81" fillId="0" borderId="0">
      <protection locked="false"/>
    </xf>
    <xf numFmtId="0" fontId="50" fillId="0" borderId="0" applyNumberFormat="false" applyFill="false" applyBorder="false" applyAlignment="false" applyProtection="false">
      <alignment vertical="center"/>
    </xf>
    <xf numFmtId="0" fontId="41" fillId="31" borderId="0" applyNumberFormat="false" applyBorder="false" applyAlignment="false" applyProtection="false">
      <alignment vertical="center"/>
    </xf>
    <xf numFmtId="0" fontId="79" fillId="0" borderId="29" applyNumberFormat="false" applyFill="false" applyAlignment="false" applyProtection="false">
      <alignment vertical="center"/>
    </xf>
    <xf numFmtId="0" fontId="80" fillId="54" borderId="20" applyNumberFormat="false" applyAlignment="false" applyProtection="false">
      <alignment vertical="center"/>
    </xf>
    <xf numFmtId="0" fontId="37" fillId="3" borderId="0" applyNumberFormat="false" applyBorder="false" applyAlignment="false" applyProtection="false"/>
    <xf numFmtId="0" fontId="46" fillId="39" borderId="0" applyNumberFormat="false" applyBorder="false" applyAlignment="false" applyProtection="false">
      <alignment vertical="center"/>
    </xf>
    <xf numFmtId="0" fontId="52" fillId="33" borderId="0" applyNumberFormat="false" applyFont="false" applyBorder="false" applyAlignment="false" applyProtection="false"/>
    <xf numFmtId="0" fontId="82" fillId="0" borderId="0" applyNumberFormat="false" applyFill="false" applyBorder="false" applyAlignment="false" applyProtection="false">
      <alignment vertical="center"/>
    </xf>
    <xf numFmtId="183" fontId="12" fillId="0" borderId="0" applyFont="false" applyFill="false" applyBorder="false" applyAlignment="false" applyProtection="false"/>
    <xf numFmtId="0" fontId="83" fillId="0" borderId="0" applyNumberFormat="false" applyFill="false" applyBorder="false" applyAlignment="false" applyProtection="false">
      <alignment vertical="center"/>
    </xf>
    <xf numFmtId="0" fontId="85" fillId="56" borderId="30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5" fillId="38" borderId="0" applyNumberFormat="false" applyBorder="false" applyAlignment="false" applyProtection="false">
      <alignment vertical="center"/>
    </xf>
    <xf numFmtId="186" fontId="86" fillId="0" borderId="0">
      <protection locked="false"/>
    </xf>
    <xf numFmtId="15" fontId="52" fillId="0" borderId="0" applyFont="false" applyFill="false" applyBorder="false" applyAlignment="false" applyProtection="false"/>
    <xf numFmtId="0" fontId="87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Alignment="false" applyProtection="false">
      <alignment vertical="center"/>
    </xf>
    <xf numFmtId="9" fontId="72" fillId="0" borderId="0" applyFont="false" applyFill="false" applyBorder="false" applyAlignment="false" applyProtection="false"/>
    <xf numFmtId="0" fontId="72" fillId="0" borderId="0"/>
    <xf numFmtId="0" fontId="46" fillId="59" borderId="0" applyNumberFormat="false" applyBorder="false" applyAlignment="false" applyProtection="false">
      <alignment vertical="center"/>
    </xf>
    <xf numFmtId="0" fontId="46" fillId="2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2" fillId="0" borderId="0"/>
    <xf numFmtId="0" fontId="41" fillId="21" borderId="0" applyNumberFormat="false" applyBorder="false" applyAlignment="false" applyProtection="false">
      <alignment vertical="center"/>
    </xf>
    <xf numFmtId="0" fontId="50" fillId="0" borderId="17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top"/>
      <protection locked="false"/>
    </xf>
    <xf numFmtId="192" fontId="53" fillId="25" borderId="0"/>
    <xf numFmtId="0" fontId="68" fillId="0" borderId="0" applyNumberFormat="false" applyFill="false" applyBorder="false" applyAlignment="false" applyProtection="false">
      <alignment vertical="center"/>
    </xf>
    <xf numFmtId="0" fontId="4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6" fillId="19" borderId="0" applyNumberFormat="false" applyBorder="false" applyAlignment="false" applyProtection="false">
      <alignment vertical="center"/>
    </xf>
    <xf numFmtId="0" fontId="46" fillId="22" borderId="0" applyNumberFormat="false" applyBorder="false" applyAlignment="false" applyProtection="false">
      <alignment vertical="center"/>
    </xf>
    <xf numFmtId="0" fontId="48" fillId="0" borderId="16" applyNumberFormat="false" applyFill="false" applyAlignment="false" applyProtection="false">
      <alignment vertical="center"/>
    </xf>
    <xf numFmtId="0" fontId="41" fillId="18" borderId="0" applyNumberFormat="false" applyBorder="false" applyAlignment="false" applyProtection="false">
      <alignment vertical="center"/>
    </xf>
    <xf numFmtId="0" fontId="45" fillId="17" borderId="0" applyNumberFormat="false" applyBorder="false" applyAlignment="false" applyProtection="false">
      <alignment vertical="center"/>
    </xf>
    <xf numFmtId="0" fontId="65" fillId="37" borderId="0" applyNumberFormat="false" applyBorder="false" applyAlignment="false" applyProtection="false">
      <alignment vertical="center"/>
    </xf>
    <xf numFmtId="0" fontId="47" fillId="16" borderId="15" applyNumberFormat="false" applyAlignment="false" applyProtection="false">
      <alignment vertical="center"/>
    </xf>
    <xf numFmtId="0" fontId="70" fillId="30" borderId="27" applyNumberFormat="false" applyAlignment="false" applyProtection="false">
      <alignment vertical="center"/>
    </xf>
    <xf numFmtId="0" fontId="77" fillId="0" borderId="16" applyNumberFormat="false" applyFill="false" applyAlignment="false" applyProtection="false">
      <alignment vertical="center"/>
    </xf>
    <xf numFmtId="0" fontId="46" fillId="15" borderId="0" applyNumberFormat="false" applyBorder="false" applyAlignment="false" applyProtection="false">
      <alignment vertical="center"/>
    </xf>
    <xf numFmtId="0" fontId="45" fillId="14" borderId="0" applyNumberFormat="false" applyBorder="false" applyAlignment="false" applyProtection="false">
      <alignment vertical="center"/>
    </xf>
    <xf numFmtId="0" fontId="54" fillId="0" borderId="18" applyNumberFormat="false" applyFill="false" applyAlignment="false" applyProtection="false">
      <alignment vertical="center"/>
    </xf>
    <xf numFmtId="0" fontId="41" fillId="13" borderId="0" applyNumberFormat="false" applyBorder="false" applyAlignment="false" applyProtection="false">
      <alignment vertical="center"/>
    </xf>
    <xf numFmtId="0" fontId="0" fillId="12" borderId="14" applyNumberFormat="false" applyFont="false" applyAlignment="false" applyProtection="false">
      <alignment vertical="center"/>
    </xf>
    <xf numFmtId="190" fontId="52" fillId="0" borderId="0" applyFont="false" applyFill="false" applyBorder="false" applyAlignment="false" applyProtection="false"/>
    <xf numFmtId="0" fontId="41" fillId="11" borderId="0" applyNumberFormat="false" applyBorder="false" applyAlignment="false" applyProtection="false">
      <alignment vertical="center"/>
    </xf>
    <xf numFmtId="0" fontId="44" fillId="0" borderId="1">
      <alignment horizontal="center"/>
    </xf>
    <xf numFmtId="0" fontId="61" fillId="0" borderId="21" applyNumberFormat="false" applyFill="false" applyAlignment="false" applyProtection="false">
      <alignment vertical="center"/>
    </xf>
    <xf numFmtId="0" fontId="42" fillId="33" borderId="0" applyNumberFormat="false" applyFont="false" applyBorder="false" applyAlignment="false" applyProtection="false"/>
    <xf numFmtId="0" fontId="41" fillId="28" borderId="0" applyNumberFormat="false" applyBorder="false" applyAlignment="false" applyProtection="false">
      <alignment vertical="center"/>
    </xf>
    <xf numFmtId="0" fontId="43" fillId="0" borderId="13" applyNumberFormat="false" applyFill="false" applyAlignment="false" applyProtection="false">
      <alignment vertical="center"/>
    </xf>
    <xf numFmtId="0" fontId="41" fillId="10" borderId="0" applyNumberFormat="false" applyBorder="false" applyAlignment="false" applyProtection="false">
      <alignment vertical="center"/>
    </xf>
    <xf numFmtId="0" fontId="42" fillId="9" borderId="12" applyNumberFormat="false" applyFont="false" applyAlignment="false" applyProtection="false">
      <alignment vertical="center"/>
    </xf>
    <xf numFmtId="0" fontId="41" fillId="8" borderId="0" applyNumberFormat="false" applyBorder="false" applyAlignment="false" applyProtection="false">
      <alignment vertical="center"/>
    </xf>
    <xf numFmtId="0" fontId="41" fillId="45" borderId="0" applyNumberFormat="false" applyBorder="false" applyAlignment="false" applyProtection="false">
      <alignment vertical="center"/>
    </xf>
    <xf numFmtId="0" fontId="39" fillId="7" borderId="0" applyNumberFormat="false" applyBorder="false" applyAlignment="false" applyProtection="false">
      <alignment vertical="center"/>
    </xf>
    <xf numFmtId="0" fontId="55" fillId="0" borderId="19" applyNumberFormat="false" applyFill="false" applyAlignment="false" applyProtection="false">
      <alignment vertical="center"/>
    </xf>
    <xf numFmtId="0" fontId="39" fillId="40" borderId="0" applyNumberFormat="false" applyBorder="false" applyAlignment="false" applyProtection="false">
      <alignment vertical="center"/>
    </xf>
    <xf numFmtId="0" fontId="41" fillId="0" borderId="0">
      <alignment vertical="center"/>
    </xf>
    <xf numFmtId="0" fontId="40" fillId="6" borderId="11">
      <protection locked="false"/>
    </xf>
    <xf numFmtId="192" fontId="78" fillId="53" borderId="0"/>
    <xf numFmtId="0" fontId="39" fillId="31" borderId="0" applyNumberFormat="false" applyBorder="false" applyAlignment="false" applyProtection="false">
      <alignment vertical="center"/>
    </xf>
    <xf numFmtId="0" fontId="39" fillId="5" borderId="0" applyNumberFormat="false" applyBorder="false" applyAlignment="false" applyProtection="false">
      <alignment vertical="center"/>
    </xf>
    <xf numFmtId="0" fontId="39" fillId="4" borderId="0" applyNumberFormat="false" applyBorder="false" applyAlignment="false" applyProtection="false">
      <alignment vertical="center"/>
    </xf>
    <xf numFmtId="182" fontId="12" fillId="0" borderId="0" applyFont="false" applyFill="false" applyBorder="false" applyAlignment="false" applyProtection="false"/>
    <xf numFmtId="0" fontId="37" fillId="9" borderId="1" applyNumberFormat="false" applyBorder="false" applyAlignment="false" applyProtection="false"/>
    <xf numFmtId="0" fontId="45" fillId="41" borderId="0" applyNumberFormat="false" applyBorder="false" applyAlignment="false" applyProtection="false">
      <alignment vertical="center"/>
    </xf>
    <xf numFmtId="0" fontId="39" fillId="50" borderId="0" applyNumberFormat="false" applyBorder="false" applyAlignment="false" applyProtection="false">
      <alignment vertical="center"/>
    </xf>
    <xf numFmtId="0" fontId="34" fillId="0" borderId="0">
      <alignment horizontal="center" wrapText="true"/>
      <protection locked="false"/>
    </xf>
    <xf numFmtId="182" fontId="38" fillId="0" borderId="0" applyFont="false" applyFill="false" applyBorder="false" applyAlignment="false" applyProtection="false"/>
    <xf numFmtId="183" fontId="38" fillId="0" borderId="0" applyFont="false" applyFill="false" applyBorder="false" applyAlignment="false" applyProtection="false"/>
    <xf numFmtId="0" fontId="42" fillId="0" borderId="0"/>
    <xf numFmtId="0" fontId="75" fillId="18" borderId="0" applyNumberFormat="false" applyBorder="false" applyAlignment="false" applyProtection="false">
      <alignment vertical="center"/>
    </xf>
    <xf numFmtId="0" fontId="39" fillId="42" borderId="0" applyNumberFormat="false" applyBorder="false" applyAlignment="false" applyProtection="false">
      <alignment vertical="center"/>
    </xf>
    <xf numFmtId="189" fontId="38" fillId="0" borderId="0" applyFont="false" applyFill="false" applyBorder="false" applyAlignment="false" applyProtection="false"/>
    <xf numFmtId="38" fontId="37" fillId="3" borderId="0" applyNumberFormat="false" applyBorder="false" applyAlignment="false" applyProtection="false"/>
    <xf numFmtId="10" fontId="37" fillId="9" borderId="1" applyNumberFormat="false" applyBorder="false" applyAlignment="false" applyProtection="false"/>
    <xf numFmtId="0" fontId="36" fillId="0" borderId="0" applyNumberFormat="false" applyFill="false" applyBorder="false" applyAlignment="false" applyProtection="false">
      <alignment vertical="center"/>
    </xf>
    <xf numFmtId="0" fontId="38" fillId="0" borderId="0" applyFont="false" applyFill="false" applyBorder="false" applyAlignment="false" applyProtection="false"/>
    <xf numFmtId="0" fontId="38" fillId="0" borderId="0"/>
    <xf numFmtId="0" fontId="45" fillId="57" borderId="0" applyNumberFormat="false" applyBorder="false" applyAlignment="false" applyProtection="false">
      <alignment vertical="center"/>
    </xf>
    <xf numFmtId="40" fontId="52" fillId="0" borderId="0" applyFont="false" applyFill="false" applyBorder="false" applyAlignment="false" applyProtection="false"/>
    <xf numFmtId="187" fontId="38" fillId="0" borderId="0" applyFont="false" applyFill="false" applyBorder="false" applyAlignment="false" applyProtection="false"/>
    <xf numFmtId="0" fontId="76" fillId="3" borderId="28" applyNumberFormat="false" applyAlignment="false" applyProtection="false">
      <alignment vertical="center"/>
    </xf>
    <xf numFmtId="0" fontId="46" fillId="24" borderId="0" applyNumberFormat="false" applyBorder="false" applyAlignment="false" applyProtection="false">
      <alignment vertical="center"/>
    </xf>
    <xf numFmtId="37" fontId="35" fillId="0" borderId="0"/>
    <xf numFmtId="0" fontId="42" fillId="0" borderId="0"/>
    <xf numFmtId="14" fontId="34" fillId="0" borderId="0">
      <alignment horizontal="center" wrapText="true"/>
      <protection locked="false"/>
    </xf>
  </cellStyleXfs>
  <cellXfs count="166">
    <xf numFmtId="0" fontId="0" fillId="0" borderId="0" xfId="0">
      <alignment vertical="center"/>
    </xf>
    <xf numFmtId="0" fontId="1" fillId="0" borderId="0" xfId="0" applyFont="true" applyFill="true" applyAlignment="true">
      <alignment horizontal="center" wrapText="true"/>
    </xf>
    <xf numFmtId="0" fontId="1" fillId="0" borderId="0" xfId="0" applyFont="true" applyFill="true" applyAlignment="true">
      <alignment wrapText="true"/>
    </xf>
    <xf numFmtId="0" fontId="2" fillId="2" borderId="0" xfId="0" applyFont="true" applyFill="true" applyBorder="true" applyAlignment="true">
      <alignment horizontal="left" vertical="center"/>
    </xf>
    <xf numFmtId="0" fontId="3" fillId="2" borderId="0" xfId="0" applyFont="true" applyFill="true" applyBorder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162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/>
    </xf>
    <xf numFmtId="176" fontId="8" fillId="0" borderId="1" xfId="0" applyNumberFormat="true" applyFont="true" applyFill="true" applyBorder="true" applyAlignment="true">
      <alignment horizontal="center" vertical="center"/>
    </xf>
    <xf numFmtId="0" fontId="8" fillId="0" borderId="0" xfId="0" applyFont="true" applyFill="true" applyAlignment="true">
      <alignment horizontal="center" wrapText="true"/>
    </xf>
    <xf numFmtId="0" fontId="8" fillId="0" borderId="0" xfId="0" applyFont="true" applyFill="true" applyAlignment="true">
      <alignment wrapText="true"/>
    </xf>
    <xf numFmtId="0" fontId="5" fillId="0" borderId="0" xfId="0" applyFont="true" applyFill="true" applyBorder="true" applyAlignment="true">
      <alignment horizontal="right" vertical="center" wrapText="true"/>
    </xf>
    <xf numFmtId="176" fontId="1" fillId="0" borderId="0" xfId="0" applyNumberFormat="true" applyFont="true" applyFill="true" applyAlignment="true">
      <alignment wrapText="true"/>
    </xf>
    <xf numFmtId="0" fontId="1" fillId="0" borderId="0" xfId="0" applyFont="true">
      <alignment vertical="center"/>
    </xf>
    <xf numFmtId="0" fontId="10" fillId="0" borderId="0" xfId="0" applyFont="true" applyFill="true" applyAlignment="true"/>
    <xf numFmtId="0" fontId="4" fillId="0" borderId="0" xfId="0" applyFont="true" applyFill="true" applyAlignment="true">
      <alignment horizontal="center" wrapText="true"/>
    </xf>
    <xf numFmtId="0" fontId="4" fillId="0" borderId="0" xfId="0" applyFont="true" applyFill="true" applyAlignment="true">
      <alignment horizont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right"/>
    </xf>
    <xf numFmtId="0" fontId="1" fillId="0" borderId="1" xfId="0" applyFont="true" applyBorder="true">
      <alignment vertical="center"/>
    </xf>
    <xf numFmtId="0" fontId="13" fillId="0" borderId="1" xfId="0" applyFont="true" applyFill="true" applyBorder="true" applyAlignment="true">
      <alignment horizontal="left" vertical="center" wrapText="true"/>
    </xf>
    <xf numFmtId="0" fontId="10" fillId="0" borderId="0" xfId="0" applyFont="true" applyFill="true" applyBorder="true">
      <alignment vertical="center"/>
    </xf>
    <xf numFmtId="0" fontId="3" fillId="0" borderId="0" xfId="0" applyFont="true" applyFill="true" applyBorder="true" applyAlignment="true">
      <alignment vertical="center"/>
    </xf>
    <xf numFmtId="0" fontId="10" fillId="0" borderId="0" xfId="0" applyFont="true" applyFill="true" applyAlignment="true">
      <alignment horizontal="center" vertical="center"/>
    </xf>
    <xf numFmtId="0" fontId="10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left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176" fontId="6" fillId="0" borderId="3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left" vertical="center"/>
    </xf>
    <xf numFmtId="176" fontId="12" fillId="0" borderId="3" xfId="0" applyNumberFormat="true" applyFont="true" applyFill="true" applyBorder="true" applyAlignment="true">
      <alignment horizontal="center" vertical="center" wrapText="true"/>
    </xf>
    <xf numFmtId="176" fontId="12" fillId="0" borderId="1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vertical="center" wrapText="true"/>
    </xf>
    <xf numFmtId="0" fontId="3" fillId="0" borderId="6" xfId="0" applyFont="true" applyFill="true" applyBorder="true" applyAlignment="true">
      <alignment horizontal="right" vertical="center"/>
    </xf>
    <xf numFmtId="0" fontId="10" fillId="0" borderId="0" xfId="0" applyFont="true" applyFill="true" applyBorder="true" applyAlignment="true">
      <alignment horizontal="left" vertical="center"/>
    </xf>
    <xf numFmtId="0" fontId="14" fillId="0" borderId="0" xfId="0" applyFont="true" applyFill="true" applyBorder="true">
      <alignment vertical="center"/>
    </xf>
    <xf numFmtId="0" fontId="4" fillId="0" borderId="0" xfId="0" applyFont="true" applyFill="true" applyAlignment="true">
      <alignment horizontal="center" vertical="center"/>
    </xf>
    <xf numFmtId="0" fontId="15" fillId="0" borderId="0" xfId="0" applyFont="true" applyFill="true" applyBorder="true" applyAlignment="true">
      <alignment vertical="center"/>
    </xf>
    <xf numFmtId="0" fontId="15" fillId="0" borderId="6" xfId="0" applyFont="true" applyFill="true" applyBorder="true" applyAlignment="true">
      <alignment horizontal="center" vertical="center"/>
    </xf>
    <xf numFmtId="49" fontId="6" fillId="0" borderId="1" xfId="10" applyNumberFormat="true" applyFont="true" applyFill="true" applyBorder="true" applyAlignment="true">
      <alignment horizontal="center" vertical="center" wrapText="true"/>
    </xf>
    <xf numFmtId="49" fontId="6" fillId="0" borderId="2" xfId="10" applyNumberFormat="true" applyFont="true" applyFill="true" applyBorder="true" applyAlignment="true">
      <alignment horizontal="center" vertical="center" wrapText="true"/>
    </xf>
    <xf numFmtId="0" fontId="6" fillId="0" borderId="1" xfId="10" applyFont="true" applyFill="true" applyBorder="true" applyAlignment="true">
      <alignment horizontal="center" vertical="center" wrapText="true"/>
    </xf>
    <xf numFmtId="49" fontId="6" fillId="0" borderId="3" xfId="10" applyNumberFormat="true" applyFont="true" applyFill="true" applyBorder="true" applyAlignment="true">
      <alignment horizontal="center" vertical="center" wrapText="true"/>
    </xf>
    <xf numFmtId="0" fontId="6" fillId="0" borderId="1" xfId="12" applyFont="true" applyFill="true" applyBorder="true" applyAlignment="true">
      <alignment horizontal="center" vertical="center" wrapText="true"/>
    </xf>
    <xf numFmtId="0" fontId="6" fillId="0" borderId="1" xfId="73" applyFont="true" applyFill="true" applyBorder="true" applyAlignment="true">
      <alignment horizontal="center" vertical="center" wrapText="true"/>
    </xf>
    <xf numFmtId="196" fontId="6" fillId="0" borderId="1" xfId="35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16" fillId="2" borderId="1" xfId="10" applyFont="true" applyFill="true" applyBorder="true" applyAlignment="true">
      <alignment horizontal="center" vertical="center" wrapText="true"/>
    </xf>
    <xf numFmtId="0" fontId="17" fillId="2" borderId="1" xfId="147" applyNumberFormat="true" applyFont="true" applyFill="true" applyBorder="true" applyAlignment="true">
      <alignment horizontal="left" vertical="center" wrapText="true"/>
    </xf>
    <xf numFmtId="0" fontId="12" fillId="0" borderId="1" xfId="35" applyFont="true" applyFill="true" applyBorder="true" applyAlignment="true">
      <alignment horizontal="center" vertical="center" wrapText="true"/>
    </xf>
    <xf numFmtId="0" fontId="17" fillId="2" borderId="1" xfId="10" applyFont="true" applyFill="true" applyBorder="true" applyAlignment="true">
      <alignment vertical="center" wrapText="true"/>
    </xf>
    <xf numFmtId="0" fontId="12" fillId="2" borderId="1" xfId="15" applyFont="true" applyFill="true" applyBorder="true" applyAlignment="true">
      <alignment horizontal="center" vertical="center"/>
    </xf>
    <xf numFmtId="0" fontId="16" fillId="2" borderId="1" xfId="10" applyFont="true" applyFill="true" applyBorder="true" applyAlignment="true">
      <alignment vertical="center" wrapText="true"/>
    </xf>
    <xf numFmtId="0" fontId="12" fillId="0" borderId="1" xfId="10" applyFont="true" applyFill="true" applyBorder="true" applyAlignment="true">
      <alignment horizontal="center" vertical="center" wrapText="true"/>
    </xf>
    <xf numFmtId="196" fontId="12" fillId="0" borderId="1" xfId="35" applyNumberFormat="true" applyFont="true" applyFill="true" applyBorder="true" applyAlignment="true">
      <alignment horizontal="center" vertical="center" wrapText="true"/>
    </xf>
    <xf numFmtId="196" fontId="18" fillId="0" borderId="1" xfId="73" applyNumberFormat="true" applyFont="true" applyFill="true" applyBorder="true" applyAlignment="true">
      <alignment horizontal="right" vertical="center" wrapText="true"/>
    </xf>
    <xf numFmtId="196" fontId="18" fillId="0" borderId="1" xfId="73" applyNumberFormat="true" applyFont="true" applyFill="true" applyBorder="true" applyAlignment="true">
      <alignment horizontal="center" vertical="center" wrapText="true"/>
    </xf>
    <xf numFmtId="1" fontId="18" fillId="0" borderId="1" xfId="35" applyNumberFormat="true" applyFont="true" applyFill="true" applyBorder="true" applyAlignment="true">
      <alignment horizontal="right" vertical="center" wrapText="true"/>
    </xf>
    <xf numFmtId="1" fontId="18" fillId="0" borderId="1" xfId="35" applyNumberFormat="true" applyFont="true" applyFill="true" applyBorder="true" applyAlignment="true">
      <alignment horizontal="center" vertical="center" wrapText="true"/>
    </xf>
    <xf numFmtId="0" fontId="19" fillId="0" borderId="0" xfId="0" applyFont="true" applyAlignment="true">
      <alignment horizontal="right" vertical="center"/>
    </xf>
    <xf numFmtId="49" fontId="6" fillId="0" borderId="7" xfId="10" applyNumberFormat="true" applyFont="true" applyFill="true" applyBorder="true" applyAlignment="true">
      <alignment horizontal="center" vertical="center" wrapText="true"/>
    </xf>
    <xf numFmtId="49" fontId="6" fillId="0" borderId="8" xfId="10" applyNumberFormat="true" applyFont="true" applyFill="true" applyBorder="true" applyAlignment="true">
      <alignment horizontal="center" vertical="center" wrapText="true"/>
    </xf>
    <xf numFmtId="191" fontId="6" fillId="0" borderId="1" xfId="35" applyNumberFormat="true" applyFont="true" applyFill="true" applyBorder="true" applyAlignment="true">
      <alignment horizontal="center" vertical="center" wrapText="true"/>
    </xf>
    <xf numFmtId="196" fontId="18" fillId="0" borderId="1" xfId="11" applyNumberFormat="true" applyFont="true" applyFill="true" applyBorder="true" applyAlignment="true">
      <alignment horizontal="center" vertical="center" wrapText="true"/>
    </xf>
    <xf numFmtId="0" fontId="18" fillId="2" borderId="1" xfId="0" applyFont="true" applyFill="true" applyBorder="true" applyAlignment="true">
      <alignment horizontal="center" vertical="center" wrapText="true"/>
    </xf>
    <xf numFmtId="0" fontId="18" fillId="0" borderId="1" xfId="35" applyFont="true" applyFill="true" applyBorder="true" applyAlignment="true">
      <alignment horizontal="center" vertical="center" wrapText="true"/>
    </xf>
    <xf numFmtId="0" fontId="18" fillId="2" borderId="1" xfId="10" applyFont="true" applyFill="true" applyBorder="true" applyAlignment="true">
      <alignment horizontal="center" vertical="center" wrapText="true"/>
    </xf>
    <xf numFmtId="0" fontId="20" fillId="0" borderId="0" xfId="0" applyFont="true" applyFill="true" applyAlignment="true">
      <alignment vertical="center" wrapText="true"/>
    </xf>
    <xf numFmtId="0" fontId="21" fillId="0" borderId="0" xfId="0" applyFont="true" applyFill="true">
      <alignment vertical="center"/>
    </xf>
    <xf numFmtId="0" fontId="14" fillId="0" borderId="0" xfId="0" applyFont="true" applyFill="true">
      <alignment vertical="center"/>
    </xf>
    <xf numFmtId="0" fontId="22" fillId="0" borderId="0" xfId="0" applyFont="true" applyFill="true" applyAlignment="true">
      <alignment horizontal="center" vertical="center" wrapText="true"/>
    </xf>
    <xf numFmtId="0" fontId="22" fillId="2" borderId="0" xfId="0" applyFont="true" applyFill="true" applyAlignment="true">
      <alignment horizontal="center" vertical="center" wrapText="true"/>
    </xf>
    <xf numFmtId="0" fontId="2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left" vertical="center" wrapText="true"/>
    </xf>
    <xf numFmtId="0" fontId="23" fillId="0" borderId="6" xfId="0" applyFont="true" applyFill="true" applyBorder="true" applyAlignment="true">
      <alignment horizontal="center" vertical="center" wrapText="true"/>
    </xf>
    <xf numFmtId="0" fontId="24" fillId="2" borderId="4" xfId="0" applyFont="true" applyFill="true" applyBorder="true" applyAlignment="true">
      <alignment horizontal="center" vertical="center" wrapText="true"/>
    </xf>
    <xf numFmtId="0" fontId="24" fillId="2" borderId="9" xfId="0" applyFont="true" applyFill="true" applyBorder="true" applyAlignment="true">
      <alignment horizontal="center" vertical="center" wrapText="true"/>
    </xf>
    <xf numFmtId="196" fontId="11" fillId="2" borderId="1" xfId="0" applyNumberFormat="true" applyFont="true" applyFill="true" applyBorder="true" applyAlignment="true">
      <alignment horizontal="center" vertical="center" wrapText="true"/>
    </xf>
    <xf numFmtId="179" fontId="6" fillId="2" borderId="1" xfId="0" applyNumberFormat="true" applyFont="true" applyFill="true" applyBorder="true" applyAlignment="true">
      <alignment horizontal="center" vertical="center" wrapText="true"/>
    </xf>
    <xf numFmtId="196" fontId="6" fillId="2" borderId="1" xfId="0" applyNumberFormat="true" applyFont="true" applyFill="true" applyBorder="true" applyAlignment="true">
      <alignment horizontal="center" vertical="center" wrapText="true"/>
    </xf>
    <xf numFmtId="194" fontId="6" fillId="0" borderId="1" xfId="0" applyNumberFormat="true" applyFont="true" applyFill="true" applyBorder="true" applyAlignment="true">
      <alignment horizontal="center" vertical="center"/>
    </xf>
    <xf numFmtId="196" fontId="6" fillId="0" borderId="1" xfId="0" applyNumberFormat="true" applyFont="true" applyFill="true" applyBorder="true" applyAlignment="true">
      <alignment horizontal="center" vertical="center"/>
    </xf>
    <xf numFmtId="196" fontId="12" fillId="0" borderId="1" xfId="0" applyNumberFormat="true" applyFont="true" applyFill="true" applyBorder="true" applyAlignment="true">
      <alignment horizontal="center" vertical="center"/>
    </xf>
    <xf numFmtId="196" fontId="12" fillId="2" borderId="1" xfId="0" applyNumberFormat="true" applyFont="true" applyFill="true" applyBorder="true" applyAlignment="true">
      <alignment horizontal="center" vertical="center"/>
    </xf>
    <xf numFmtId="191" fontId="12" fillId="2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vertical="center"/>
    </xf>
    <xf numFmtId="196" fontId="12" fillId="2" borderId="1" xfId="0" applyNumberFormat="true" applyFont="true" applyFill="true" applyBorder="true" applyAlignment="true">
      <alignment horizontal="center" vertical="center" wrapText="true"/>
    </xf>
    <xf numFmtId="191" fontId="12" fillId="2" borderId="1" xfId="0" applyNumberFormat="true" applyFont="true" applyFill="true" applyBorder="true" applyAlignment="true">
      <alignment horizontal="center" vertical="center" wrapText="true"/>
    </xf>
    <xf numFmtId="191" fontId="12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196" fontId="6" fillId="2" borderId="1" xfId="0" applyNumberFormat="true" applyFont="true" applyFill="true" applyBorder="true" applyAlignment="true">
      <alignment horizontal="center" vertical="center"/>
    </xf>
    <xf numFmtId="0" fontId="24" fillId="2" borderId="5" xfId="0" applyFont="true" applyFill="true" applyBorder="true" applyAlignment="true">
      <alignment horizontal="center" vertical="center" wrapText="true"/>
    </xf>
    <xf numFmtId="196" fontId="6" fillId="0" borderId="2" xfId="0" applyNumberFormat="true" applyFont="true" applyFill="true" applyBorder="true" applyAlignment="true">
      <alignment horizontal="center" vertical="center" wrapText="true"/>
    </xf>
    <xf numFmtId="196" fontId="6" fillId="0" borderId="3" xfId="0" applyNumberFormat="true" applyFont="true" applyFill="true" applyBorder="true" applyAlignment="true">
      <alignment horizontal="center" vertical="center" wrapText="true"/>
    </xf>
    <xf numFmtId="191" fontId="6" fillId="2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>
      <alignment vertical="center"/>
    </xf>
    <xf numFmtId="0" fontId="25" fillId="0" borderId="0" xfId="0" applyFont="true" applyFill="true">
      <alignment vertical="center"/>
    </xf>
    <xf numFmtId="196" fontId="12" fillId="0" borderId="1" xfId="0" applyNumberFormat="true" applyFont="true" applyFill="true" applyBorder="true" applyAlignment="true">
      <alignment horizontal="center" vertical="center" wrapText="true"/>
    </xf>
    <xf numFmtId="191" fontId="12" fillId="0" borderId="1" xfId="0" applyNumberFormat="true" applyFont="true" applyFill="true" applyBorder="true" applyAlignment="true">
      <alignment horizontal="center" vertical="center" wrapText="true"/>
    </xf>
    <xf numFmtId="0" fontId="26" fillId="0" borderId="1" xfId="0" applyFont="true" applyFill="true" applyBorder="true">
      <alignment vertical="center"/>
    </xf>
    <xf numFmtId="191" fontId="6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179" fontId="12" fillId="0" borderId="1" xfId="0" applyNumberFormat="true" applyFont="true" applyFill="true" applyBorder="true" applyAlignment="true">
      <alignment horizontal="center" vertical="center"/>
    </xf>
    <xf numFmtId="0" fontId="14" fillId="2" borderId="0" xfId="0" applyFont="true" applyFill="true" applyBorder="true">
      <alignment vertical="center"/>
    </xf>
    <xf numFmtId="0" fontId="15" fillId="2" borderId="0" xfId="0" applyFont="true" applyFill="true" applyBorder="true" applyAlignment="true">
      <alignment vertical="center"/>
    </xf>
    <xf numFmtId="0" fontId="21" fillId="2" borderId="0" xfId="0" applyFont="true" applyFill="true">
      <alignment vertical="center"/>
    </xf>
    <xf numFmtId="0" fontId="14" fillId="2" borderId="0" xfId="0" applyFont="true" applyFill="true" applyAlignment="true">
      <alignment horizontal="center" vertical="center"/>
    </xf>
    <xf numFmtId="0" fontId="21" fillId="2" borderId="0" xfId="0" applyFont="true" applyFill="true" applyAlignment="true">
      <alignment horizontal="center" vertical="center"/>
    </xf>
    <xf numFmtId="0" fontId="27" fillId="2" borderId="0" xfId="0" applyFont="true" applyFill="true" applyAlignment="true">
      <alignment horizontal="center" vertical="center"/>
    </xf>
    <xf numFmtId="0" fontId="14" fillId="2" borderId="0" xfId="0" applyFont="true" applyFill="true" applyAlignment="true">
      <alignment vertical="center" wrapText="true"/>
    </xf>
    <xf numFmtId="0" fontId="14" fillId="2" borderId="0" xfId="0" applyFont="true" applyFill="true">
      <alignment vertical="center"/>
    </xf>
    <xf numFmtId="0" fontId="28" fillId="2" borderId="0" xfId="0" applyFont="true" applyFill="true" applyBorder="true" applyAlignment="true">
      <alignment horizontal="left" vertical="center"/>
    </xf>
    <xf numFmtId="0" fontId="4" fillId="2" borderId="0" xfId="0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left" vertical="center"/>
    </xf>
    <xf numFmtId="0" fontId="12" fillId="2" borderId="1" xfId="0" applyFont="true" applyFill="true" applyBorder="true" applyAlignment="true">
      <alignment horizontal="left" vertical="center"/>
    </xf>
    <xf numFmtId="0" fontId="12" fillId="2" borderId="1" xfId="0" applyFont="true" applyFill="true" applyBorder="true" applyAlignment="true">
      <alignment horizontal="center" vertical="center"/>
    </xf>
    <xf numFmtId="0" fontId="14" fillId="2" borderId="0" xfId="0" applyFont="true" applyFill="true" applyBorder="true" applyAlignment="true">
      <alignment horizontal="center" vertical="center"/>
    </xf>
    <xf numFmtId="0" fontId="29" fillId="2" borderId="0" xfId="0" applyFont="true" applyFill="true" applyAlignment="true">
      <alignment horizontal="center" vertical="center"/>
    </xf>
    <xf numFmtId="0" fontId="30" fillId="2" borderId="0" xfId="0" applyFont="true" applyFill="true" applyBorder="true" applyAlignment="true">
      <alignment vertical="center"/>
    </xf>
    <xf numFmtId="0" fontId="6" fillId="2" borderId="4" xfId="0" applyFont="true" applyFill="true" applyBorder="true" applyAlignment="true">
      <alignment horizontal="center" vertical="center"/>
    </xf>
    <xf numFmtId="0" fontId="6" fillId="2" borderId="9" xfId="0" applyFont="true" applyFill="true" applyBorder="true" applyAlignment="true">
      <alignment horizontal="center" vertical="center"/>
    </xf>
    <xf numFmtId="0" fontId="6" fillId="2" borderId="4" xfId="0" applyFont="true" applyFill="true" applyBorder="true" applyAlignment="true">
      <alignment horizontal="center" vertical="center" wrapText="true"/>
    </xf>
    <xf numFmtId="0" fontId="11" fillId="2" borderId="2" xfId="0" applyFont="true" applyFill="true" applyBorder="true" applyAlignment="true">
      <alignment horizontal="center" vertical="center" wrapText="true"/>
    </xf>
    <xf numFmtId="0" fontId="6" fillId="2" borderId="10" xfId="0" applyFont="true" applyFill="true" applyBorder="true" applyAlignment="true">
      <alignment horizontal="center" vertical="center" wrapText="true"/>
    </xf>
    <xf numFmtId="0" fontId="12" fillId="2" borderId="1" xfId="16" applyFont="true" applyFill="true" applyBorder="true" applyAlignment="true">
      <alignment horizontal="center" vertical="center"/>
    </xf>
    <xf numFmtId="196" fontId="12" fillId="0" borderId="4" xfId="0" applyNumberFormat="true" applyFont="true" applyBorder="true" applyAlignment="true">
      <alignment horizontal="center" vertical="center"/>
    </xf>
    <xf numFmtId="0" fontId="14" fillId="2" borderId="0" xfId="0" applyFont="true" applyFill="true" applyBorder="true" applyAlignment="true">
      <alignment vertical="center" wrapText="true"/>
    </xf>
    <xf numFmtId="0" fontId="2" fillId="2" borderId="0" xfId="0" applyFont="true" applyFill="true" applyBorder="true" applyAlignment="true">
      <alignment horizontal="right" vertical="center"/>
    </xf>
    <xf numFmtId="49" fontId="12" fillId="2" borderId="1" xfId="0" applyNumberFormat="true" applyFont="true" applyFill="true" applyBorder="true" applyAlignment="true">
      <alignment horizontal="center" vertical="center" shrinkToFit="true"/>
    </xf>
    <xf numFmtId="0" fontId="6" fillId="2" borderId="1" xfId="0" applyFont="true" applyFill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196" fontId="6" fillId="2" borderId="5" xfId="0" applyNumberFormat="true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6" fillId="2" borderId="1" xfId="9" applyFont="true" applyFill="true" applyBorder="true" applyAlignment="true">
      <alignment horizontal="left" vertical="center" wrapText="true"/>
    </xf>
    <xf numFmtId="0" fontId="6" fillId="2" borderId="1" xfId="9" applyFont="true" applyFill="true" applyBorder="true" applyAlignment="true">
      <alignment horizontal="center" vertical="center" wrapText="true"/>
    </xf>
    <xf numFmtId="0" fontId="31" fillId="2" borderId="1" xfId="9" applyFont="true" applyFill="true" applyBorder="true" applyAlignment="true">
      <alignment horizontal="left" vertical="center" wrapText="true"/>
    </xf>
    <xf numFmtId="0" fontId="31" fillId="2" borderId="1" xfId="9" applyFont="true" applyFill="true" applyBorder="true" applyAlignment="true">
      <alignment horizontal="center" vertical="center" wrapText="true"/>
    </xf>
    <xf numFmtId="196" fontId="31" fillId="2" borderId="1" xfId="0" applyNumberFormat="true" applyFont="true" applyFill="true" applyBorder="true" applyAlignment="true">
      <alignment horizontal="center" vertical="center"/>
    </xf>
    <xf numFmtId="0" fontId="31" fillId="2" borderId="1" xfId="0" applyFont="true" applyFill="true" applyBorder="true" applyAlignment="true">
      <alignment horizontal="left" vertical="center" wrapText="true"/>
    </xf>
    <xf numFmtId="0" fontId="31" fillId="2" borderId="1" xfId="0" applyFont="true" applyFill="true" applyBorder="true" applyAlignment="true">
      <alignment horizontal="center" vertical="center" wrapText="true"/>
    </xf>
    <xf numFmtId="196" fontId="32" fillId="2" borderId="1" xfId="0" applyNumberFormat="true" applyFont="true" applyFill="true" applyBorder="true" applyAlignment="true">
      <alignment horizontal="center" vertical="center"/>
    </xf>
    <xf numFmtId="0" fontId="32" fillId="2" borderId="1" xfId="0" applyFont="true" applyFill="true" applyBorder="true" applyAlignment="true">
      <alignment horizontal="center" vertical="center"/>
    </xf>
    <xf numFmtId="0" fontId="31" fillId="0" borderId="5" xfId="0" applyFont="true" applyFill="true" applyBorder="true" applyAlignment="true">
      <alignment horizontal="center" vertical="center"/>
    </xf>
    <xf numFmtId="0" fontId="33" fillId="2" borderId="5" xfId="0" applyFont="true" applyFill="true" applyBorder="true" applyAlignment="true">
      <alignment horizontal="center" vertical="center"/>
    </xf>
  </cellXfs>
  <cellStyles count="164">
    <cellStyle name="常规" xfId="0" builtinId="0"/>
    <cellStyle name="输入 14" xfId="1"/>
    <cellStyle name="输出 14" xfId="2"/>
    <cellStyle name="适中 14" xfId="3"/>
    <cellStyle name="强调文字颜色 2 14" xfId="4"/>
    <cellStyle name="强调文字颜色 1 14" xfId="5"/>
    <cellStyle name="警告文本 13" xfId="6"/>
    <cellStyle name="解释性文本 13" xfId="7"/>
    <cellStyle name="汇总 13" xfId="8"/>
    <cellStyle name="常规_附件1" xfId="9"/>
    <cellStyle name="常规_第一批(附件1、2分县）" xfId="10"/>
    <cellStyle name="常规_9.28" xfId="11"/>
    <cellStyle name="常规_2.15" xfId="12"/>
    <cellStyle name="常规 4" xfId="13"/>
    <cellStyle name="常规 2 22" xfId="14"/>
    <cellStyle name="常规 2 19" xfId="15"/>
    <cellStyle name="常规 122" xfId="16"/>
    <cellStyle name="常规 10 11" xfId="17"/>
    <cellStyle name="常规 10" xfId="18"/>
    <cellStyle name="标题 3 10" xfId="19"/>
    <cellStyle name="捠壿_Region Orders (2)" xfId="20"/>
    <cellStyle name="捠壿 [0.00]_Region Orders (2)" xfId="21"/>
    <cellStyle name="标题 4 10" xfId="22"/>
    <cellStyle name="百分比 34" xfId="23"/>
    <cellStyle name="百分比 31" xfId="24"/>
    <cellStyle name="百分比 10" xfId="25"/>
    <cellStyle name="常规 5" xfId="26"/>
    <cellStyle name="Valuta [0]_laroux" xfId="27"/>
    <cellStyle name="underline" xfId="28"/>
    <cellStyle name="PSInt" xfId="29"/>
    <cellStyle name="PSDate 2" xfId="30"/>
    <cellStyle name="常规 126" xfId="31"/>
    <cellStyle name="PSChar 2" xfId="32"/>
    <cellStyle name="PSChar" xfId="33"/>
    <cellStyle name="Pourcentage_pldt" xfId="34"/>
    <cellStyle name="常规_2010年第二批5.10" xfId="35"/>
    <cellStyle name="常规 127" xfId="36"/>
    <cellStyle name="Percent [2] 2" xfId="37"/>
    <cellStyle name="Percent [2]" xfId="38"/>
    <cellStyle name="20% - 强调文字颜色 4" xfId="39" builtinId="42"/>
    <cellStyle name="强调文字颜色 4" xfId="40" builtinId="41"/>
    <cellStyle name="40% - 强调文字颜色 3" xfId="41" builtinId="39"/>
    <cellStyle name="Millares [0]_96 Risk" xfId="42"/>
    <cellStyle name="强调文字颜色 3" xfId="43" builtinId="37"/>
    <cellStyle name="货币" xfId="44" builtinId="4"/>
    <cellStyle name="Header1" xfId="45"/>
    <cellStyle name="60% - 强调文字颜色 2" xfId="46" builtinId="36"/>
    <cellStyle name="Normal - Style1" xfId="47"/>
    <cellStyle name="Standard_AREAS" xfId="48"/>
    <cellStyle name="PSDec 2" xfId="49"/>
    <cellStyle name="60% - 强调文字颜色 2 10" xfId="50"/>
    <cellStyle name="60% - 强调文字颜色 4" xfId="51" builtinId="44"/>
    <cellStyle name="常规 2 38" xfId="52"/>
    <cellStyle name="PSInt 2" xfId="53"/>
    <cellStyle name="强调文字颜色 1" xfId="54" builtinId="29"/>
    <cellStyle name="Standaard_laroux" xfId="55"/>
    <cellStyle name="百分比" xfId="56" builtinId="5"/>
    <cellStyle name="计算" xfId="57" builtinId="22"/>
    <cellStyle name="适中" xfId="58" builtinId="28"/>
    <cellStyle name="Currency [0]_!!!GO" xfId="59"/>
    <cellStyle name="好" xfId="60" builtinId="26"/>
    <cellStyle name="Moneda [0]_96 Risk" xfId="61"/>
    <cellStyle name="PSHeading" xfId="62"/>
    <cellStyle name="Milliers [0]_!!!GO" xfId="63"/>
    <cellStyle name="40% - 强调文字颜色 6 10" xfId="64"/>
    <cellStyle name="Header2" xfId="65"/>
    <cellStyle name="ColLevel_0" xfId="66"/>
    <cellStyle name="货币[0]" xfId="67" builtinId="7"/>
    <cellStyle name="好 14" xfId="68"/>
    <cellStyle name="20% - 强调文字颜色 2" xfId="69" builtinId="34"/>
    <cellStyle name="PSDec" xfId="70"/>
    <cellStyle name="20% - 强调文字颜色 3" xfId="71" builtinId="38"/>
    <cellStyle name="6mal" xfId="72"/>
    <cellStyle name="常规_2010年第三批计划财政、发改会签" xfId="73"/>
    <cellStyle name="60% - 强调文字颜色 3" xfId="74" builtinId="40"/>
    <cellStyle name="F4" xfId="75"/>
    <cellStyle name="标题 4" xfId="76" builtinId="19"/>
    <cellStyle name="40% - 强调文字颜色 3 10" xfId="77"/>
    <cellStyle name="链接单元格" xfId="78" builtinId="24"/>
    <cellStyle name="输入" xfId="79" builtinId="20"/>
    <cellStyle name="Grey 2" xfId="80"/>
    <cellStyle name="40% - 强调文字颜色 4" xfId="81" builtinId="43"/>
    <cellStyle name="PSSpacer" xfId="82"/>
    <cellStyle name="已访问的超链接" xfId="83" builtinId="9"/>
    <cellStyle name="だ_PLDTLDT" xfId="84"/>
    <cellStyle name="标题" xfId="85" builtinId="15"/>
    <cellStyle name="检查单元格 14" xfId="86"/>
    <cellStyle name="千位分隔" xfId="87" builtinId="3"/>
    <cellStyle name="60% - 强调文字颜色 1" xfId="88" builtinId="32"/>
    <cellStyle name="F2" xfId="89"/>
    <cellStyle name="PSDate" xfId="90"/>
    <cellStyle name="警告文本" xfId="91" builtinId="11"/>
    <cellStyle name="强调文字颜色 6" xfId="92" builtinId="49"/>
    <cellStyle name="Percent_!!!GO" xfId="93"/>
    <cellStyle name="Normal_!!!GO" xfId="94"/>
    <cellStyle name="40% - 强调文字颜色 1" xfId="95" builtinId="31"/>
    <cellStyle name="20% - 强调文字颜色 1" xfId="96" builtinId="30"/>
    <cellStyle name="标题 10" xfId="97"/>
    <cellStyle name="常规 2 2" xfId="98"/>
    <cellStyle name="20% - 强调文字颜色 3 10" xfId="99"/>
    <cellStyle name="标题 3" xfId="100" builtinId="18"/>
    <cellStyle name="Hyperlink_Book1" xfId="101"/>
    <cellStyle name="Linked Cells" xfId="102"/>
    <cellStyle name="超链接" xfId="103" builtinId="8"/>
    <cellStyle name="40% - 强调文字颜色 6" xfId="104" builtinId="51"/>
    <cellStyle name="千位分隔[0]" xfId="105" builtinId="6"/>
    <cellStyle name="40% - 强调文字颜色 5" xfId="106" builtinId="47"/>
    <cellStyle name="20% - 强调文字颜色 5" xfId="107" builtinId="46"/>
    <cellStyle name="标题 1" xfId="108" builtinId="16"/>
    <cellStyle name="20% - 强调文字颜色 2 10" xfId="109"/>
    <cellStyle name="60% - 强调文字颜色 5" xfId="110" builtinId="48"/>
    <cellStyle name="差" xfId="111" builtinId="27"/>
    <cellStyle name="检查单元格" xfId="112" builtinId="23"/>
    <cellStyle name="输出" xfId="113" builtinId="21"/>
    <cellStyle name="标题 2" xfId="114" builtinId="17"/>
    <cellStyle name="20% - 强调文字颜色 6" xfId="115" builtinId="50"/>
    <cellStyle name="60% - 强调文字颜色 6" xfId="116" builtinId="52"/>
    <cellStyle name="链接单元格 13" xfId="117"/>
    <cellStyle name="20% - 强调文字颜色 1 10" xfId="118"/>
    <cellStyle name="注释" xfId="119" builtinId="10"/>
    <cellStyle name="Moneda_96 Risk" xfId="120"/>
    <cellStyle name="20% - 强调文字颜色 4 10" xfId="121"/>
    <cellStyle name="H" xfId="122"/>
    <cellStyle name="标题 1 10" xfId="123"/>
    <cellStyle name="PSSpacer 2" xfId="124"/>
    <cellStyle name="20% - 强调文字颜色 5 10" xfId="125"/>
    <cellStyle name="标题 2 10" xfId="126"/>
    <cellStyle name="20% - 强调文字颜色 6 10" xfId="127"/>
    <cellStyle name="注释 16" xfId="128"/>
    <cellStyle name="40% - 强调文字颜色 1 10" xfId="129"/>
    <cellStyle name="40% - 强调文字颜色 2 10" xfId="130"/>
    <cellStyle name="强调文字颜色 3 14" xfId="131"/>
    <cellStyle name="汇总" xfId="132" builtinId="25"/>
    <cellStyle name="60% - 强调文字颜色 1 10" xfId="133"/>
    <cellStyle name="常规 2 36" xfId="134"/>
    <cellStyle name="sstot" xfId="135"/>
    <cellStyle name="Input Cells" xfId="136"/>
    <cellStyle name="60% - 强调文字颜色 3 10" xfId="137"/>
    <cellStyle name="强调文字颜色 6 14" xfId="138"/>
    <cellStyle name="60% - 强调文字颜色 4 10" xfId="139"/>
    <cellStyle name="だ[0]_PLDTSx_" xfId="140"/>
    <cellStyle name="Input [yellow] 2" xfId="141"/>
    <cellStyle name="强调文字颜色 5" xfId="142" builtinId="45"/>
    <cellStyle name="60% - 强调文字颜色 6 10" xfId="143"/>
    <cellStyle name="args.style" xfId="144"/>
    <cellStyle name="Comma [0]_!!!GO" xfId="145"/>
    <cellStyle name="Comma_!!!GO" xfId="146"/>
    <cellStyle name="e鯪9Y_x000b_ 3" xfId="147"/>
    <cellStyle name="差 10" xfId="148"/>
    <cellStyle name="60% - 强调文字颜色 5 10" xfId="149"/>
    <cellStyle name="Currency_!!!GO" xfId="150"/>
    <cellStyle name="Grey" xfId="151"/>
    <cellStyle name="Input [yellow]" xfId="152"/>
    <cellStyle name="解释性文本" xfId="153" builtinId="53"/>
    <cellStyle name="Komma [0]_laroux" xfId="154"/>
    <cellStyle name="常规 2 39" xfId="155"/>
    <cellStyle name="强调文字颜色 2" xfId="156" builtinId="33"/>
    <cellStyle name="Millares_96 Risk" xfId="157"/>
    <cellStyle name="Mon閠aire [0]_!!!GO" xfId="158"/>
    <cellStyle name="计算 14" xfId="159"/>
    <cellStyle name="40% - 强调文字颜色 2" xfId="160" builtinId="35"/>
    <cellStyle name="no dec" xfId="161"/>
    <cellStyle name="常规 2" xfId="162"/>
    <cellStyle name="per.style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1"/>
  <sheetViews>
    <sheetView showZeros="0" tabSelected="1" view="pageBreakPreview" zoomScale="60" zoomScaleNormal="100" zoomScaleSheetLayoutView="60" workbookViewId="0">
      <selection activeCell="E74" sqref="E74"/>
    </sheetView>
  </sheetViews>
  <sheetFormatPr defaultColWidth="9" defaultRowHeight="13.5"/>
  <cols>
    <col min="1" max="1" width="25.75" style="122" customWidth="true"/>
    <col min="2" max="2" width="8.25" style="122" customWidth="true"/>
    <col min="3" max="3" width="9" style="122" customWidth="true"/>
    <col min="4" max="4" width="8.25" style="123" customWidth="true"/>
    <col min="5" max="5" width="9.5" style="123" customWidth="true"/>
    <col min="6" max="6" width="8.375" style="123" customWidth="true"/>
    <col min="7" max="7" width="12.375" style="122" customWidth="true"/>
    <col min="8" max="8" width="12.375" style="124" customWidth="true"/>
    <col min="9" max="9" width="21.5" style="125" customWidth="true"/>
    <col min="10" max="16384" width="9" style="126"/>
  </cols>
  <sheetData>
    <row r="1" s="119" customFormat="true" ht="18" customHeight="true" spans="1:9">
      <c r="A1" s="4" t="s">
        <v>0</v>
      </c>
      <c r="B1" s="4"/>
      <c r="C1" s="4"/>
      <c r="D1" s="127"/>
      <c r="E1" s="127"/>
      <c r="F1" s="127"/>
      <c r="G1" s="137"/>
      <c r="H1" s="138"/>
      <c r="I1" s="147"/>
    </row>
    <row r="2" ht="35.1" customHeight="true" spans="1:9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="120" customFormat="true" ht="18" customHeight="true" spans="8:9">
      <c r="H3" s="139"/>
      <c r="I3" s="148" t="s">
        <v>2</v>
      </c>
    </row>
    <row r="4" s="120" customFormat="true" ht="36.95" customHeight="true" spans="1:9">
      <c r="A4" s="129" t="s">
        <v>3</v>
      </c>
      <c r="B4" s="130" t="s">
        <v>4</v>
      </c>
      <c r="C4" s="130" t="s">
        <v>5</v>
      </c>
      <c r="D4" s="131" t="s">
        <v>6</v>
      </c>
      <c r="E4" s="140" t="s">
        <v>7</v>
      </c>
      <c r="F4" s="141"/>
      <c r="G4" s="142" t="s">
        <v>8</v>
      </c>
      <c r="H4" s="142" t="s">
        <v>9</v>
      </c>
      <c r="I4" s="131" t="s">
        <v>10</v>
      </c>
    </row>
    <row r="5" s="121" customFormat="true" ht="35.1" customHeight="true" spans="1:9">
      <c r="A5" s="129"/>
      <c r="B5" s="132"/>
      <c r="C5" s="133"/>
      <c r="D5" s="129"/>
      <c r="E5" s="143" t="s">
        <v>11</v>
      </c>
      <c r="F5" s="143" t="s">
        <v>12</v>
      </c>
      <c r="G5" s="144" t="s">
        <v>13</v>
      </c>
      <c r="H5" s="130" t="s">
        <v>14</v>
      </c>
      <c r="I5" s="131"/>
    </row>
    <row r="6" s="121" customFormat="true" ht="18" customHeight="true" spans="1:9">
      <c r="A6" s="129" t="s">
        <v>15</v>
      </c>
      <c r="B6" s="129">
        <f>SUM(C6:D6)</f>
        <v>94300</v>
      </c>
      <c r="C6" s="129">
        <v>81210</v>
      </c>
      <c r="D6" s="106">
        <f>SUM(E6:H6)</f>
        <v>13090</v>
      </c>
      <c r="E6" s="106">
        <f>SUM(E7,E74)</f>
        <v>6334</v>
      </c>
      <c r="F6" s="106">
        <f>SUM(F7,F74)</f>
        <v>472</v>
      </c>
      <c r="G6" s="106">
        <f>SUM(G7,G74)</f>
        <v>2759</v>
      </c>
      <c r="H6" s="106">
        <f>SUM(H7,H74)</f>
        <v>3525</v>
      </c>
      <c r="I6" s="149"/>
    </row>
    <row r="7" s="121" customFormat="true" ht="18" customHeight="true" spans="1:9">
      <c r="A7" s="134" t="s">
        <v>16</v>
      </c>
      <c r="B7" s="129">
        <f t="shared" ref="B7:B38" si="0">SUM(C7:D7)</f>
        <v>86357</v>
      </c>
      <c r="C7" s="129">
        <v>73267</v>
      </c>
      <c r="D7" s="106">
        <f t="shared" ref="D7:D70" si="1">SUM(E7:H7)</f>
        <v>13090</v>
      </c>
      <c r="E7" s="106">
        <f>SUM(E8,E10,E14,E21,E24,E30,E36,E41,E46,E54,E59,E64,E69)</f>
        <v>6334</v>
      </c>
      <c r="F7" s="106">
        <f>SUM(F8,F10,F14,F21,F24,F30,F36,F41,F46,F54,F59,F64,F69)</f>
        <v>472</v>
      </c>
      <c r="G7" s="106">
        <f>SUM(G8,G10,G14,G21,G24,G30,G36,G41,G46,G54,G59,G64,G69)</f>
        <v>2759</v>
      </c>
      <c r="H7" s="106">
        <f>SUM(H8,H10,H14,H21,H24,H30,H36,H41,H46,H54,H59,H64,H69)</f>
        <v>3525</v>
      </c>
      <c r="I7" s="149" t="s">
        <v>17</v>
      </c>
    </row>
    <row r="8" s="121" customFormat="true" ht="18" customHeight="true" spans="1:9">
      <c r="A8" s="134" t="s">
        <v>18</v>
      </c>
      <c r="B8" s="129">
        <f t="shared" si="0"/>
        <v>535</v>
      </c>
      <c r="C8" s="129">
        <v>400</v>
      </c>
      <c r="D8" s="106">
        <f t="shared" si="1"/>
        <v>135</v>
      </c>
      <c r="E8" s="106">
        <f>SUM(E9)</f>
        <v>0</v>
      </c>
      <c r="F8" s="106">
        <f>SUM(F9)</f>
        <v>135</v>
      </c>
      <c r="G8" s="106">
        <f>SUM(G9)</f>
        <v>0</v>
      </c>
      <c r="H8" s="106">
        <f>SUM(H9)</f>
        <v>0</v>
      </c>
      <c r="I8" s="149" t="s">
        <v>17</v>
      </c>
    </row>
    <row r="9" ht="18" customHeight="true" spans="1:9">
      <c r="A9" s="135" t="s">
        <v>19</v>
      </c>
      <c r="B9" s="129">
        <f t="shared" si="0"/>
        <v>535</v>
      </c>
      <c r="C9" s="136">
        <v>400</v>
      </c>
      <c r="D9" s="106">
        <f t="shared" si="1"/>
        <v>135</v>
      </c>
      <c r="E9" s="106"/>
      <c r="F9" s="99">
        <f>SUM('附件3-2'!C8:C10)</f>
        <v>135</v>
      </c>
      <c r="G9" s="145"/>
      <c r="H9" s="136"/>
      <c r="I9" s="149" t="s">
        <v>17</v>
      </c>
    </row>
    <row r="10" s="121" customFormat="true" ht="18" customHeight="true" spans="1:9">
      <c r="A10" s="134" t="s">
        <v>20</v>
      </c>
      <c r="B10" s="129">
        <f t="shared" si="0"/>
        <v>11350</v>
      </c>
      <c r="C10" s="129">
        <v>11350</v>
      </c>
      <c r="D10" s="106">
        <f t="shared" si="1"/>
        <v>0</v>
      </c>
      <c r="E10" s="106">
        <f>SUM(E11:E13)</f>
        <v>0</v>
      </c>
      <c r="F10" s="106">
        <v>0</v>
      </c>
      <c r="G10" s="106">
        <f>SUM(G11:G13)</f>
        <v>0</v>
      </c>
      <c r="H10" s="106">
        <f>SUM(H11:H13)</f>
        <v>0</v>
      </c>
      <c r="I10" s="149" t="s">
        <v>17</v>
      </c>
    </row>
    <row r="11" ht="18" customHeight="true" spans="1:9">
      <c r="A11" s="135" t="s">
        <v>21</v>
      </c>
      <c r="B11" s="129">
        <f t="shared" si="0"/>
        <v>765</v>
      </c>
      <c r="C11" s="136">
        <v>765</v>
      </c>
      <c r="D11" s="106">
        <f t="shared" si="1"/>
        <v>0</v>
      </c>
      <c r="E11" s="99"/>
      <c r="F11" s="146"/>
      <c r="G11" s="145"/>
      <c r="H11" s="136"/>
      <c r="I11" s="149" t="s">
        <v>17</v>
      </c>
    </row>
    <row r="12" ht="18" customHeight="true" spans="1:11">
      <c r="A12" s="135" t="s">
        <v>22</v>
      </c>
      <c r="B12" s="129">
        <f t="shared" si="0"/>
        <v>4930</v>
      </c>
      <c r="C12" s="136">
        <v>4930</v>
      </c>
      <c r="D12" s="106">
        <f t="shared" si="1"/>
        <v>0</v>
      </c>
      <c r="E12" s="99"/>
      <c r="F12" s="146"/>
      <c r="G12" s="145"/>
      <c r="H12" s="136"/>
      <c r="I12" s="149" t="s">
        <v>17</v>
      </c>
      <c r="K12" s="149"/>
    </row>
    <row r="13" ht="18" customHeight="true" spans="1:9">
      <c r="A13" s="135" t="s">
        <v>23</v>
      </c>
      <c r="B13" s="129">
        <f t="shared" si="0"/>
        <v>5655</v>
      </c>
      <c r="C13" s="136">
        <v>5655</v>
      </c>
      <c r="D13" s="106">
        <f t="shared" si="1"/>
        <v>0</v>
      </c>
      <c r="E13" s="99"/>
      <c r="F13" s="146"/>
      <c r="G13" s="145"/>
      <c r="H13" s="136"/>
      <c r="I13" s="149" t="s">
        <v>17</v>
      </c>
    </row>
    <row r="14" s="121" customFormat="true" ht="18" customHeight="true" spans="1:9">
      <c r="A14" s="134" t="s">
        <v>24</v>
      </c>
      <c r="B14" s="129">
        <f t="shared" si="0"/>
        <v>13309</v>
      </c>
      <c r="C14" s="129">
        <v>9665</v>
      </c>
      <c r="D14" s="106">
        <f t="shared" si="1"/>
        <v>3644</v>
      </c>
      <c r="E14" s="106">
        <f>SUM(E15:E20)</f>
        <v>1080</v>
      </c>
      <c r="F14" s="106">
        <f>SUM(F15:F20)</f>
        <v>0</v>
      </c>
      <c r="G14" s="106">
        <f>SUM(G15:G20)</f>
        <v>2564</v>
      </c>
      <c r="H14" s="106">
        <f>SUM(H15:H20)</f>
        <v>0</v>
      </c>
      <c r="I14" s="149" t="s">
        <v>17</v>
      </c>
    </row>
    <row r="15" ht="18" customHeight="true" spans="1:9">
      <c r="A15" s="135" t="s">
        <v>25</v>
      </c>
      <c r="B15" s="129">
        <f t="shared" si="0"/>
        <v>4816</v>
      </c>
      <c r="C15" s="136">
        <v>4816</v>
      </c>
      <c r="D15" s="106">
        <f t="shared" si="1"/>
        <v>0</v>
      </c>
      <c r="E15" s="106"/>
      <c r="F15" s="99"/>
      <c r="G15" s="145"/>
      <c r="H15" s="136"/>
      <c r="I15" s="149" t="s">
        <v>17</v>
      </c>
    </row>
    <row r="16" ht="18" customHeight="true" spans="1:9">
      <c r="A16" s="135" t="s">
        <v>26</v>
      </c>
      <c r="B16" s="129">
        <f t="shared" si="0"/>
        <v>209</v>
      </c>
      <c r="C16" s="136">
        <v>209</v>
      </c>
      <c r="D16" s="106">
        <f t="shared" si="1"/>
        <v>0</v>
      </c>
      <c r="E16" s="106"/>
      <c r="F16" s="99"/>
      <c r="G16" s="145"/>
      <c r="H16" s="136"/>
      <c r="I16" s="149" t="s">
        <v>17</v>
      </c>
    </row>
    <row r="17" ht="18" customHeight="true" spans="1:9">
      <c r="A17" s="135" t="s">
        <v>27</v>
      </c>
      <c r="B17" s="129">
        <f t="shared" si="0"/>
        <v>223</v>
      </c>
      <c r="C17" s="136">
        <v>223</v>
      </c>
      <c r="D17" s="106">
        <f t="shared" si="1"/>
        <v>0</v>
      </c>
      <c r="E17" s="106"/>
      <c r="F17" s="99"/>
      <c r="G17" s="145"/>
      <c r="H17" s="136"/>
      <c r="I17" s="149" t="s">
        <v>17</v>
      </c>
    </row>
    <row r="18" ht="18" customHeight="true" spans="1:9">
      <c r="A18" s="135" t="s">
        <v>28</v>
      </c>
      <c r="B18" s="129">
        <f t="shared" si="0"/>
        <v>1696</v>
      </c>
      <c r="C18" s="136">
        <v>1696</v>
      </c>
      <c r="D18" s="106">
        <f t="shared" si="1"/>
        <v>0</v>
      </c>
      <c r="E18" s="99"/>
      <c r="F18" s="99"/>
      <c r="G18" s="145"/>
      <c r="H18" s="136"/>
      <c r="I18" s="149" t="s">
        <v>17</v>
      </c>
    </row>
    <row r="19" ht="18" customHeight="true" spans="1:9">
      <c r="A19" s="135" t="s">
        <v>29</v>
      </c>
      <c r="B19" s="129">
        <f t="shared" si="0"/>
        <v>5397</v>
      </c>
      <c r="C19" s="136">
        <v>1753</v>
      </c>
      <c r="D19" s="106">
        <f t="shared" si="1"/>
        <v>3644</v>
      </c>
      <c r="E19" s="99">
        <f>SUM('附件3-1'!I7)</f>
        <v>1080</v>
      </c>
      <c r="F19" s="99"/>
      <c r="G19" s="145">
        <f>SUM('附件3-3'!E8)</f>
        <v>2564</v>
      </c>
      <c r="H19" s="136"/>
      <c r="I19" s="149" t="s">
        <v>17</v>
      </c>
    </row>
    <row r="20" ht="18" customHeight="true" spans="1:9">
      <c r="A20" s="135" t="s">
        <v>30</v>
      </c>
      <c r="B20" s="129">
        <f t="shared" si="0"/>
        <v>968</v>
      </c>
      <c r="C20" s="136">
        <v>968</v>
      </c>
      <c r="D20" s="106">
        <f t="shared" si="1"/>
        <v>0</v>
      </c>
      <c r="E20" s="99"/>
      <c r="F20" s="99"/>
      <c r="G20" s="145"/>
      <c r="H20" s="136"/>
      <c r="I20" s="149" t="s">
        <v>17</v>
      </c>
    </row>
    <row r="21" s="121" customFormat="true" ht="18" customHeight="true" spans="1:9">
      <c r="A21" s="134" t="s">
        <v>31</v>
      </c>
      <c r="B21" s="129">
        <f t="shared" si="0"/>
        <v>407</v>
      </c>
      <c r="C21" s="129">
        <v>380</v>
      </c>
      <c r="D21" s="106">
        <f t="shared" si="1"/>
        <v>27</v>
      </c>
      <c r="E21" s="106">
        <f>SUM(E22:E23)</f>
        <v>0</v>
      </c>
      <c r="F21" s="106">
        <f>SUM(F22:F23)</f>
        <v>27</v>
      </c>
      <c r="G21" s="106">
        <f>SUM(G22:G23)</f>
        <v>0</v>
      </c>
      <c r="H21" s="106">
        <f>SUM(H22:H23)</f>
        <v>0</v>
      </c>
      <c r="I21" s="149" t="s">
        <v>17</v>
      </c>
    </row>
    <row r="22" ht="18" customHeight="true" spans="1:9">
      <c r="A22" s="135" t="s">
        <v>32</v>
      </c>
      <c r="B22" s="129">
        <f t="shared" si="0"/>
        <v>207</v>
      </c>
      <c r="C22" s="136">
        <v>180</v>
      </c>
      <c r="D22" s="106">
        <f t="shared" si="1"/>
        <v>27</v>
      </c>
      <c r="E22" s="106"/>
      <c r="F22" s="99">
        <f>SUM('附件3-2'!C12)</f>
        <v>27</v>
      </c>
      <c r="G22" s="145"/>
      <c r="H22" s="136"/>
      <c r="I22" s="149" t="s">
        <v>17</v>
      </c>
    </row>
    <row r="23" ht="18" customHeight="true" spans="1:9">
      <c r="A23" s="135" t="s">
        <v>33</v>
      </c>
      <c r="B23" s="129">
        <f t="shared" si="0"/>
        <v>200</v>
      </c>
      <c r="C23" s="136">
        <v>200</v>
      </c>
      <c r="D23" s="106">
        <f t="shared" si="1"/>
        <v>0</v>
      </c>
      <c r="E23" s="106"/>
      <c r="F23" s="99"/>
      <c r="G23" s="145"/>
      <c r="H23" s="136"/>
      <c r="I23" s="149" t="s">
        <v>17</v>
      </c>
    </row>
    <row r="24" s="121" customFormat="true" ht="18" customHeight="true" spans="1:9">
      <c r="A24" s="134" t="s">
        <v>34</v>
      </c>
      <c r="B24" s="129">
        <f t="shared" si="0"/>
        <v>4056</v>
      </c>
      <c r="C24" s="129">
        <v>4030</v>
      </c>
      <c r="D24" s="106">
        <f t="shared" si="1"/>
        <v>26</v>
      </c>
      <c r="E24" s="106">
        <f>SUM(E25:E29)</f>
        <v>0</v>
      </c>
      <c r="F24" s="106">
        <f>SUM(F25:F29)</f>
        <v>26</v>
      </c>
      <c r="G24" s="106">
        <f>SUM(G25:G29)</f>
        <v>0</v>
      </c>
      <c r="H24" s="106">
        <f>SUM(H25:H29)</f>
        <v>0</v>
      </c>
      <c r="I24" s="149" t="s">
        <v>17</v>
      </c>
    </row>
    <row r="25" ht="18" hidden="true" customHeight="true" spans="1:9">
      <c r="A25" s="135" t="s">
        <v>35</v>
      </c>
      <c r="B25" s="129">
        <f t="shared" si="0"/>
        <v>0</v>
      </c>
      <c r="C25" s="136">
        <v>0</v>
      </c>
      <c r="D25" s="106">
        <f t="shared" si="1"/>
        <v>0</v>
      </c>
      <c r="E25" s="106"/>
      <c r="F25" s="99"/>
      <c r="G25" s="145"/>
      <c r="H25" s="136"/>
      <c r="I25" s="149" t="s">
        <v>17</v>
      </c>
    </row>
    <row r="26" ht="18" hidden="true" customHeight="true" spans="1:9">
      <c r="A26" s="135" t="s">
        <v>36</v>
      </c>
      <c r="B26" s="129">
        <f t="shared" si="0"/>
        <v>0</v>
      </c>
      <c r="C26" s="136">
        <v>0</v>
      </c>
      <c r="D26" s="106">
        <f t="shared" si="1"/>
        <v>0</v>
      </c>
      <c r="E26" s="106"/>
      <c r="F26" s="99"/>
      <c r="G26" s="145"/>
      <c r="H26" s="27"/>
      <c r="I26" s="149" t="s">
        <v>17</v>
      </c>
    </row>
    <row r="27" ht="18" customHeight="true" spans="1:9">
      <c r="A27" s="135" t="s">
        <v>37</v>
      </c>
      <c r="B27" s="129">
        <f t="shared" si="0"/>
        <v>4056</v>
      </c>
      <c r="C27" s="136">
        <v>4030</v>
      </c>
      <c r="D27" s="106">
        <f t="shared" si="1"/>
        <v>26</v>
      </c>
      <c r="E27" s="106"/>
      <c r="F27" s="99">
        <f>SUM('附件3-2'!C14)</f>
        <v>26</v>
      </c>
      <c r="G27" s="145"/>
      <c r="H27" s="27"/>
      <c r="I27" s="149" t="s">
        <v>17</v>
      </c>
    </row>
    <row r="28" ht="18" hidden="true" customHeight="true" spans="1:9">
      <c r="A28" s="135" t="s">
        <v>38</v>
      </c>
      <c r="B28" s="129">
        <f t="shared" si="0"/>
        <v>0</v>
      </c>
      <c r="C28" s="136">
        <v>0</v>
      </c>
      <c r="D28" s="106">
        <f t="shared" si="1"/>
        <v>0</v>
      </c>
      <c r="E28" s="106"/>
      <c r="F28" s="99"/>
      <c r="G28" s="145"/>
      <c r="H28" s="27"/>
      <c r="I28" s="149" t="s">
        <v>17</v>
      </c>
    </row>
    <row r="29" ht="18" hidden="true" customHeight="true" spans="1:9">
      <c r="A29" s="135" t="s">
        <v>39</v>
      </c>
      <c r="B29" s="129">
        <f t="shared" si="0"/>
        <v>0</v>
      </c>
      <c r="C29" s="136">
        <v>0</v>
      </c>
      <c r="D29" s="106">
        <f t="shared" si="1"/>
        <v>0</v>
      </c>
      <c r="E29" s="106"/>
      <c r="F29" s="99"/>
      <c r="G29" s="145"/>
      <c r="H29" s="27"/>
      <c r="I29" s="149" t="s">
        <v>17</v>
      </c>
    </row>
    <row r="30" s="121" customFormat="true" ht="18" customHeight="true" spans="1:9">
      <c r="A30" s="134" t="s">
        <v>40</v>
      </c>
      <c r="B30" s="129">
        <f t="shared" si="0"/>
        <v>11133</v>
      </c>
      <c r="C30" s="129">
        <v>11133</v>
      </c>
      <c r="D30" s="106">
        <f t="shared" si="1"/>
        <v>0</v>
      </c>
      <c r="E30" s="106">
        <f>SUM(E31:E35)</f>
        <v>0</v>
      </c>
      <c r="F30" s="106">
        <f>SUM(F31:F35)</f>
        <v>0</v>
      </c>
      <c r="G30" s="106">
        <f>SUM(G31:G35)</f>
        <v>0</v>
      </c>
      <c r="H30" s="106"/>
      <c r="I30" s="149" t="s">
        <v>17</v>
      </c>
    </row>
    <row r="31" ht="18" customHeight="true" spans="1:9">
      <c r="A31" s="135" t="s">
        <v>41</v>
      </c>
      <c r="B31" s="129">
        <f t="shared" si="0"/>
        <v>11133</v>
      </c>
      <c r="C31" s="136">
        <v>11133</v>
      </c>
      <c r="D31" s="106">
        <f t="shared" si="1"/>
        <v>0</v>
      </c>
      <c r="E31" s="106"/>
      <c r="F31" s="99"/>
      <c r="G31" s="145"/>
      <c r="H31" s="27"/>
      <c r="I31" s="149" t="s">
        <v>17</v>
      </c>
    </row>
    <row r="32" ht="18" hidden="true" customHeight="true" spans="1:9">
      <c r="A32" s="135" t="s">
        <v>42</v>
      </c>
      <c r="B32" s="129">
        <f t="shared" si="0"/>
        <v>0</v>
      </c>
      <c r="C32" s="136">
        <v>0</v>
      </c>
      <c r="D32" s="106">
        <f t="shared" si="1"/>
        <v>0</v>
      </c>
      <c r="E32" s="106"/>
      <c r="F32" s="99"/>
      <c r="G32" s="145"/>
      <c r="H32" s="27"/>
      <c r="I32" s="149" t="s">
        <v>17</v>
      </c>
    </row>
    <row r="33" ht="18" hidden="true" customHeight="true" spans="1:9">
      <c r="A33" s="135" t="s">
        <v>43</v>
      </c>
      <c r="B33" s="129">
        <f t="shared" si="0"/>
        <v>0</v>
      </c>
      <c r="C33" s="136">
        <v>0</v>
      </c>
      <c r="D33" s="106">
        <f t="shared" si="1"/>
        <v>0</v>
      </c>
      <c r="E33" s="106"/>
      <c r="F33" s="99"/>
      <c r="G33" s="145"/>
      <c r="H33" s="27"/>
      <c r="I33" s="149" t="s">
        <v>17</v>
      </c>
    </row>
    <row r="34" ht="18" hidden="true" customHeight="true" spans="1:9">
      <c r="A34" s="135" t="s">
        <v>44</v>
      </c>
      <c r="B34" s="129">
        <f t="shared" si="0"/>
        <v>0</v>
      </c>
      <c r="C34" s="136">
        <v>0</v>
      </c>
      <c r="D34" s="106">
        <f t="shared" si="1"/>
        <v>0</v>
      </c>
      <c r="E34" s="106"/>
      <c r="F34" s="99"/>
      <c r="G34" s="145"/>
      <c r="H34" s="27"/>
      <c r="I34" s="149" t="s">
        <v>17</v>
      </c>
    </row>
    <row r="35" ht="18" hidden="true" customHeight="true" spans="1:9">
      <c r="A35" s="135" t="s">
        <v>45</v>
      </c>
      <c r="B35" s="129">
        <f t="shared" si="0"/>
        <v>0</v>
      </c>
      <c r="C35" s="136">
        <v>0</v>
      </c>
      <c r="D35" s="106">
        <f t="shared" si="1"/>
        <v>0</v>
      </c>
      <c r="E35" s="106"/>
      <c r="F35" s="99"/>
      <c r="G35" s="145"/>
      <c r="H35" s="27"/>
      <c r="I35" s="149" t="s">
        <v>17</v>
      </c>
    </row>
    <row r="36" s="121" customFormat="true" ht="18" customHeight="true" spans="1:9">
      <c r="A36" s="134" t="s">
        <v>46</v>
      </c>
      <c r="B36" s="129">
        <f t="shared" si="0"/>
        <v>5919</v>
      </c>
      <c r="C36" s="129">
        <v>1638</v>
      </c>
      <c r="D36" s="106">
        <f t="shared" si="1"/>
        <v>4281</v>
      </c>
      <c r="E36" s="106">
        <f>SUM(E37:E40)</f>
        <v>756</v>
      </c>
      <c r="F36" s="106">
        <f>SUM(F37:F40)</f>
        <v>0</v>
      </c>
      <c r="G36" s="106">
        <f>SUM(G37:G40)</f>
        <v>0</v>
      </c>
      <c r="H36" s="106">
        <f>SUM(H37:H40)</f>
        <v>3525</v>
      </c>
      <c r="I36" s="149" t="s">
        <v>17</v>
      </c>
    </row>
    <row r="37" ht="18" customHeight="true" spans="1:9">
      <c r="A37" s="135" t="s">
        <v>47</v>
      </c>
      <c r="B37" s="129">
        <f t="shared" si="0"/>
        <v>4616</v>
      </c>
      <c r="C37" s="136">
        <v>1091</v>
      </c>
      <c r="D37" s="106">
        <f t="shared" si="1"/>
        <v>3525</v>
      </c>
      <c r="E37" s="106"/>
      <c r="F37" s="99"/>
      <c r="G37" s="145"/>
      <c r="H37" s="27">
        <f>SUM('附件3-4'!E6)</f>
        <v>3525</v>
      </c>
      <c r="I37" s="149" t="s">
        <v>17</v>
      </c>
    </row>
    <row r="38" ht="18" customHeight="true" spans="1:9">
      <c r="A38" s="135" t="s">
        <v>48</v>
      </c>
      <c r="B38" s="129">
        <f t="shared" si="0"/>
        <v>364</v>
      </c>
      <c r="C38" s="136">
        <v>364</v>
      </c>
      <c r="D38" s="106">
        <f t="shared" si="1"/>
        <v>0</v>
      </c>
      <c r="E38" s="106"/>
      <c r="F38" s="99"/>
      <c r="G38" s="145"/>
      <c r="H38" s="27"/>
      <c r="I38" s="149" t="s">
        <v>17</v>
      </c>
    </row>
    <row r="39" ht="18" customHeight="true" spans="1:9">
      <c r="A39" s="135" t="s">
        <v>49</v>
      </c>
      <c r="B39" s="129">
        <f t="shared" ref="B39:B70" si="2">SUM(C39:D39)</f>
        <v>183</v>
      </c>
      <c r="C39" s="136">
        <v>183</v>
      </c>
      <c r="D39" s="106">
        <f t="shared" si="1"/>
        <v>0</v>
      </c>
      <c r="E39" s="106"/>
      <c r="F39" s="99"/>
      <c r="G39" s="145"/>
      <c r="H39" s="27"/>
      <c r="I39" s="149" t="s">
        <v>17</v>
      </c>
    </row>
    <row r="40" s="121" customFormat="true" ht="18" customHeight="true" spans="1:9">
      <c r="A40" s="135" t="s">
        <v>50</v>
      </c>
      <c r="B40" s="129">
        <f t="shared" si="2"/>
        <v>756</v>
      </c>
      <c r="C40" s="136">
        <v>0</v>
      </c>
      <c r="D40" s="106">
        <f t="shared" si="1"/>
        <v>756</v>
      </c>
      <c r="E40" s="106">
        <f>SUM('附件3-1'!I8)</f>
        <v>756</v>
      </c>
      <c r="F40" s="99"/>
      <c r="G40" s="145"/>
      <c r="H40" s="27"/>
      <c r="I40" s="149" t="s">
        <v>17</v>
      </c>
    </row>
    <row r="41" s="121" customFormat="true" ht="18" customHeight="true" spans="1:9">
      <c r="A41" s="134" t="s">
        <v>51</v>
      </c>
      <c r="B41" s="129">
        <f t="shared" si="2"/>
        <v>7107</v>
      </c>
      <c r="C41" s="129">
        <v>6579</v>
      </c>
      <c r="D41" s="106">
        <f t="shared" si="1"/>
        <v>528</v>
      </c>
      <c r="E41" s="106">
        <f>SUM(E42:E45)</f>
        <v>492</v>
      </c>
      <c r="F41" s="106">
        <f>SUM(F42:F45)</f>
        <v>0</v>
      </c>
      <c r="G41" s="106">
        <f>SUM(G42:G45)</f>
        <v>36</v>
      </c>
      <c r="H41" s="106">
        <f>SUM(H42:H45)</f>
        <v>0</v>
      </c>
      <c r="I41" s="149" t="s">
        <v>17</v>
      </c>
    </row>
    <row r="42" ht="18" customHeight="true" spans="1:9">
      <c r="A42" s="135" t="s">
        <v>52</v>
      </c>
      <c r="B42" s="129">
        <f t="shared" si="2"/>
        <v>5894</v>
      </c>
      <c r="C42" s="136">
        <v>5858</v>
      </c>
      <c r="D42" s="106">
        <f t="shared" si="1"/>
        <v>36</v>
      </c>
      <c r="E42" s="99"/>
      <c r="F42" s="99"/>
      <c r="G42" s="145">
        <f>SUM('附件3-3'!E10)</f>
        <v>36</v>
      </c>
      <c r="H42" s="27"/>
      <c r="I42" s="149" t="s">
        <v>17</v>
      </c>
    </row>
    <row r="43" ht="18" customHeight="true" spans="1:9">
      <c r="A43" s="135" t="s">
        <v>53</v>
      </c>
      <c r="B43" s="129">
        <f t="shared" si="2"/>
        <v>555</v>
      </c>
      <c r="C43" s="136">
        <v>63</v>
      </c>
      <c r="D43" s="106">
        <f t="shared" si="1"/>
        <v>492</v>
      </c>
      <c r="E43" s="99">
        <f>SUM('附件3-1'!I9)</f>
        <v>492</v>
      </c>
      <c r="F43" s="99"/>
      <c r="G43" s="145"/>
      <c r="H43" s="27"/>
      <c r="I43" s="149" t="s">
        <v>17</v>
      </c>
    </row>
    <row r="44" ht="18" customHeight="true" spans="1:9">
      <c r="A44" s="135" t="s">
        <v>54</v>
      </c>
      <c r="B44" s="129">
        <f t="shared" si="2"/>
        <v>456</v>
      </c>
      <c r="C44" s="136">
        <v>456</v>
      </c>
      <c r="D44" s="106">
        <f t="shared" si="1"/>
        <v>0</v>
      </c>
      <c r="E44" s="99"/>
      <c r="F44" s="99"/>
      <c r="G44" s="145"/>
      <c r="H44" s="27"/>
      <c r="I44" s="149" t="s">
        <v>17</v>
      </c>
    </row>
    <row r="45" s="121" customFormat="true" ht="18" customHeight="true" spans="1:9">
      <c r="A45" s="135" t="s">
        <v>55</v>
      </c>
      <c r="B45" s="129">
        <f t="shared" si="2"/>
        <v>202</v>
      </c>
      <c r="C45" s="136">
        <v>202</v>
      </c>
      <c r="D45" s="106">
        <f t="shared" si="1"/>
        <v>0</v>
      </c>
      <c r="E45" s="99"/>
      <c r="F45" s="99"/>
      <c r="G45" s="145"/>
      <c r="H45" s="27"/>
      <c r="I45" s="149" t="s">
        <v>17</v>
      </c>
    </row>
    <row r="46" s="121" customFormat="true" ht="18" customHeight="true" spans="1:9">
      <c r="A46" s="134" t="s">
        <v>56</v>
      </c>
      <c r="B46" s="129">
        <f t="shared" si="2"/>
        <v>18489</v>
      </c>
      <c r="C46" s="129">
        <v>16536</v>
      </c>
      <c r="D46" s="106">
        <f t="shared" si="1"/>
        <v>1953</v>
      </c>
      <c r="E46" s="106">
        <f>SUM(E47:E53)</f>
        <v>1794</v>
      </c>
      <c r="F46" s="106">
        <f>SUM(F47:F53)</f>
        <v>0</v>
      </c>
      <c r="G46" s="106">
        <f>SUM(G47:G53)</f>
        <v>159</v>
      </c>
      <c r="H46" s="106">
        <f t="shared" ref="H46" si="3">SUM(H47:H53)</f>
        <v>0</v>
      </c>
      <c r="I46" s="149" t="s">
        <v>17</v>
      </c>
    </row>
    <row r="47" ht="18" customHeight="true" spans="1:9">
      <c r="A47" s="135" t="s">
        <v>57</v>
      </c>
      <c r="B47" s="129">
        <f t="shared" si="2"/>
        <v>7666</v>
      </c>
      <c r="C47" s="136">
        <v>6641</v>
      </c>
      <c r="D47" s="106">
        <f t="shared" si="1"/>
        <v>1025</v>
      </c>
      <c r="E47" s="99">
        <f>SUM('附件3-1'!I10)</f>
        <v>866</v>
      </c>
      <c r="F47" s="99"/>
      <c r="G47" s="145">
        <f>SUM('附件3-3'!E12)</f>
        <v>159</v>
      </c>
      <c r="H47" s="27"/>
      <c r="I47" s="149" t="s">
        <v>17</v>
      </c>
    </row>
    <row r="48" s="121" customFormat="true" ht="18" customHeight="true" spans="1:9">
      <c r="A48" s="135" t="s">
        <v>58</v>
      </c>
      <c r="B48" s="129">
        <f t="shared" si="2"/>
        <v>242</v>
      </c>
      <c r="C48" s="136">
        <v>242</v>
      </c>
      <c r="D48" s="106">
        <f t="shared" si="1"/>
        <v>0</v>
      </c>
      <c r="E48" s="99"/>
      <c r="F48" s="99"/>
      <c r="G48" s="145"/>
      <c r="H48" s="27"/>
      <c r="I48" s="149" t="s">
        <v>17</v>
      </c>
    </row>
    <row r="49" ht="18" customHeight="true" spans="1:9">
      <c r="A49" s="135" t="s">
        <v>59</v>
      </c>
      <c r="B49" s="129">
        <f t="shared" si="2"/>
        <v>3153</v>
      </c>
      <c r="C49" s="136">
        <v>2721</v>
      </c>
      <c r="D49" s="106">
        <f t="shared" si="1"/>
        <v>432</v>
      </c>
      <c r="E49" s="99">
        <f>SUM('附件3-1'!I11)</f>
        <v>432</v>
      </c>
      <c r="F49" s="99"/>
      <c r="G49" s="145"/>
      <c r="H49" s="27"/>
      <c r="I49" s="149" t="s">
        <v>17</v>
      </c>
    </row>
    <row r="50" ht="18" customHeight="true" spans="1:9">
      <c r="A50" s="135" t="s">
        <v>60</v>
      </c>
      <c r="B50" s="129">
        <f t="shared" si="2"/>
        <v>2778</v>
      </c>
      <c r="C50" s="136">
        <v>2282</v>
      </c>
      <c r="D50" s="106">
        <f t="shared" si="1"/>
        <v>496</v>
      </c>
      <c r="E50" s="99">
        <f>SUM('附件3-1'!I12)</f>
        <v>496</v>
      </c>
      <c r="F50" s="99"/>
      <c r="G50" s="145"/>
      <c r="H50" s="27"/>
      <c r="I50" s="149" t="s">
        <v>17</v>
      </c>
    </row>
    <row r="51" ht="18" customHeight="true" spans="1:9">
      <c r="A51" s="135" t="s">
        <v>61</v>
      </c>
      <c r="B51" s="129">
        <f t="shared" si="2"/>
        <v>258</v>
      </c>
      <c r="C51" s="136">
        <v>258</v>
      </c>
      <c r="D51" s="106">
        <f t="shared" si="1"/>
        <v>0</v>
      </c>
      <c r="E51" s="106"/>
      <c r="F51" s="99"/>
      <c r="G51" s="145"/>
      <c r="H51" s="27"/>
      <c r="I51" s="149" t="s">
        <v>17</v>
      </c>
    </row>
    <row r="52" ht="18" customHeight="true" spans="1:9">
      <c r="A52" s="135" t="s">
        <v>62</v>
      </c>
      <c r="B52" s="129">
        <f t="shared" si="2"/>
        <v>232</v>
      </c>
      <c r="C52" s="136">
        <v>232</v>
      </c>
      <c r="D52" s="106">
        <f t="shared" si="1"/>
        <v>0</v>
      </c>
      <c r="E52" s="106"/>
      <c r="F52" s="99"/>
      <c r="G52" s="145"/>
      <c r="H52" s="27"/>
      <c r="I52" s="149" t="s">
        <v>17</v>
      </c>
    </row>
    <row r="53" ht="18" customHeight="true" spans="1:9">
      <c r="A53" s="135" t="s">
        <v>63</v>
      </c>
      <c r="B53" s="129">
        <f t="shared" si="2"/>
        <v>4160</v>
      </c>
      <c r="C53" s="136">
        <v>4160</v>
      </c>
      <c r="D53" s="106">
        <f t="shared" si="1"/>
        <v>0</v>
      </c>
      <c r="E53" s="106"/>
      <c r="F53" s="99"/>
      <c r="G53" s="145"/>
      <c r="H53" s="27"/>
      <c r="I53" s="149" t="s">
        <v>17</v>
      </c>
    </row>
    <row r="54" s="121" customFormat="true" ht="18" customHeight="true" spans="1:9">
      <c r="A54" s="134" t="s">
        <v>64</v>
      </c>
      <c r="B54" s="129">
        <f t="shared" si="2"/>
        <v>404</v>
      </c>
      <c r="C54" s="129">
        <v>304</v>
      </c>
      <c r="D54" s="106">
        <f t="shared" si="1"/>
        <v>100</v>
      </c>
      <c r="E54" s="106">
        <f>SUM(E55:E58)</f>
        <v>0</v>
      </c>
      <c r="F54" s="106">
        <f>SUM(F55:F58)</f>
        <v>100</v>
      </c>
      <c r="G54" s="106">
        <f>SUM(G55:G58)</f>
        <v>0</v>
      </c>
      <c r="H54" s="106">
        <f>SUM(H55:H58)</f>
        <v>0</v>
      </c>
      <c r="I54" s="149" t="s">
        <v>17</v>
      </c>
    </row>
    <row r="55" ht="18" customHeight="true" spans="1:9">
      <c r="A55" s="135" t="s">
        <v>65</v>
      </c>
      <c r="B55" s="129">
        <f t="shared" si="2"/>
        <v>149</v>
      </c>
      <c r="C55" s="136">
        <v>80</v>
      </c>
      <c r="D55" s="106">
        <f t="shared" si="1"/>
        <v>69</v>
      </c>
      <c r="E55" s="106"/>
      <c r="F55" s="99">
        <f>SUM('附件3-2'!C16:C18)</f>
        <v>69</v>
      </c>
      <c r="G55" s="145"/>
      <c r="H55" s="27"/>
      <c r="I55" s="149" t="s">
        <v>17</v>
      </c>
    </row>
    <row r="56" s="121" customFormat="true" ht="18" customHeight="true" spans="1:9">
      <c r="A56" s="135" t="s">
        <v>66</v>
      </c>
      <c r="B56" s="129">
        <f t="shared" si="2"/>
        <v>136</v>
      </c>
      <c r="C56" s="136">
        <v>136</v>
      </c>
      <c r="D56" s="106">
        <f t="shared" si="1"/>
        <v>0</v>
      </c>
      <c r="E56" s="106"/>
      <c r="F56" s="99"/>
      <c r="G56" s="145"/>
      <c r="H56" s="27"/>
      <c r="I56" s="149" t="s">
        <v>17</v>
      </c>
    </row>
    <row r="57" ht="18" customHeight="true" spans="1:9">
      <c r="A57" s="135" t="s">
        <v>67</v>
      </c>
      <c r="B57" s="129">
        <f t="shared" si="2"/>
        <v>88</v>
      </c>
      <c r="C57" s="136">
        <v>88</v>
      </c>
      <c r="D57" s="106">
        <f t="shared" si="1"/>
        <v>0</v>
      </c>
      <c r="E57" s="106"/>
      <c r="F57" s="99"/>
      <c r="G57" s="145"/>
      <c r="H57" s="27"/>
      <c r="I57" s="149" t="s">
        <v>17</v>
      </c>
    </row>
    <row r="58" ht="18" customHeight="true" spans="1:9">
      <c r="A58" s="135" t="s">
        <v>68</v>
      </c>
      <c r="B58" s="129">
        <f t="shared" si="2"/>
        <v>31</v>
      </c>
      <c r="C58" s="136">
        <v>0</v>
      </c>
      <c r="D58" s="106">
        <f t="shared" si="1"/>
        <v>31</v>
      </c>
      <c r="E58" s="106"/>
      <c r="F58" s="99">
        <f>SUM('附件3-2'!C19)</f>
        <v>31</v>
      </c>
      <c r="G58" s="145"/>
      <c r="H58" s="27"/>
      <c r="I58" s="149" t="s">
        <v>17</v>
      </c>
    </row>
    <row r="59" s="121" customFormat="true" ht="18" customHeight="true" spans="1:9">
      <c r="A59" s="134" t="s">
        <v>69</v>
      </c>
      <c r="B59" s="129">
        <f t="shared" si="2"/>
        <v>2858</v>
      </c>
      <c r="C59" s="129">
        <v>2703</v>
      </c>
      <c r="D59" s="106">
        <f t="shared" si="1"/>
        <v>155</v>
      </c>
      <c r="E59" s="106">
        <f>SUM(E60:E63)</f>
        <v>0</v>
      </c>
      <c r="F59" s="106">
        <f>SUM(F60:F63)</f>
        <v>155</v>
      </c>
      <c r="G59" s="106">
        <f>SUM(G60:G63)</f>
        <v>0</v>
      </c>
      <c r="H59" s="106">
        <f>SUM(H60:H63)</f>
        <v>0</v>
      </c>
      <c r="I59" s="149" t="s">
        <v>17</v>
      </c>
    </row>
    <row r="60" ht="18" customHeight="true" spans="1:9">
      <c r="A60" s="135" t="s">
        <v>70</v>
      </c>
      <c r="B60" s="129">
        <f t="shared" si="2"/>
        <v>2413</v>
      </c>
      <c r="C60" s="136">
        <v>2343</v>
      </c>
      <c r="D60" s="106">
        <f t="shared" si="1"/>
        <v>70</v>
      </c>
      <c r="E60" s="99"/>
      <c r="F60" s="99">
        <f>SUM('附件3-2'!C21:C22)</f>
        <v>70</v>
      </c>
      <c r="G60" s="145"/>
      <c r="H60" s="27"/>
      <c r="I60" s="149" t="s">
        <v>17</v>
      </c>
    </row>
    <row r="61" ht="18" customHeight="true" spans="1:9">
      <c r="A61" s="135" t="s">
        <v>71</v>
      </c>
      <c r="B61" s="129">
        <f t="shared" si="2"/>
        <v>380</v>
      </c>
      <c r="C61" s="136">
        <v>360</v>
      </c>
      <c r="D61" s="106">
        <f t="shared" si="1"/>
        <v>20</v>
      </c>
      <c r="E61" s="99"/>
      <c r="F61" s="99">
        <f>SUM('附件3-2'!C23)</f>
        <v>20</v>
      </c>
      <c r="G61" s="145"/>
      <c r="H61" s="27"/>
      <c r="I61" s="149" t="s">
        <v>17</v>
      </c>
    </row>
    <row r="62" s="121" customFormat="true" ht="18" customHeight="true" spans="1:9">
      <c r="A62" s="135" t="s">
        <v>72</v>
      </c>
      <c r="B62" s="129">
        <f t="shared" si="2"/>
        <v>38</v>
      </c>
      <c r="C62" s="136">
        <v>0</v>
      </c>
      <c r="D62" s="106">
        <f t="shared" si="1"/>
        <v>38</v>
      </c>
      <c r="E62" s="106"/>
      <c r="F62" s="99">
        <f>SUM('附件3-2'!C24)</f>
        <v>38</v>
      </c>
      <c r="G62" s="145"/>
      <c r="H62" s="27"/>
      <c r="I62" s="149" t="s">
        <v>17</v>
      </c>
    </row>
    <row r="63" ht="18" customHeight="true" spans="1:9">
      <c r="A63" s="135" t="s">
        <v>73</v>
      </c>
      <c r="B63" s="129">
        <f t="shared" si="2"/>
        <v>27</v>
      </c>
      <c r="C63" s="136">
        <v>0</v>
      </c>
      <c r="D63" s="106">
        <f t="shared" si="1"/>
        <v>27</v>
      </c>
      <c r="E63" s="106"/>
      <c r="F63" s="99">
        <f>SUM('附件3-2'!C25)</f>
        <v>27</v>
      </c>
      <c r="G63" s="145"/>
      <c r="H63" s="27"/>
      <c r="I63" s="149" t="s">
        <v>17</v>
      </c>
    </row>
    <row r="64" s="121" customFormat="true" ht="18" customHeight="true" spans="1:9">
      <c r="A64" s="134" t="s">
        <v>74</v>
      </c>
      <c r="B64" s="129">
        <f t="shared" si="2"/>
        <v>3594</v>
      </c>
      <c r="C64" s="129">
        <v>3565</v>
      </c>
      <c r="D64" s="106">
        <f t="shared" si="1"/>
        <v>29</v>
      </c>
      <c r="E64" s="106">
        <f>SUM(E65:E68)</f>
        <v>0</v>
      </c>
      <c r="F64" s="106">
        <f>SUM(F65:F68)</f>
        <v>29</v>
      </c>
      <c r="G64" s="106">
        <f>SUM(G65:G68)</f>
        <v>0</v>
      </c>
      <c r="H64" s="106">
        <f t="shared" ref="H64" si="4">SUM(H65:H68)</f>
        <v>0</v>
      </c>
      <c r="I64" s="149" t="s">
        <v>17</v>
      </c>
    </row>
    <row r="65" ht="18" customHeight="true" spans="1:9">
      <c r="A65" s="135" t="s">
        <v>75</v>
      </c>
      <c r="B65" s="129">
        <f t="shared" si="2"/>
        <v>3594</v>
      </c>
      <c r="C65" s="136">
        <v>3565</v>
      </c>
      <c r="D65" s="106">
        <f t="shared" si="1"/>
        <v>29</v>
      </c>
      <c r="E65" s="106"/>
      <c r="F65" s="99">
        <f>SUM('附件3-2'!C27)</f>
        <v>29</v>
      </c>
      <c r="G65" s="145"/>
      <c r="H65" s="27"/>
      <c r="I65" s="149" t="s">
        <v>17</v>
      </c>
    </row>
    <row r="66" ht="18" hidden="true" customHeight="true" spans="1:9">
      <c r="A66" s="135" t="s">
        <v>76</v>
      </c>
      <c r="B66" s="129">
        <f t="shared" si="2"/>
        <v>0</v>
      </c>
      <c r="C66" s="136">
        <v>0</v>
      </c>
      <c r="D66" s="106">
        <f t="shared" si="1"/>
        <v>0</v>
      </c>
      <c r="E66" s="106"/>
      <c r="F66" s="99"/>
      <c r="G66" s="145"/>
      <c r="H66" s="27"/>
      <c r="I66" s="149" t="s">
        <v>17</v>
      </c>
    </row>
    <row r="67" s="121" customFormat="true" ht="18" hidden="true" customHeight="true" spans="1:9">
      <c r="A67" s="135" t="s">
        <v>77</v>
      </c>
      <c r="B67" s="129">
        <f t="shared" si="2"/>
        <v>0</v>
      </c>
      <c r="C67" s="136">
        <v>0</v>
      </c>
      <c r="D67" s="106">
        <f t="shared" si="1"/>
        <v>0</v>
      </c>
      <c r="E67" s="106"/>
      <c r="F67" s="99"/>
      <c r="G67" s="145"/>
      <c r="H67" s="27"/>
      <c r="I67" s="149" t="s">
        <v>17</v>
      </c>
    </row>
    <row r="68" ht="18" hidden="true" customHeight="true" spans="1:9">
      <c r="A68" s="135" t="s">
        <v>78</v>
      </c>
      <c r="B68" s="129">
        <f t="shared" si="2"/>
        <v>0</v>
      </c>
      <c r="C68" s="136">
        <v>0</v>
      </c>
      <c r="D68" s="106">
        <f t="shared" si="1"/>
        <v>0</v>
      </c>
      <c r="E68" s="106"/>
      <c r="F68" s="99"/>
      <c r="G68" s="145"/>
      <c r="H68" s="27"/>
      <c r="I68" s="149" t="s">
        <v>17</v>
      </c>
    </row>
    <row r="69" s="121" customFormat="true" ht="18" customHeight="true" spans="1:9">
      <c r="A69" s="134" t="s">
        <v>79</v>
      </c>
      <c r="B69" s="129">
        <f t="shared" si="2"/>
        <v>7196</v>
      </c>
      <c r="C69" s="129">
        <v>4984</v>
      </c>
      <c r="D69" s="106">
        <f t="shared" si="1"/>
        <v>2212</v>
      </c>
      <c r="E69" s="106">
        <f>SUM(E70:E73)</f>
        <v>2212</v>
      </c>
      <c r="F69" s="106">
        <f>SUM(F70:F73)</f>
        <v>0</v>
      </c>
      <c r="G69" s="106">
        <f>SUM(G70:G73)</f>
        <v>0</v>
      </c>
      <c r="H69" s="106">
        <f>SUM(H70:H73)</f>
        <v>0</v>
      </c>
      <c r="I69" s="149" t="s">
        <v>17</v>
      </c>
    </row>
    <row r="70" ht="18" customHeight="true" spans="1:9">
      <c r="A70" s="135" t="s">
        <v>80</v>
      </c>
      <c r="B70" s="129">
        <f t="shared" si="2"/>
        <v>1637</v>
      </c>
      <c r="C70" s="136">
        <v>289</v>
      </c>
      <c r="D70" s="106">
        <f t="shared" si="1"/>
        <v>1348</v>
      </c>
      <c r="E70" s="106">
        <f>SUM('附件3-1'!I13)</f>
        <v>1348</v>
      </c>
      <c r="F70" s="99"/>
      <c r="G70" s="145"/>
      <c r="H70" s="136"/>
      <c r="I70" s="149" t="s">
        <v>17</v>
      </c>
    </row>
    <row r="71" ht="18" customHeight="true" spans="1:9">
      <c r="A71" s="135" t="s">
        <v>81</v>
      </c>
      <c r="B71" s="129">
        <f t="shared" ref="B71:B102" si="5">SUM(C71:D71)</f>
        <v>2468</v>
      </c>
      <c r="C71" s="136">
        <v>1604</v>
      </c>
      <c r="D71" s="106">
        <f t="shared" ref="D71:D134" si="6">SUM(E71:H71)</f>
        <v>864</v>
      </c>
      <c r="E71" s="106">
        <f>SUM('附件3-1'!I14)</f>
        <v>864</v>
      </c>
      <c r="F71" s="99"/>
      <c r="G71" s="145"/>
      <c r="H71" s="136"/>
      <c r="I71" s="149" t="s">
        <v>17</v>
      </c>
    </row>
    <row r="72" ht="18" customHeight="true" spans="1:9">
      <c r="A72" s="135" t="s">
        <v>82</v>
      </c>
      <c r="B72" s="129">
        <f t="shared" si="5"/>
        <v>963</v>
      </c>
      <c r="C72" s="136">
        <v>963</v>
      </c>
      <c r="D72" s="106">
        <f t="shared" si="6"/>
        <v>0</v>
      </c>
      <c r="E72" s="99"/>
      <c r="F72" s="99"/>
      <c r="G72" s="145"/>
      <c r="H72" s="136"/>
      <c r="I72" s="149" t="s">
        <v>17</v>
      </c>
    </row>
    <row r="73" ht="18" customHeight="true" spans="1:9">
      <c r="A73" s="135" t="s">
        <v>83</v>
      </c>
      <c r="B73" s="129">
        <f t="shared" si="5"/>
        <v>2128</v>
      </c>
      <c r="C73" s="136">
        <v>2128</v>
      </c>
      <c r="D73" s="106">
        <f t="shared" si="6"/>
        <v>0</v>
      </c>
      <c r="E73" s="99"/>
      <c r="F73" s="99"/>
      <c r="G73" s="145"/>
      <c r="H73" s="27"/>
      <c r="I73" s="149" t="s">
        <v>17</v>
      </c>
    </row>
    <row r="74" s="121" customFormat="true" ht="18" customHeight="true" spans="1:9">
      <c r="A74" s="134" t="s">
        <v>84</v>
      </c>
      <c r="B74" s="129">
        <f t="shared" si="5"/>
        <v>7943</v>
      </c>
      <c r="C74" s="129">
        <v>7943</v>
      </c>
      <c r="D74" s="106">
        <f t="shared" si="6"/>
        <v>0</v>
      </c>
      <c r="E74" s="106"/>
      <c r="F74" s="106"/>
      <c r="G74" s="106"/>
      <c r="H74" s="153"/>
      <c r="I74" s="149" t="s">
        <v>85</v>
      </c>
    </row>
    <row r="75" s="121" customFormat="true" ht="18" customHeight="true" spans="1:9">
      <c r="A75" s="150" t="s">
        <v>86</v>
      </c>
      <c r="B75" s="129">
        <f t="shared" si="5"/>
        <v>45</v>
      </c>
      <c r="C75" s="131">
        <v>45</v>
      </c>
      <c r="D75" s="106">
        <f t="shared" si="6"/>
        <v>0</v>
      </c>
      <c r="E75" s="106"/>
      <c r="F75" s="106"/>
      <c r="G75" s="106"/>
      <c r="H75" s="153"/>
      <c r="I75" s="149" t="s">
        <v>85</v>
      </c>
    </row>
    <row r="76" ht="18" hidden="true" customHeight="true" spans="1:9">
      <c r="A76" s="151" t="s">
        <v>87</v>
      </c>
      <c r="B76" s="129">
        <f t="shared" si="5"/>
        <v>0</v>
      </c>
      <c r="C76" s="152">
        <v>0</v>
      </c>
      <c r="D76" s="106">
        <f t="shared" si="6"/>
        <v>0</v>
      </c>
      <c r="E76" s="106"/>
      <c r="F76" s="99"/>
      <c r="G76" s="136"/>
      <c r="H76" s="154"/>
      <c r="I76" s="149" t="s">
        <v>85</v>
      </c>
    </row>
    <row r="77" ht="18" hidden="true" customHeight="true" spans="1:9">
      <c r="A77" s="151" t="s">
        <v>88</v>
      </c>
      <c r="B77" s="129">
        <f t="shared" si="5"/>
        <v>0</v>
      </c>
      <c r="C77" s="152">
        <v>0</v>
      </c>
      <c r="D77" s="106">
        <f t="shared" si="6"/>
        <v>0</v>
      </c>
      <c r="E77" s="106"/>
      <c r="F77" s="99"/>
      <c r="G77" s="136"/>
      <c r="H77" s="154"/>
      <c r="I77" s="149" t="s">
        <v>85</v>
      </c>
    </row>
    <row r="78" ht="18" hidden="true" customHeight="true" spans="1:9">
      <c r="A78" s="151" t="s">
        <v>89</v>
      </c>
      <c r="B78" s="129">
        <f t="shared" si="5"/>
        <v>0</v>
      </c>
      <c r="C78" s="152">
        <v>0</v>
      </c>
      <c r="D78" s="106">
        <f t="shared" si="6"/>
        <v>0</v>
      </c>
      <c r="E78" s="106"/>
      <c r="F78" s="99"/>
      <c r="G78" s="136"/>
      <c r="H78" s="154"/>
      <c r="I78" s="149" t="s">
        <v>85</v>
      </c>
    </row>
    <row r="79" ht="18" hidden="true" customHeight="true" spans="1:9">
      <c r="A79" s="151" t="s">
        <v>90</v>
      </c>
      <c r="B79" s="129">
        <f t="shared" si="5"/>
        <v>0</v>
      </c>
      <c r="C79" s="152">
        <v>0</v>
      </c>
      <c r="D79" s="106">
        <f t="shared" si="6"/>
        <v>0</v>
      </c>
      <c r="E79" s="106"/>
      <c r="F79" s="99"/>
      <c r="G79" s="136"/>
      <c r="H79" s="154"/>
      <c r="I79" s="149" t="s">
        <v>85</v>
      </c>
    </row>
    <row r="80" ht="18" hidden="true" customHeight="true" spans="1:9">
      <c r="A80" s="151" t="s">
        <v>91</v>
      </c>
      <c r="B80" s="129">
        <f t="shared" si="5"/>
        <v>0</v>
      </c>
      <c r="C80" s="152">
        <v>0</v>
      </c>
      <c r="D80" s="106">
        <f t="shared" si="6"/>
        <v>0</v>
      </c>
      <c r="E80" s="106"/>
      <c r="F80" s="99"/>
      <c r="G80" s="136"/>
      <c r="H80" s="154"/>
      <c r="I80" s="149" t="s">
        <v>85</v>
      </c>
    </row>
    <row r="81" ht="18" customHeight="true" spans="1:9">
      <c r="A81" s="151" t="s">
        <v>92</v>
      </c>
      <c r="B81" s="129">
        <f t="shared" si="5"/>
        <v>20</v>
      </c>
      <c r="C81" s="152">
        <v>20</v>
      </c>
      <c r="D81" s="106">
        <f t="shared" si="6"/>
        <v>0</v>
      </c>
      <c r="E81" s="106"/>
      <c r="F81" s="99"/>
      <c r="G81" s="136"/>
      <c r="H81" s="154"/>
      <c r="I81" s="149" t="s">
        <v>85</v>
      </c>
    </row>
    <row r="82" ht="18" customHeight="true" spans="1:9">
      <c r="A82" s="151" t="s">
        <v>93</v>
      </c>
      <c r="B82" s="129">
        <f t="shared" si="5"/>
        <v>25</v>
      </c>
      <c r="C82" s="152">
        <v>25</v>
      </c>
      <c r="D82" s="106">
        <f t="shared" si="6"/>
        <v>0</v>
      </c>
      <c r="E82" s="106"/>
      <c r="F82" s="99"/>
      <c r="G82" s="136"/>
      <c r="H82" s="154"/>
      <c r="I82" s="149" t="s">
        <v>85</v>
      </c>
    </row>
    <row r="83" ht="18" hidden="true" customHeight="true" spans="1:9">
      <c r="A83" s="151" t="s">
        <v>94</v>
      </c>
      <c r="B83" s="129">
        <f t="shared" si="5"/>
        <v>0</v>
      </c>
      <c r="C83" s="152">
        <v>0</v>
      </c>
      <c r="D83" s="106">
        <f t="shared" si="6"/>
        <v>0</v>
      </c>
      <c r="E83" s="106"/>
      <c r="F83" s="99"/>
      <c r="G83" s="136"/>
      <c r="H83" s="154"/>
      <c r="I83" s="149" t="s">
        <v>85</v>
      </c>
    </row>
    <row r="84" ht="18" hidden="true" customHeight="true" spans="1:9">
      <c r="A84" s="151" t="s">
        <v>95</v>
      </c>
      <c r="B84" s="129">
        <f t="shared" si="5"/>
        <v>0</v>
      </c>
      <c r="C84" s="152">
        <v>0</v>
      </c>
      <c r="D84" s="106">
        <f t="shared" si="6"/>
        <v>0</v>
      </c>
      <c r="E84" s="106"/>
      <c r="F84" s="99"/>
      <c r="G84" s="136"/>
      <c r="H84" s="154"/>
      <c r="I84" s="149" t="s">
        <v>85</v>
      </c>
    </row>
    <row r="85" ht="18" hidden="true" customHeight="true" spans="1:9">
      <c r="A85" s="151" t="s">
        <v>96</v>
      </c>
      <c r="B85" s="129">
        <f t="shared" si="5"/>
        <v>0</v>
      </c>
      <c r="C85" s="152">
        <v>0</v>
      </c>
      <c r="D85" s="106">
        <f t="shared" si="6"/>
        <v>0</v>
      </c>
      <c r="E85" s="106"/>
      <c r="F85" s="99"/>
      <c r="G85" s="136"/>
      <c r="H85" s="154"/>
      <c r="I85" s="149" t="s">
        <v>85</v>
      </c>
    </row>
    <row r="86" s="121" customFormat="true" ht="18" hidden="true" customHeight="true" spans="1:9">
      <c r="A86" s="150" t="s">
        <v>97</v>
      </c>
      <c r="B86" s="129">
        <f t="shared" si="5"/>
        <v>0</v>
      </c>
      <c r="C86" s="131">
        <v>0</v>
      </c>
      <c r="D86" s="106">
        <f t="shared" si="6"/>
        <v>0</v>
      </c>
      <c r="E86" s="106"/>
      <c r="F86" s="106"/>
      <c r="G86" s="106"/>
      <c r="H86" s="153"/>
      <c r="I86" s="149" t="s">
        <v>85</v>
      </c>
    </row>
    <row r="87" ht="18" hidden="true" customHeight="true" spans="1:9">
      <c r="A87" s="151" t="s">
        <v>87</v>
      </c>
      <c r="B87" s="129">
        <f t="shared" si="5"/>
        <v>0</v>
      </c>
      <c r="C87" s="152">
        <v>0</v>
      </c>
      <c r="D87" s="106">
        <f t="shared" si="6"/>
        <v>0</v>
      </c>
      <c r="E87" s="106"/>
      <c r="F87" s="99"/>
      <c r="G87" s="136"/>
      <c r="H87" s="154"/>
      <c r="I87" s="149" t="s">
        <v>85</v>
      </c>
    </row>
    <row r="88" ht="18" hidden="true" customHeight="true" spans="1:9">
      <c r="A88" s="151" t="s">
        <v>98</v>
      </c>
      <c r="B88" s="129">
        <f t="shared" si="5"/>
        <v>0</v>
      </c>
      <c r="C88" s="152">
        <v>0</v>
      </c>
      <c r="D88" s="106">
        <f t="shared" si="6"/>
        <v>0</v>
      </c>
      <c r="E88" s="106"/>
      <c r="F88" s="99"/>
      <c r="G88" s="136"/>
      <c r="H88" s="154"/>
      <c r="I88" s="149" t="s">
        <v>85</v>
      </c>
    </row>
    <row r="89" ht="18" hidden="true" customHeight="true" spans="1:9">
      <c r="A89" s="151" t="s">
        <v>99</v>
      </c>
      <c r="B89" s="129">
        <f t="shared" si="5"/>
        <v>0</v>
      </c>
      <c r="C89" s="152">
        <v>0</v>
      </c>
      <c r="D89" s="106">
        <f t="shared" si="6"/>
        <v>0</v>
      </c>
      <c r="E89" s="106"/>
      <c r="F89" s="99"/>
      <c r="G89" s="136"/>
      <c r="H89" s="154"/>
      <c r="I89" s="149" t="s">
        <v>85</v>
      </c>
    </row>
    <row r="90" ht="18" hidden="true" customHeight="true" spans="1:9">
      <c r="A90" s="151" t="s">
        <v>100</v>
      </c>
      <c r="B90" s="129">
        <f t="shared" si="5"/>
        <v>0</v>
      </c>
      <c r="C90" s="152">
        <v>0</v>
      </c>
      <c r="D90" s="106">
        <f t="shared" si="6"/>
        <v>0</v>
      </c>
      <c r="E90" s="106"/>
      <c r="F90" s="99"/>
      <c r="G90" s="136"/>
      <c r="H90" s="154"/>
      <c r="I90" s="149" t="s">
        <v>85</v>
      </c>
    </row>
    <row r="91" ht="18" hidden="true" customHeight="true" spans="1:9">
      <c r="A91" s="151" t="s">
        <v>101</v>
      </c>
      <c r="B91" s="129">
        <f t="shared" si="5"/>
        <v>0</v>
      </c>
      <c r="C91" s="152">
        <v>0</v>
      </c>
      <c r="D91" s="106">
        <f t="shared" si="6"/>
        <v>0</v>
      </c>
      <c r="E91" s="106"/>
      <c r="F91" s="99"/>
      <c r="G91" s="136"/>
      <c r="H91" s="154"/>
      <c r="I91" s="149" t="s">
        <v>85</v>
      </c>
    </row>
    <row r="92" ht="18" hidden="true" customHeight="true" spans="1:9">
      <c r="A92" s="151" t="s">
        <v>102</v>
      </c>
      <c r="B92" s="129">
        <f t="shared" si="5"/>
        <v>0</v>
      </c>
      <c r="C92" s="152">
        <v>0</v>
      </c>
      <c r="D92" s="106">
        <f t="shared" si="6"/>
        <v>0</v>
      </c>
      <c r="E92" s="106"/>
      <c r="F92" s="99"/>
      <c r="G92" s="136"/>
      <c r="H92" s="154"/>
      <c r="I92" s="149" t="s">
        <v>85</v>
      </c>
    </row>
    <row r="93" ht="18" hidden="true" customHeight="true" spans="1:9">
      <c r="A93" s="151" t="s">
        <v>103</v>
      </c>
      <c r="B93" s="129">
        <f t="shared" si="5"/>
        <v>0</v>
      </c>
      <c r="C93" s="152">
        <v>0</v>
      </c>
      <c r="D93" s="106">
        <f t="shared" si="6"/>
        <v>0</v>
      </c>
      <c r="E93" s="106"/>
      <c r="F93" s="99"/>
      <c r="G93" s="136"/>
      <c r="H93" s="154"/>
      <c r="I93" s="149" t="s">
        <v>85</v>
      </c>
    </row>
    <row r="94" ht="18" hidden="true" customHeight="true" spans="1:9">
      <c r="A94" s="151" t="s">
        <v>104</v>
      </c>
      <c r="B94" s="129">
        <f t="shared" si="5"/>
        <v>0</v>
      </c>
      <c r="C94" s="152">
        <v>0</v>
      </c>
      <c r="D94" s="106">
        <f t="shared" si="6"/>
        <v>0</v>
      </c>
      <c r="E94" s="106"/>
      <c r="F94" s="99"/>
      <c r="G94" s="136"/>
      <c r="H94" s="154"/>
      <c r="I94" s="149" t="s">
        <v>85</v>
      </c>
    </row>
    <row r="95" ht="18" hidden="true" customHeight="true" spans="1:9">
      <c r="A95" s="151" t="s">
        <v>105</v>
      </c>
      <c r="B95" s="129">
        <f t="shared" si="5"/>
        <v>0</v>
      </c>
      <c r="C95" s="152">
        <v>0</v>
      </c>
      <c r="D95" s="106">
        <f t="shared" si="6"/>
        <v>0</v>
      </c>
      <c r="E95" s="106"/>
      <c r="F95" s="99"/>
      <c r="G95" s="136"/>
      <c r="H95" s="154"/>
      <c r="I95" s="149" t="s">
        <v>85</v>
      </c>
    </row>
    <row r="96" ht="18" hidden="true" customHeight="true" spans="1:9">
      <c r="A96" s="151" t="s">
        <v>106</v>
      </c>
      <c r="B96" s="129">
        <f t="shared" si="5"/>
        <v>0</v>
      </c>
      <c r="C96" s="152">
        <v>0</v>
      </c>
      <c r="D96" s="106">
        <f t="shared" si="6"/>
        <v>0</v>
      </c>
      <c r="E96" s="106"/>
      <c r="F96" s="99"/>
      <c r="G96" s="136"/>
      <c r="H96" s="154"/>
      <c r="I96" s="149" t="s">
        <v>85</v>
      </c>
    </row>
    <row r="97" ht="18" hidden="true" customHeight="true" spans="1:9">
      <c r="A97" s="151" t="s">
        <v>107</v>
      </c>
      <c r="B97" s="129">
        <f t="shared" si="5"/>
        <v>0</v>
      </c>
      <c r="C97" s="152">
        <v>0</v>
      </c>
      <c r="D97" s="106">
        <f t="shared" si="6"/>
        <v>0</v>
      </c>
      <c r="E97" s="106"/>
      <c r="F97" s="99"/>
      <c r="G97" s="136"/>
      <c r="H97" s="154"/>
      <c r="I97" s="149" t="s">
        <v>85</v>
      </c>
    </row>
    <row r="98" s="121" customFormat="true" ht="18" hidden="true" customHeight="true" spans="1:9">
      <c r="A98" s="150" t="s">
        <v>108</v>
      </c>
      <c r="B98" s="129">
        <f t="shared" si="5"/>
        <v>0</v>
      </c>
      <c r="C98" s="131">
        <v>0</v>
      </c>
      <c r="D98" s="106">
        <f t="shared" si="6"/>
        <v>0</v>
      </c>
      <c r="E98" s="106"/>
      <c r="F98" s="106"/>
      <c r="G98" s="106"/>
      <c r="H98" s="153"/>
      <c r="I98" s="149" t="s">
        <v>85</v>
      </c>
    </row>
    <row r="99" ht="18" hidden="true" customHeight="true" spans="1:9">
      <c r="A99" s="151" t="s">
        <v>87</v>
      </c>
      <c r="B99" s="129">
        <f t="shared" si="5"/>
        <v>0</v>
      </c>
      <c r="C99" s="152">
        <v>0</v>
      </c>
      <c r="D99" s="106">
        <f t="shared" si="6"/>
        <v>0</v>
      </c>
      <c r="E99" s="106"/>
      <c r="F99" s="99"/>
      <c r="G99" s="136"/>
      <c r="H99" s="154"/>
      <c r="I99" s="149" t="s">
        <v>85</v>
      </c>
    </row>
    <row r="100" ht="18" hidden="true" customHeight="true" spans="1:9">
      <c r="A100" s="151" t="s">
        <v>109</v>
      </c>
      <c r="B100" s="129">
        <f t="shared" si="5"/>
        <v>0</v>
      </c>
      <c r="C100" s="152">
        <v>0</v>
      </c>
      <c r="D100" s="106">
        <f t="shared" si="6"/>
        <v>0</v>
      </c>
      <c r="E100" s="106"/>
      <c r="F100" s="99"/>
      <c r="G100" s="136"/>
      <c r="H100" s="154"/>
      <c r="I100" s="149" t="s">
        <v>85</v>
      </c>
    </row>
    <row r="101" ht="18" hidden="true" customHeight="true" spans="1:9">
      <c r="A101" s="151" t="s">
        <v>110</v>
      </c>
      <c r="B101" s="129">
        <f t="shared" si="5"/>
        <v>0</v>
      </c>
      <c r="C101" s="152">
        <v>0</v>
      </c>
      <c r="D101" s="106">
        <f t="shared" si="6"/>
        <v>0</v>
      </c>
      <c r="E101" s="106"/>
      <c r="F101" s="99"/>
      <c r="G101" s="136"/>
      <c r="H101" s="154"/>
      <c r="I101" s="149" t="s">
        <v>85</v>
      </c>
    </row>
    <row r="102" ht="18" hidden="true" customHeight="true" spans="1:9">
      <c r="A102" s="151" t="s">
        <v>111</v>
      </c>
      <c r="B102" s="129">
        <f t="shared" si="5"/>
        <v>0</v>
      </c>
      <c r="C102" s="152">
        <v>0</v>
      </c>
      <c r="D102" s="106">
        <f t="shared" si="6"/>
        <v>0</v>
      </c>
      <c r="E102" s="106"/>
      <c r="F102" s="99"/>
      <c r="G102" s="136"/>
      <c r="H102" s="154"/>
      <c r="I102" s="149" t="s">
        <v>85</v>
      </c>
    </row>
    <row r="103" ht="18" hidden="true" customHeight="true" spans="1:9">
      <c r="A103" s="151" t="s">
        <v>112</v>
      </c>
      <c r="B103" s="129">
        <f t="shared" ref="B103:B134" si="7">SUM(C103:D103)</f>
        <v>0</v>
      </c>
      <c r="C103" s="152">
        <v>0</v>
      </c>
      <c r="D103" s="106">
        <f t="shared" si="6"/>
        <v>0</v>
      </c>
      <c r="E103" s="106"/>
      <c r="F103" s="99"/>
      <c r="G103" s="136"/>
      <c r="H103" s="154"/>
      <c r="I103" s="149" t="s">
        <v>85</v>
      </c>
    </row>
    <row r="104" s="121" customFormat="true" ht="18" hidden="true" customHeight="true" spans="1:9">
      <c r="A104" s="150" t="s">
        <v>113</v>
      </c>
      <c r="B104" s="129">
        <f t="shared" si="7"/>
        <v>0</v>
      </c>
      <c r="C104" s="131">
        <v>0</v>
      </c>
      <c r="D104" s="106">
        <f t="shared" si="6"/>
        <v>0</v>
      </c>
      <c r="E104" s="106"/>
      <c r="F104" s="106"/>
      <c r="G104" s="106"/>
      <c r="H104" s="153"/>
      <c r="I104" s="149" t="s">
        <v>85</v>
      </c>
    </row>
    <row r="105" ht="18" hidden="true" customHeight="true" spans="1:9">
      <c r="A105" s="151" t="s">
        <v>87</v>
      </c>
      <c r="B105" s="129">
        <f t="shared" si="7"/>
        <v>0</v>
      </c>
      <c r="C105" s="152">
        <v>0</v>
      </c>
      <c r="D105" s="106">
        <f t="shared" si="6"/>
        <v>0</v>
      </c>
      <c r="E105" s="106"/>
      <c r="F105" s="99"/>
      <c r="G105" s="136"/>
      <c r="H105" s="154"/>
      <c r="I105" s="149" t="s">
        <v>85</v>
      </c>
    </row>
    <row r="106" ht="18" hidden="true" customHeight="true" spans="1:9">
      <c r="A106" s="151" t="s">
        <v>114</v>
      </c>
      <c r="B106" s="129">
        <f t="shared" si="7"/>
        <v>0</v>
      </c>
      <c r="C106" s="152">
        <v>0</v>
      </c>
      <c r="D106" s="106">
        <f t="shared" si="6"/>
        <v>0</v>
      </c>
      <c r="E106" s="106"/>
      <c r="F106" s="99"/>
      <c r="G106" s="136"/>
      <c r="H106" s="154"/>
      <c r="I106" s="149" t="s">
        <v>85</v>
      </c>
    </row>
    <row r="107" ht="18" hidden="true" customHeight="true" spans="1:9">
      <c r="A107" s="151" t="s">
        <v>115</v>
      </c>
      <c r="B107" s="129">
        <f t="shared" si="7"/>
        <v>0</v>
      </c>
      <c r="C107" s="152">
        <v>0</v>
      </c>
      <c r="D107" s="106">
        <f t="shared" si="6"/>
        <v>0</v>
      </c>
      <c r="E107" s="106"/>
      <c r="F107" s="99"/>
      <c r="G107" s="136"/>
      <c r="H107" s="154"/>
      <c r="I107" s="149" t="s">
        <v>85</v>
      </c>
    </row>
    <row r="108" ht="18" hidden="true" customHeight="true" spans="1:9">
      <c r="A108" s="151" t="s">
        <v>116</v>
      </c>
      <c r="B108" s="129">
        <f t="shared" si="7"/>
        <v>0</v>
      </c>
      <c r="C108" s="152">
        <v>0</v>
      </c>
      <c r="D108" s="106">
        <f t="shared" si="6"/>
        <v>0</v>
      </c>
      <c r="E108" s="106"/>
      <c r="F108" s="99"/>
      <c r="G108" s="136"/>
      <c r="H108" s="154"/>
      <c r="I108" s="149" t="s">
        <v>85</v>
      </c>
    </row>
    <row r="109" ht="18" hidden="true" customHeight="true" spans="1:9">
      <c r="A109" s="151" t="s">
        <v>117</v>
      </c>
      <c r="B109" s="129">
        <f t="shared" si="7"/>
        <v>0</v>
      </c>
      <c r="C109" s="152">
        <v>0</v>
      </c>
      <c r="D109" s="106">
        <f t="shared" si="6"/>
        <v>0</v>
      </c>
      <c r="E109" s="106"/>
      <c r="F109" s="99"/>
      <c r="G109" s="136"/>
      <c r="H109" s="154"/>
      <c r="I109" s="149" t="s">
        <v>85</v>
      </c>
    </row>
    <row r="110" ht="18" hidden="true" customHeight="true" spans="1:9">
      <c r="A110" s="151" t="s">
        <v>118</v>
      </c>
      <c r="B110" s="129">
        <f t="shared" si="7"/>
        <v>0</v>
      </c>
      <c r="C110" s="152">
        <v>0</v>
      </c>
      <c r="D110" s="106">
        <f t="shared" si="6"/>
        <v>0</v>
      </c>
      <c r="E110" s="106"/>
      <c r="F110" s="99"/>
      <c r="G110" s="136"/>
      <c r="H110" s="154"/>
      <c r="I110" s="149" t="s">
        <v>85</v>
      </c>
    </row>
    <row r="111" ht="18" hidden="true" customHeight="true" spans="1:9">
      <c r="A111" s="151" t="s">
        <v>119</v>
      </c>
      <c r="B111" s="129">
        <f t="shared" si="7"/>
        <v>0</v>
      </c>
      <c r="C111" s="152">
        <v>0</v>
      </c>
      <c r="D111" s="106">
        <f t="shared" si="6"/>
        <v>0</v>
      </c>
      <c r="E111" s="106"/>
      <c r="F111" s="99"/>
      <c r="G111" s="136"/>
      <c r="H111" s="154"/>
      <c r="I111" s="149" t="s">
        <v>85</v>
      </c>
    </row>
    <row r="112" ht="18" hidden="true" customHeight="true" spans="1:9">
      <c r="A112" s="151" t="s">
        <v>120</v>
      </c>
      <c r="B112" s="129">
        <f t="shared" si="7"/>
        <v>0</v>
      </c>
      <c r="C112" s="152">
        <v>0</v>
      </c>
      <c r="D112" s="106">
        <f t="shared" si="6"/>
        <v>0</v>
      </c>
      <c r="E112" s="106"/>
      <c r="F112" s="99"/>
      <c r="G112" s="136"/>
      <c r="H112" s="154"/>
      <c r="I112" s="149" t="s">
        <v>85</v>
      </c>
    </row>
    <row r="113" ht="18" hidden="true" customHeight="true" spans="1:9">
      <c r="A113" s="151" t="s">
        <v>121</v>
      </c>
      <c r="B113" s="129">
        <f t="shared" si="7"/>
        <v>0</v>
      </c>
      <c r="C113" s="152">
        <v>0</v>
      </c>
      <c r="D113" s="106">
        <f t="shared" si="6"/>
        <v>0</v>
      </c>
      <c r="E113" s="106"/>
      <c r="F113" s="99"/>
      <c r="G113" s="136"/>
      <c r="H113" s="154"/>
      <c r="I113" s="149" t="s">
        <v>85</v>
      </c>
    </row>
    <row r="114" ht="18" hidden="true" customHeight="true" spans="1:9">
      <c r="A114" s="151" t="s">
        <v>122</v>
      </c>
      <c r="B114" s="129">
        <f t="shared" si="7"/>
        <v>0</v>
      </c>
      <c r="C114" s="152">
        <v>0</v>
      </c>
      <c r="D114" s="106">
        <f t="shared" si="6"/>
        <v>0</v>
      </c>
      <c r="E114" s="106"/>
      <c r="F114" s="99"/>
      <c r="G114" s="136"/>
      <c r="H114" s="154"/>
      <c r="I114" s="149" t="s">
        <v>85</v>
      </c>
    </row>
    <row r="115" s="121" customFormat="true" ht="18" hidden="true" customHeight="true" spans="1:9">
      <c r="A115" s="150" t="s">
        <v>123</v>
      </c>
      <c r="B115" s="129">
        <f t="shared" si="7"/>
        <v>0</v>
      </c>
      <c r="C115" s="131">
        <v>0</v>
      </c>
      <c r="D115" s="106">
        <f t="shared" si="6"/>
        <v>0</v>
      </c>
      <c r="E115" s="106"/>
      <c r="F115" s="106"/>
      <c r="G115" s="106"/>
      <c r="H115" s="153"/>
      <c r="I115" s="149" t="s">
        <v>85</v>
      </c>
    </row>
    <row r="116" ht="18" hidden="true" customHeight="true" spans="1:9">
      <c r="A116" s="151" t="s">
        <v>124</v>
      </c>
      <c r="B116" s="129">
        <f t="shared" si="7"/>
        <v>0</v>
      </c>
      <c r="C116" s="152">
        <v>0</v>
      </c>
      <c r="D116" s="106">
        <f t="shared" si="6"/>
        <v>0</v>
      </c>
      <c r="E116" s="106"/>
      <c r="F116" s="99"/>
      <c r="G116" s="136"/>
      <c r="H116" s="154"/>
      <c r="I116" s="149" t="s">
        <v>85</v>
      </c>
    </row>
    <row r="117" ht="18" hidden="true" customHeight="true" spans="1:9">
      <c r="A117" s="151" t="s">
        <v>125</v>
      </c>
      <c r="B117" s="129">
        <f t="shared" si="7"/>
        <v>0</v>
      </c>
      <c r="C117" s="152">
        <v>0</v>
      </c>
      <c r="D117" s="106">
        <f t="shared" si="6"/>
        <v>0</v>
      </c>
      <c r="E117" s="106"/>
      <c r="F117" s="99"/>
      <c r="G117" s="136"/>
      <c r="H117" s="154"/>
      <c r="I117" s="149" t="s">
        <v>85</v>
      </c>
    </row>
    <row r="118" ht="18" hidden="true" customHeight="true" spans="1:9">
      <c r="A118" s="151" t="s">
        <v>126</v>
      </c>
      <c r="B118" s="129">
        <f t="shared" si="7"/>
        <v>0</v>
      </c>
      <c r="C118" s="152">
        <v>0</v>
      </c>
      <c r="D118" s="106">
        <f t="shared" si="6"/>
        <v>0</v>
      </c>
      <c r="E118" s="106"/>
      <c r="F118" s="99"/>
      <c r="G118" s="136"/>
      <c r="H118" s="154"/>
      <c r="I118" s="149" t="s">
        <v>85</v>
      </c>
    </row>
    <row r="119" ht="18" hidden="true" customHeight="true" spans="1:9">
      <c r="A119" s="151" t="s">
        <v>127</v>
      </c>
      <c r="B119" s="129">
        <f t="shared" si="7"/>
        <v>0</v>
      </c>
      <c r="C119" s="152">
        <v>0</v>
      </c>
      <c r="D119" s="106">
        <f t="shared" si="6"/>
        <v>0</v>
      </c>
      <c r="E119" s="106"/>
      <c r="F119" s="99"/>
      <c r="G119" s="136"/>
      <c r="H119" s="154"/>
      <c r="I119" s="149" t="s">
        <v>85</v>
      </c>
    </row>
    <row r="120" ht="18" hidden="true" customHeight="true" spans="1:9">
      <c r="A120" s="151" t="s">
        <v>128</v>
      </c>
      <c r="B120" s="129">
        <f t="shared" si="7"/>
        <v>0</v>
      </c>
      <c r="C120" s="152">
        <v>0</v>
      </c>
      <c r="D120" s="106">
        <f t="shared" si="6"/>
        <v>0</v>
      </c>
      <c r="E120" s="106"/>
      <c r="F120" s="99"/>
      <c r="G120" s="136"/>
      <c r="H120" s="154"/>
      <c r="I120" s="149" t="s">
        <v>85</v>
      </c>
    </row>
    <row r="121" s="121" customFormat="true" ht="18" hidden="true" customHeight="true" spans="1:9">
      <c r="A121" s="150" t="s">
        <v>129</v>
      </c>
      <c r="B121" s="129">
        <f t="shared" si="7"/>
        <v>0</v>
      </c>
      <c r="C121" s="131">
        <v>0</v>
      </c>
      <c r="D121" s="106">
        <f t="shared" si="6"/>
        <v>0</v>
      </c>
      <c r="E121" s="106"/>
      <c r="F121" s="106"/>
      <c r="G121" s="106"/>
      <c r="H121" s="153"/>
      <c r="I121" s="149" t="s">
        <v>85</v>
      </c>
    </row>
    <row r="122" ht="18" hidden="true" customHeight="true" spans="1:9">
      <c r="A122" s="151" t="s">
        <v>87</v>
      </c>
      <c r="B122" s="129">
        <f t="shared" si="7"/>
        <v>0</v>
      </c>
      <c r="C122" s="152">
        <v>0</v>
      </c>
      <c r="D122" s="106">
        <f t="shared" si="6"/>
        <v>0</v>
      </c>
      <c r="E122" s="106"/>
      <c r="F122" s="99"/>
      <c r="G122" s="136"/>
      <c r="H122" s="154"/>
      <c r="I122" s="149" t="s">
        <v>85</v>
      </c>
    </row>
    <row r="123" ht="18" hidden="true" customHeight="true" spans="1:9">
      <c r="A123" s="151" t="s">
        <v>130</v>
      </c>
      <c r="B123" s="129">
        <f t="shared" si="7"/>
        <v>0</v>
      </c>
      <c r="C123" s="152">
        <v>0</v>
      </c>
      <c r="D123" s="106">
        <f t="shared" si="6"/>
        <v>0</v>
      </c>
      <c r="E123" s="106"/>
      <c r="F123" s="99"/>
      <c r="G123" s="136"/>
      <c r="H123" s="154"/>
      <c r="I123" s="149" t="s">
        <v>85</v>
      </c>
    </row>
    <row r="124" ht="18" hidden="true" customHeight="true" spans="1:9">
      <c r="A124" s="151" t="s">
        <v>131</v>
      </c>
      <c r="B124" s="129">
        <f t="shared" si="7"/>
        <v>0</v>
      </c>
      <c r="C124" s="152">
        <v>0</v>
      </c>
      <c r="D124" s="106">
        <f t="shared" si="6"/>
        <v>0</v>
      </c>
      <c r="E124" s="106"/>
      <c r="F124" s="99"/>
      <c r="G124" s="136"/>
      <c r="H124" s="154"/>
      <c r="I124" s="149" t="s">
        <v>85</v>
      </c>
    </row>
    <row r="125" ht="18" hidden="true" customHeight="true" spans="1:9">
      <c r="A125" s="151" t="s">
        <v>132</v>
      </c>
      <c r="B125" s="129">
        <f t="shared" si="7"/>
        <v>0</v>
      </c>
      <c r="C125" s="152">
        <v>0</v>
      </c>
      <c r="D125" s="106">
        <f t="shared" si="6"/>
        <v>0</v>
      </c>
      <c r="E125" s="106"/>
      <c r="F125" s="99"/>
      <c r="G125" s="136"/>
      <c r="H125" s="154"/>
      <c r="I125" s="149" t="s">
        <v>85</v>
      </c>
    </row>
    <row r="126" s="121" customFormat="true" ht="18" hidden="true" customHeight="true" spans="1:9">
      <c r="A126" s="150" t="s">
        <v>133</v>
      </c>
      <c r="B126" s="129">
        <f t="shared" si="7"/>
        <v>0</v>
      </c>
      <c r="C126" s="131">
        <v>0</v>
      </c>
      <c r="D126" s="106">
        <f t="shared" si="6"/>
        <v>0</v>
      </c>
      <c r="E126" s="106"/>
      <c r="F126" s="106"/>
      <c r="G126" s="106"/>
      <c r="H126" s="153"/>
      <c r="I126" s="149" t="s">
        <v>85</v>
      </c>
    </row>
    <row r="127" ht="18" hidden="true" customHeight="true" spans="1:9">
      <c r="A127" s="151" t="s">
        <v>87</v>
      </c>
      <c r="B127" s="129">
        <f t="shared" si="7"/>
        <v>0</v>
      </c>
      <c r="C127" s="152">
        <v>0</v>
      </c>
      <c r="D127" s="106">
        <f t="shared" si="6"/>
        <v>0</v>
      </c>
      <c r="E127" s="106"/>
      <c r="F127" s="99"/>
      <c r="G127" s="136"/>
      <c r="H127" s="154"/>
      <c r="I127" s="149" t="s">
        <v>85</v>
      </c>
    </row>
    <row r="128" ht="18" hidden="true" customHeight="true" spans="1:9">
      <c r="A128" s="151" t="s">
        <v>134</v>
      </c>
      <c r="B128" s="129">
        <f t="shared" si="7"/>
        <v>0</v>
      </c>
      <c r="C128" s="152">
        <v>0</v>
      </c>
      <c r="D128" s="106">
        <f t="shared" si="6"/>
        <v>0</v>
      </c>
      <c r="E128" s="106"/>
      <c r="F128" s="99"/>
      <c r="G128" s="136"/>
      <c r="H128" s="154"/>
      <c r="I128" s="149" t="s">
        <v>85</v>
      </c>
    </row>
    <row r="129" s="121" customFormat="true" ht="18" hidden="true" customHeight="true" spans="1:9">
      <c r="A129" s="150" t="s">
        <v>135</v>
      </c>
      <c r="B129" s="129">
        <f t="shared" si="7"/>
        <v>0</v>
      </c>
      <c r="C129" s="131">
        <v>0</v>
      </c>
      <c r="D129" s="106">
        <f t="shared" si="6"/>
        <v>0</v>
      </c>
      <c r="E129" s="106"/>
      <c r="F129" s="106"/>
      <c r="G129" s="106"/>
      <c r="H129" s="153"/>
      <c r="I129" s="149" t="s">
        <v>85</v>
      </c>
    </row>
    <row r="130" ht="18" hidden="true" customHeight="true" spans="1:9">
      <c r="A130" s="151" t="s">
        <v>87</v>
      </c>
      <c r="B130" s="129">
        <f t="shared" si="7"/>
        <v>0</v>
      </c>
      <c r="C130" s="152">
        <v>0</v>
      </c>
      <c r="D130" s="106">
        <f t="shared" si="6"/>
        <v>0</v>
      </c>
      <c r="E130" s="106"/>
      <c r="F130" s="99"/>
      <c r="G130" s="136"/>
      <c r="H130" s="154"/>
      <c r="I130" s="149" t="s">
        <v>85</v>
      </c>
    </row>
    <row r="131" ht="18" hidden="true" customHeight="true" spans="1:9">
      <c r="A131" s="151" t="s">
        <v>136</v>
      </c>
      <c r="B131" s="129">
        <f t="shared" si="7"/>
        <v>0</v>
      </c>
      <c r="C131" s="152">
        <v>0</v>
      </c>
      <c r="D131" s="106">
        <f t="shared" si="6"/>
        <v>0</v>
      </c>
      <c r="E131" s="106"/>
      <c r="F131" s="99"/>
      <c r="G131" s="136"/>
      <c r="H131" s="154"/>
      <c r="I131" s="149" t="s">
        <v>85</v>
      </c>
    </row>
    <row r="132" ht="18" hidden="true" customHeight="true" spans="1:9">
      <c r="A132" s="151" t="s">
        <v>137</v>
      </c>
      <c r="B132" s="129">
        <f t="shared" si="7"/>
        <v>0</v>
      </c>
      <c r="C132" s="152">
        <v>0</v>
      </c>
      <c r="D132" s="106">
        <f t="shared" si="6"/>
        <v>0</v>
      </c>
      <c r="E132" s="106"/>
      <c r="F132" s="99"/>
      <c r="G132" s="136"/>
      <c r="H132" s="154"/>
      <c r="I132" s="149" t="s">
        <v>85</v>
      </c>
    </row>
    <row r="133" ht="18" hidden="true" customHeight="true" spans="1:9">
      <c r="A133" s="151" t="s">
        <v>138</v>
      </c>
      <c r="B133" s="129">
        <f t="shared" si="7"/>
        <v>0</v>
      </c>
      <c r="C133" s="152">
        <v>0</v>
      </c>
      <c r="D133" s="106">
        <f t="shared" si="6"/>
        <v>0</v>
      </c>
      <c r="E133" s="106"/>
      <c r="F133" s="99"/>
      <c r="G133" s="136"/>
      <c r="H133" s="154"/>
      <c r="I133" s="149" t="s">
        <v>85</v>
      </c>
    </row>
    <row r="134" ht="18" hidden="true" customHeight="true" spans="1:9">
      <c r="A134" s="151" t="s">
        <v>139</v>
      </c>
      <c r="B134" s="129">
        <f t="shared" si="7"/>
        <v>0</v>
      </c>
      <c r="C134" s="152">
        <v>0</v>
      </c>
      <c r="D134" s="106">
        <f t="shared" si="6"/>
        <v>0</v>
      </c>
      <c r="E134" s="106"/>
      <c r="F134" s="99"/>
      <c r="G134" s="136"/>
      <c r="H134" s="154"/>
      <c r="I134" s="149" t="s">
        <v>85</v>
      </c>
    </row>
    <row r="135" ht="18" hidden="true" customHeight="true" spans="1:9">
      <c r="A135" s="151" t="s">
        <v>140</v>
      </c>
      <c r="B135" s="129">
        <f t="shared" ref="B135:B171" si="8">SUM(C135:D135)</f>
        <v>0</v>
      </c>
      <c r="C135" s="152">
        <v>0</v>
      </c>
      <c r="D135" s="106">
        <f t="shared" ref="D135:D162" si="9">SUM(E135:H135)</f>
        <v>0</v>
      </c>
      <c r="E135" s="106"/>
      <c r="F135" s="99"/>
      <c r="G135" s="136"/>
      <c r="H135" s="154"/>
      <c r="I135" s="149" t="s">
        <v>85</v>
      </c>
    </row>
    <row r="136" ht="18" hidden="true" customHeight="true" spans="1:9">
      <c r="A136" s="150" t="s">
        <v>141</v>
      </c>
      <c r="B136" s="129">
        <f t="shared" si="8"/>
        <v>0</v>
      </c>
      <c r="C136" s="131">
        <v>0</v>
      </c>
      <c r="D136" s="106">
        <f t="shared" si="9"/>
        <v>0</v>
      </c>
      <c r="E136" s="106"/>
      <c r="F136" s="99"/>
      <c r="G136" s="136"/>
      <c r="H136" s="154"/>
      <c r="I136" s="149" t="s">
        <v>85</v>
      </c>
    </row>
    <row r="137" ht="18" hidden="true" customHeight="true" spans="1:9">
      <c r="A137" s="150" t="s">
        <v>142</v>
      </c>
      <c r="B137" s="129">
        <f t="shared" si="8"/>
        <v>0</v>
      </c>
      <c r="C137" s="131">
        <v>0</v>
      </c>
      <c r="D137" s="106">
        <f t="shared" si="9"/>
        <v>0</v>
      </c>
      <c r="E137" s="106"/>
      <c r="F137" s="99"/>
      <c r="G137" s="136"/>
      <c r="H137" s="154"/>
      <c r="I137" s="149" t="s">
        <v>85</v>
      </c>
    </row>
    <row r="138" ht="18" hidden="true" customHeight="true" spans="1:9">
      <c r="A138" s="150" t="s">
        <v>143</v>
      </c>
      <c r="B138" s="129">
        <f t="shared" si="8"/>
        <v>0</v>
      </c>
      <c r="C138" s="131">
        <v>0</v>
      </c>
      <c r="D138" s="106">
        <f t="shared" si="9"/>
        <v>0</v>
      </c>
      <c r="E138" s="106"/>
      <c r="F138" s="99"/>
      <c r="G138" s="136"/>
      <c r="H138" s="154"/>
      <c r="I138" s="149" t="s">
        <v>85</v>
      </c>
    </row>
    <row r="139" s="121" customFormat="true" ht="18" hidden="true" customHeight="true" spans="1:9">
      <c r="A139" s="150" t="s">
        <v>144</v>
      </c>
      <c r="B139" s="129">
        <f t="shared" si="8"/>
        <v>0</v>
      </c>
      <c r="C139" s="131">
        <v>0</v>
      </c>
      <c r="D139" s="106">
        <f t="shared" si="9"/>
        <v>0</v>
      </c>
      <c r="E139" s="106"/>
      <c r="F139" s="106"/>
      <c r="G139" s="106"/>
      <c r="H139" s="153"/>
      <c r="I139" s="149" t="s">
        <v>85</v>
      </c>
    </row>
    <row r="140" ht="18" hidden="true" customHeight="true" spans="1:9">
      <c r="A140" s="151" t="s">
        <v>87</v>
      </c>
      <c r="B140" s="129">
        <f t="shared" si="8"/>
        <v>0</v>
      </c>
      <c r="C140" s="152">
        <v>0</v>
      </c>
      <c r="D140" s="106">
        <f t="shared" si="9"/>
        <v>0</v>
      </c>
      <c r="E140" s="106"/>
      <c r="F140" s="99"/>
      <c r="G140" s="136"/>
      <c r="H140" s="154"/>
      <c r="I140" s="149" t="s">
        <v>85</v>
      </c>
    </row>
    <row r="141" ht="18" hidden="true" customHeight="true" spans="1:9">
      <c r="A141" s="151" t="s">
        <v>145</v>
      </c>
      <c r="B141" s="129">
        <f t="shared" si="8"/>
        <v>0</v>
      </c>
      <c r="C141" s="152">
        <v>0</v>
      </c>
      <c r="D141" s="106">
        <f t="shared" si="9"/>
        <v>0</v>
      </c>
      <c r="E141" s="106"/>
      <c r="F141" s="99"/>
      <c r="G141" s="136"/>
      <c r="H141" s="154"/>
      <c r="I141" s="149" t="s">
        <v>85</v>
      </c>
    </row>
    <row r="142" ht="18" hidden="true" customHeight="true" spans="1:9">
      <c r="A142" s="151" t="s">
        <v>146</v>
      </c>
      <c r="B142" s="129">
        <f t="shared" si="8"/>
        <v>0</v>
      </c>
      <c r="C142" s="152">
        <v>0</v>
      </c>
      <c r="D142" s="106">
        <f t="shared" si="9"/>
        <v>0</v>
      </c>
      <c r="E142" s="106"/>
      <c r="F142" s="99"/>
      <c r="G142" s="136"/>
      <c r="H142" s="154"/>
      <c r="I142" s="149" t="s">
        <v>85</v>
      </c>
    </row>
    <row r="143" ht="18" hidden="true" customHeight="true" spans="1:9">
      <c r="A143" s="151" t="s">
        <v>147</v>
      </c>
      <c r="B143" s="129">
        <f t="shared" si="8"/>
        <v>0</v>
      </c>
      <c r="C143" s="152">
        <v>0</v>
      </c>
      <c r="D143" s="106">
        <f t="shared" si="9"/>
        <v>0</v>
      </c>
      <c r="E143" s="106"/>
      <c r="F143" s="99"/>
      <c r="G143" s="136"/>
      <c r="H143" s="154"/>
      <c r="I143" s="149" t="s">
        <v>85</v>
      </c>
    </row>
    <row r="144" s="121" customFormat="true" ht="18" customHeight="true" spans="1:9">
      <c r="A144" s="150" t="s">
        <v>148</v>
      </c>
      <c r="B144" s="129">
        <f t="shared" si="8"/>
        <v>904</v>
      </c>
      <c r="C144" s="131">
        <v>904</v>
      </c>
      <c r="D144" s="106">
        <f t="shared" si="9"/>
        <v>0</v>
      </c>
      <c r="E144" s="106"/>
      <c r="F144" s="106"/>
      <c r="G144" s="106"/>
      <c r="H144" s="153"/>
      <c r="I144" s="149" t="s">
        <v>85</v>
      </c>
    </row>
    <row r="145" ht="18" hidden="true" customHeight="true" spans="1:9">
      <c r="A145" s="151" t="s">
        <v>149</v>
      </c>
      <c r="B145" s="129">
        <f t="shared" si="8"/>
        <v>0</v>
      </c>
      <c r="C145" s="152">
        <v>0</v>
      </c>
      <c r="D145" s="106">
        <f t="shared" si="9"/>
        <v>0</v>
      </c>
      <c r="E145" s="106"/>
      <c r="F145" s="99"/>
      <c r="G145" s="136"/>
      <c r="H145" s="154"/>
      <c r="I145" s="149" t="s">
        <v>85</v>
      </c>
    </row>
    <row r="146" ht="18" hidden="true" customHeight="true" spans="1:9">
      <c r="A146" s="151" t="s">
        <v>150</v>
      </c>
      <c r="B146" s="129">
        <f t="shared" si="8"/>
        <v>0</v>
      </c>
      <c r="C146" s="152">
        <v>0</v>
      </c>
      <c r="D146" s="106">
        <f t="shared" si="9"/>
        <v>0</v>
      </c>
      <c r="E146" s="106"/>
      <c r="F146" s="99"/>
      <c r="G146" s="136"/>
      <c r="H146" s="154"/>
      <c r="I146" s="149" t="s">
        <v>85</v>
      </c>
    </row>
    <row r="147" ht="18" hidden="true" customHeight="true" spans="1:9">
      <c r="A147" s="151" t="s">
        <v>151</v>
      </c>
      <c r="B147" s="129">
        <f t="shared" si="8"/>
        <v>0</v>
      </c>
      <c r="C147" s="152">
        <v>0</v>
      </c>
      <c r="D147" s="106">
        <f t="shared" si="9"/>
        <v>0</v>
      </c>
      <c r="E147" s="106"/>
      <c r="F147" s="99"/>
      <c r="G147" s="136"/>
      <c r="H147" s="154"/>
      <c r="I147" s="149" t="s">
        <v>85</v>
      </c>
    </row>
    <row r="148" ht="18" customHeight="true" spans="1:9">
      <c r="A148" s="151" t="s">
        <v>152</v>
      </c>
      <c r="B148" s="129">
        <f t="shared" si="8"/>
        <v>30</v>
      </c>
      <c r="C148" s="152">
        <v>30</v>
      </c>
      <c r="D148" s="106">
        <f t="shared" si="9"/>
        <v>0</v>
      </c>
      <c r="E148" s="106"/>
      <c r="F148" s="99"/>
      <c r="G148" s="136"/>
      <c r="H148" s="154"/>
      <c r="I148" s="149" t="s">
        <v>85</v>
      </c>
    </row>
    <row r="149" ht="18" hidden="true" customHeight="true" spans="1:9">
      <c r="A149" s="151" t="s">
        <v>153</v>
      </c>
      <c r="B149" s="129">
        <f t="shared" si="8"/>
        <v>0</v>
      </c>
      <c r="C149" s="152">
        <v>0</v>
      </c>
      <c r="D149" s="106">
        <f t="shared" si="9"/>
        <v>0</v>
      </c>
      <c r="E149" s="106"/>
      <c r="F149" s="99"/>
      <c r="G149" s="136"/>
      <c r="H149" s="154"/>
      <c r="I149" s="149" t="s">
        <v>85</v>
      </c>
    </row>
    <row r="150" ht="18" hidden="true" customHeight="true" spans="1:9">
      <c r="A150" s="151" t="s">
        <v>154</v>
      </c>
      <c r="B150" s="129">
        <f t="shared" si="8"/>
        <v>0</v>
      </c>
      <c r="C150" s="152">
        <v>0</v>
      </c>
      <c r="D150" s="106">
        <f t="shared" si="9"/>
        <v>0</v>
      </c>
      <c r="E150" s="106"/>
      <c r="F150" s="99"/>
      <c r="G150" s="136"/>
      <c r="H150" s="154"/>
      <c r="I150" s="149" t="s">
        <v>85</v>
      </c>
    </row>
    <row r="151" ht="18" hidden="true" customHeight="true" spans="1:9">
      <c r="A151" s="151" t="s">
        <v>149</v>
      </c>
      <c r="B151" s="129">
        <f t="shared" si="8"/>
        <v>0</v>
      </c>
      <c r="C151" s="152">
        <v>0</v>
      </c>
      <c r="D151" s="106">
        <f t="shared" si="9"/>
        <v>0</v>
      </c>
      <c r="E151" s="106"/>
      <c r="F151" s="99"/>
      <c r="G151" s="136"/>
      <c r="H151" s="154"/>
      <c r="I151" s="149" t="s">
        <v>85</v>
      </c>
    </row>
    <row r="152" ht="18" customHeight="true" spans="1:9">
      <c r="A152" s="151" t="s">
        <v>155</v>
      </c>
      <c r="B152" s="129">
        <f t="shared" si="8"/>
        <v>25</v>
      </c>
      <c r="C152" s="152">
        <v>25</v>
      </c>
      <c r="D152" s="106">
        <f t="shared" si="9"/>
        <v>0</v>
      </c>
      <c r="E152" s="106"/>
      <c r="F152" s="99"/>
      <c r="G152" s="136"/>
      <c r="H152" s="154"/>
      <c r="I152" s="149" t="s">
        <v>85</v>
      </c>
    </row>
    <row r="153" ht="18" customHeight="true" spans="1:9">
      <c r="A153" s="151" t="s">
        <v>156</v>
      </c>
      <c r="B153" s="129">
        <f t="shared" si="8"/>
        <v>34</v>
      </c>
      <c r="C153" s="152">
        <v>34</v>
      </c>
      <c r="D153" s="106">
        <f t="shared" si="9"/>
        <v>0</v>
      </c>
      <c r="E153" s="106"/>
      <c r="F153" s="99"/>
      <c r="G153" s="136"/>
      <c r="H153" s="154"/>
      <c r="I153" s="149" t="s">
        <v>85</v>
      </c>
    </row>
    <row r="154" ht="18" customHeight="true" spans="1:9">
      <c r="A154" s="151" t="s">
        <v>157</v>
      </c>
      <c r="B154" s="129">
        <f t="shared" si="8"/>
        <v>28</v>
      </c>
      <c r="C154" s="152">
        <v>28</v>
      </c>
      <c r="D154" s="106">
        <f t="shared" si="9"/>
        <v>0</v>
      </c>
      <c r="E154" s="106"/>
      <c r="F154" s="99"/>
      <c r="G154" s="136"/>
      <c r="H154" s="154"/>
      <c r="I154" s="149" t="s">
        <v>85</v>
      </c>
    </row>
    <row r="155" ht="18" customHeight="true" spans="1:9">
      <c r="A155" s="151" t="s">
        <v>158</v>
      </c>
      <c r="B155" s="129">
        <f t="shared" si="8"/>
        <v>33</v>
      </c>
      <c r="C155" s="152">
        <v>33</v>
      </c>
      <c r="D155" s="106">
        <f t="shared" si="9"/>
        <v>0</v>
      </c>
      <c r="E155" s="106"/>
      <c r="F155" s="99"/>
      <c r="G155" s="136"/>
      <c r="H155" s="154"/>
      <c r="I155" s="149" t="s">
        <v>85</v>
      </c>
    </row>
    <row r="156" ht="18" hidden="true" customHeight="true" spans="1:9">
      <c r="A156" s="151" t="s">
        <v>159</v>
      </c>
      <c r="B156" s="129">
        <f t="shared" si="8"/>
        <v>0</v>
      </c>
      <c r="C156" s="152">
        <v>0</v>
      </c>
      <c r="D156" s="106">
        <f t="shared" si="9"/>
        <v>0</v>
      </c>
      <c r="E156" s="106"/>
      <c r="F156" s="99"/>
      <c r="G156" s="136"/>
      <c r="H156" s="154"/>
      <c r="I156" s="149" t="s">
        <v>85</v>
      </c>
    </row>
    <row r="157" ht="18" hidden="true" customHeight="true" spans="1:9">
      <c r="A157" s="151" t="s">
        <v>160</v>
      </c>
      <c r="B157" s="129">
        <f t="shared" si="8"/>
        <v>0</v>
      </c>
      <c r="C157" s="152">
        <v>0</v>
      </c>
      <c r="D157" s="106">
        <f t="shared" si="9"/>
        <v>0</v>
      </c>
      <c r="E157" s="106"/>
      <c r="F157" s="99"/>
      <c r="G157" s="136"/>
      <c r="H157" s="154"/>
      <c r="I157" s="149" t="s">
        <v>85</v>
      </c>
    </row>
    <row r="158" ht="18" customHeight="true" spans="1:9">
      <c r="A158" s="151" t="s">
        <v>161</v>
      </c>
      <c r="B158" s="129">
        <f t="shared" si="8"/>
        <v>30</v>
      </c>
      <c r="C158" s="152">
        <v>30</v>
      </c>
      <c r="D158" s="106">
        <f t="shared" si="9"/>
        <v>0</v>
      </c>
      <c r="E158" s="106"/>
      <c r="F158" s="99"/>
      <c r="G158" s="136"/>
      <c r="H158" s="154"/>
      <c r="I158" s="149" t="s">
        <v>85</v>
      </c>
    </row>
    <row r="159" ht="18" customHeight="true" spans="1:9">
      <c r="A159" s="151" t="s">
        <v>162</v>
      </c>
      <c r="B159" s="129">
        <f t="shared" si="8"/>
        <v>724</v>
      </c>
      <c r="C159" s="152">
        <v>724</v>
      </c>
      <c r="D159" s="106">
        <f t="shared" si="9"/>
        <v>0</v>
      </c>
      <c r="E159" s="106"/>
      <c r="F159" s="99"/>
      <c r="G159" s="136"/>
      <c r="H159" s="154"/>
      <c r="I159" s="149" t="s">
        <v>85</v>
      </c>
    </row>
    <row r="160" ht="18" hidden="true" customHeight="true" spans="1:9">
      <c r="A160" s="155" t="s">
        <v>163</v>
      </c>
      <c r="B160" s="129">
        <f t="shared" si="8"/>
        <v>0</v>
      </c>
      <c r="C160" s="156">
        <v>0</v>
      </c>
      <c r="D160" s="106">
        <f t="shared" si="9"/>
        <v>0</v>
      </c>
      <c r="E160" s="106"/>
      <c r="F160" s="99"/>
      <c r="G160" s="136"/>
      <c r="H160" s="154"/>
      <c r="I160" s="149" t="s">
        <v>164</v>
      </c>
    </row>
    <row r="161" ht="18" hidden="true" customHeight="true" spans="1:9">
      <c r="A161" s="155" t="s">
        <v>165</v>
      </c>
      <c r="B161" s="129">
        <f t="shared" si="8"/>
        <v>0</v>
      </c>
      <c r="C161" s="156">
        <v>0</v>
      </c>
      <c r="D161" s="106">
        <f t="shared" si="9"/>
        <v>0</v>
      </c>
      <c r="E161" s="106"/>
      <c r="F161" s="99"/>
      <c r="G161" s="136"/>
      <c r="H161" s="154"/>
      <c r="I161" s="149" t="s">
        <v>164</v>
      </c>
    </row>
    <row r="162" ht="19.5" hidden="true" customHeight="true" spans="1:9">
      <c r="A162" s="155" t="s">
        <v>166</v>
      </c>
      <c r="B162" s="129">
        <f t="shared" si="8"/>
        <v>0</v>
      </c>
      <c r="C162" s="156">
        <v>0</v>
      </c>
      <c r="D162" s="106">
        <f t="shared" si="9"/>
        <v>0</v>
      </c>
      <c r="E162" s="106"/>
      <c r="F162" s="99"/>
      <c r="G162" s="136"/>
      <c r="H162" s="154"/>
      <c r="I162" s="149" t="s">
        <v>164</v>
      </c>
    </row>
    <row r="163" ht="18" hidden="true" customHeight="true" spans="1:9">
      <c r="A163" s="157" t="s">
        <v>167</v>
      </c>
      <c r="B163" s="129">
        <f t="shared" si="8"/>
        <v>0</v>
      </c>
      <c r="C163" s="158">
        <v>0</v>
      </c>
      <c r="D163" s="159">
        <f>SUM(E163:G163)</f>
        <v>0</v>
      </c>
      <c r="E163" s="159"/>
      <c r="F163" s="162"/>
      <c r="G163" s="163"/>
      <c r="H163" s="164"/>
      <c r="I163" s="149" t="s">
        <v>164</v>
      </c>
    </row>
    <row r="164" ht="18" hidden="true" customHeight="true" spans="1:9">
      <c r="A164" s="157" t="s">
        <v>168</v>
      </c>
      <c r="B164" s="129">
        <f t="shared" si="8"/>
        <v>0</v>
      </c>
      <c r="C164" s="158">
        <v>0</v>
      </c>
      <c r="D164" s="159">
        <f>SUM(E164:G164)</f>
        <v>0</v>
      </c>
      <c r="E164" s="159"/>
      <c r="F164" s="162"/>
      <c r="G164" s="163"/>
      <c r="H164" s="164"/>
      <c r="I164" s="149" t="s">
        <v>164</v>
      </c>
    </row>
    <row r="165" ht="18" hidden="true" customHeight="true" spans="1:9">
      <c r="A165" s="157" t="s">
        <v>169</v>
      </c>
      <c r="B165" s="129">
        <f t="shared" si="8"/>
        <v>0</v>
      </c>
      <c r="C165" s="158">
        <v>0</v>
      </c>
      <c r="D165" s="159">
        <f t="shared" ref="D165:D171" si="10">SUM(F165:G165)</f>
        <v>0</v>
      </c>
      <c r="E165" s="159"/>
      <c r="F165" s="162"/>
      <c r="G165" s="163"/>
      <c r="H165" s="164"/>
      <c r="I165" s="149" t="s">
        <v>164</v>
      </c>
    </row>
    <row r="166" ht="18" hidden="true" customHeight="true" spans="1:9">
      <c r="A166" s="157" t="s">
        <v>170</v>
      </c>
      <c r="B166" s="129">
        <f t="shared" si="8"/>
        <v>0</v>
      </c>
      <c r="C166" s="158">
        <v>0</v>
      </c>
      <c r="D166" s="159">
        <f t="shared" si="10"/>
        <v>0</v>
      </c>
      <c r="E166" s="159"/>
      <c r="F166" s="162"/>
      <c r="G166" s="163"/>
      <c r="H166" s="164"/>
      <c r="I166" s="149" t="s">
        <v>164</v>
      </c>
    </row>
    <row r="167" ht="14.25" hidden="true" spans="1:9">
      <c r="A167" s="160" t="s">
        <v>171</v>
      </c>
      <c r="B167" s="129">
        <f t="shared" si="8"/>
        <v>0</v>
      </c>
      <c r="C167" s="161">
        <v>0</v>
      </c>
      <c r="D167" s="159">
        <f t="shared" si="10"/>
        <v>0</v>
      </c>
      <c r="E167" s="159"/>
      <c r="F167" s="162"/>
      <c r="G167" s="163"/>
      <c r="H167" s="164"/>
      <c r="I167" s="149" t="s">
        <v>164</v>
      </c>
    </row>
    <row r="168" ht="14.25" hidden="true" spans="1:9">
      <c r="A168" s="160" t="s">
        <v>172</v>
      </c>
      <c r="B168" s="129">
        <f t="shared" si="8"/>
        <v>0</v>
      </c>
      <c r="C168" s="161">
        <v>0</v>
      </c>
      <c r="D168" s="159">
        <f t="shared" si="10"/>
        <v>0</v>
      </c>
      <c r="E168" s="159"/>
      <c r="F168" s="162"/>
      <c r="G168" s="163"/>
      <c r="H168" s="164"/>
      <c r="I168" s="149" t="s">
        <v>164</v>
      </c>
    </row>
    <row r="169" ht="14.25" hidden="true" spans="1:9">
      <c r="A169" s="160" t="s">
        <v>173</v>
      </c>
      <c r="B169" s="129">
        <f t="shared" si="8"/>
        <v>0</v>
      </c>
      <c r="C169" s="161">
        <v>0</v>
      </c>
      <c r="D169" s="159">
        <f t="shared" si="10"/>
        <v>0</v>
      </c>
      <c r="E169" s="159"/>
      <c r="F169" s="163"/>
      <c r="G169" s="163"/>
      <c r="H169" s="165"/>
      <c r="I169" s="149" t="s">
        <v>164</v>
      </c>
    </row>
    <row r="170" ht="14.25" hidden="true" spans="1:9">
      <c r="A170" s="157" t="s">
        <v>174</v>
      </c>
      <c r="B170" s="129">
        <f t="shared" si="8"/>
        <v>0</v>
      </c>
      <c r="C170" s="158">
        <v>0</v>
      </c>
      <c r="D170" s="159">
        <f t="shared" si="10"/>
        <v>0</v>
      </c>
      <c r="E170" s="159"/>
      <c r="F170" s="162"/>
      <c r="G170" s="163"/>
      <c r="H170" s="164"/>
      <c r="I170" s="149" t="s">
        <v>164</v>
      </c>
    </row>
    <row r="171" ht="15.75" spans="1:9">
      <c r="A171" s="160" t="s">
        <v>175</v>
      </c>
      <c r="B171" s="129">
        <f t="shared" si="8"/>
        <v>6994</v>
      </c>
      <c r="C171" s="161">
        <v>6994</v>
      </c>
      <c r="D171" s="159">
        <f t="shared" si="10"/>
        <v>0</v>
      </c>
      <c r="E171" s="159"/>
      <c r="F171" s="162"/>
      <c r="G171" s="163"/>
      <c r="H171" s="164"/>
      <c r="I171" s="149" t="s">
        <v>85</v>
      </c>
    </row>
  </sheetData>
  <mergeCells count="7">
    <mergeCell ref="A2:I2"/>
    <mergeCell ref="E4:F4"/>
    <mergeCell ref="A4:A5"/>
    <mergeCell ref="B4:B5"/>
    <mergeCell ref="C4:C5"/>
    <mergeCell ref="D4:D5"/>
    <mergeCell ref="I4:I5"/>
  </mergeCells>
  <printOptions horizontalCentered="true"/>
  <pageMargins left="0.708661417322835" right="0.708661417322835" top="0.748031496062992" bottom="0.748031496062992" header="0.31496062992126" footer="0.31496062992126"/>
  <pageSetup paperSize="9" scale="76" fitToHeight="0" orientation="portrait"/>
  <headerFooter/>
  <ignoredErrors>
    <ignoredError sqref="E14 E21:E39 E41 E44:E46 E54:E59 E62:E69 E72 E74:E170" formulaRange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"/>
  <sheetViews>
    <sheetView showZeros="0" topLeftCell="A56" workbookViewId="0">
      <selection activeCell="C109" sqref="C109"/>
    </sheetView>
  </sheetViews>
  <sheetFormatPr defaultColWidth="9" defaultRowHeight="11.25"/>
  <cols>
    <col min="1" max="1" width="25.125" style="86" customWidth="true"/>
    <col min="2" max="2" width="10.375" style="86" customWidth="true"/>
    <col min="3" max="3" width="12.25" style="87" customWidth="true"/>
    <col min="4" max="4" width="11.375" style="87" customWidth="true"/>
    <col min="5" max="5" width="13.25" style="86" customWidth="true"/>
    <col min="6" max="6" width="10.375" style="86" customWidth="true"/>
    <col min="7" max="7" width="9.5" style="88" customWidth="true"/>
    <col min="8" max="16384" width="9" style="88"/>
  </cols>
  <sheetData>
    <row r="1" ht="18" customHeight="true" spans="1:1">
      <c r="A1" s="89" t="s">
        <v>176</v>
      </c>
    </row>
    <row r="2" ht="36" customHeight="true" spans="1:7">
      <c r="A2" s="90" t="s">
        <v>177</v>
      </c>
      <c r="B2" s="90"/>
      <c r="C2" s="90"/>
      <c r="D2" s="90"/>
      <c r="E2" s="90"/>
      <c r="F2" s="90"/>
      <c r="G2" s="90"/>
    </row>
    <row r="3" ht="21" customHeight="true" spans="1:7">
      <c r="A3" s="22" t="s">
        <v>3</v>
      </c>
      <c r="B3" s="22" t="s">
        <v>178</v>
      </c>
      <c r="C3" s="91" t="s">
        <v>179</v>
      </c>
      <c r="D3" s="92"/>
      <c r="E3" s="92"/>
      <c r="F3" s="107"/>
      <c r="G3" s="108" t="s">
        <v>180</v>
      </c>
    </row>
    <row r="4" ht="47.25" spans="1:7">
      <c r="A4" s="22"/>
      <c r="B4" s="22"/>
      <c r="C4" s="93" t="s">
        <v>181</v>
      </c>
      <c r="D4" s="93" t="s">
        <v>182</v>
      </c>
      <c r="E4" s="93" t="s">
        <v>183</v>
      </c>
      <c r="F4" s="93" t="s">
        <v>184</v>
      </c>
      <c r="G4" s="109"/>
    </row>
    <row r="5" s="83" customFormat="true" ht="18" customHeight="true" spans="1:7">
      <c r="A5" s="22" t="s">
        <v>185</v>
      </c>
      <c r="B5" s="94">
        <f t="shared" ref="B5:G5" si="0">B6+B15+B22+B31+B39+B48+B56+B63+B72+B83+B91+B97+B105</f>
        <v>58.15</v>
      </c>
      <c r="C5" s="95">
        <f t="shared" si="0"/>
        <v>18</v>
      </c>
      <c r="D5" s="95">
        <f t="shared" si="0"/>
        <v>49</v>
      </c>
      <c r="E5" s="95">
        <f t="shared" si="0"/>
        <v>54</v>
      </c>
      <c r="F5" s="110">
        <f t="shared" si="0"/>
        <v>105.7</v>
      </c>
      <c r="G5" s="95">
        <f t="shared" si="0"/>
        <v>1</v>
      </c>
    </row>
    <row r="6" s="84" customFormat="true" ht="18" customHeight="true" spans="1:7">
      <c r="A6" s="29" t="s">
        <v>18</v>
      </c>
      <c r="B6" s="96">
        <f t="shared" ref="B6:G6" si="1">SUM(B7:B14)</f>
        <v>0</v>
      </c>
      <c r="C6" s="97">
        <f t="shared" si="1"/>
        <v>9</v>
      </c>
      <c r="D6" s="96">
        <f t="shared" si="1"/>
        <v>14.6</v>
      </c>
      <c r="E6" s="97">
        <f t="shared" si="1"/>
        <v>9</v>
      </c>
      <c r="F6" s="105">
        <f t="shared" si="1"/>
        <v>22</v>
      </c>
      <c r="G6" s="96">
        <f t="shared" si="1"/>
        <v>0</v>
      </c>
    </row>
    <row r="7" s="85" customFormat="true" ht="18" hidden="true" customHeight="true" spans="1:11">
      <c r="A7" s="45" t="s">
        <v>19</v>
      </c>
      <c r="B7" s="98"/>
      <c r="C7" s="99"/>
      <c r="D7" s="100"/>
      <c r="E7" s="98"/>
      <c r="F7" s="104"/>
      <c r="G7" s="111"/>
      <c r="H7" s="112"/>
      <c r="I7" s="112"/>
      <c r="J7" s="112"/>
      <c r="K7" s="112"/>
    </row>
    <row r="8" s="85" customFormat="true" ht="18" customHeight="true" spans="1:11">
      <c r="A8" s="101" t="s">
        <v>186</v>
      </c>
      <c r="B8" s="98"/>
      <c r="C8" s="102">
        <v>4</v>
      </c>
      <c r="D8" s="103">
        <v>14.6</v>
      </c>
      <c r="E8" s="113">
        <v>4</v>
      </c>
      <c r="F8" s="113">
        <v>6</v>
      </c>
      <c r="G8" s="111"/>
      <c r="H8" s="112"/>
      <c r="I8" s="112"/>
      <c r="J8" s="112"/>
      <c r="K8" s="112"/>
    </row>
    <row r="9" s="85" customFormat="true" ht="18" hidden="true" customHeight="true" spans="1:11">
      <c r="A9" s="101" t="s">
        <v>187</v>
      </c>
      <c r="B9" s="98"/>
      <c r="C9" s="102"/>
      <c r="D9" s="102"/>
      <c r="E9" s="113"/>
      <c r="F9" s="113"/>
      <c r="G9" s="111"/>
      <c r="H9" s="112"/>
      <c r="I9" s="112"/>
      <c r="J9" s="112"/>
      <c r="K9" s="112"/>
    </row>
    <row r="10" s="85" customFormat="true" ht="18" customHeight="true" spans="1:11">
      <c r="A10" s="101" t="s">
        <v>188</v>
      </c>
      <c r="B10" s="98"/>
      <c r="C10" s="102">
        <v>5</v>
      </c>
      <c r="D10" s="103"/>
      <c r="E10" s="113">
        <v>5</v>
      </c>
      <c r="F10" s="113"/>
      <c r="G10" s="111"/>
      <c r="H10" s="112"/>
      <c r="I10" s="112"/>
      <c r="J10" s="112"/>
      <c r="K10" s="112"/>
    </row>
    <row r="11" s="85" customFormat="true" ht="18" hidden="true" customHeight="true" spans="1:11">
      <c r="A11" s="101" t="s">
        <v>189</v>
      </c>
      <c r="B11" s="104"/>
      <c r="C11" s="102"/>
      <c r="D11" s="103"/>
      <c r="E11" s="113"/>
      <c r="F11" s="113"/>
      <c r="G11" s="111"/>
      <c r="H11" s="112"/>
      <c r="I11" s="112"/>
      <c r="J11" s="112"/>
      <c r="K11" s="112"/>
    </row>
    <row r="12" s="85" customFormat="true" ht="18" customHeight="true" spans="1:11">
      <c r="A12" s="101" t="s">
        <v>190</v>
      </c>
      <c r="B12" s="98"/>
      <c r="C12" s="102"/>
      <c r="D12" s="103"/>
      <c r="E12" s="113"/>
      <c r="F12" s="113">
        <v>16</v>
      </c>
      <c r="G12" s="111"/>
      <c r="H12" s="112"/>
      <c r="I12" s="112"/>
      <c r="J12" s="112"/>
      <c r="K12" s="112"/>
    </row>
    <row r="13" s="85" customFormat="true" ht="18" hidden="true" customHeight="true" spans="1:11">
      <c r="A13" s="101" t="s">
        <v>191</v>
      </c>
      <c r="B13" s="98"/>
      <c r="C13" s="102"/>
      <c r="D13" s="103"/>
      <c r="E13" s="113"/>
      <c r="F13" s="114"/>
      <c r="G13" s="111"/>
      <c r="H13" s="112"/>
      <c r="I13" s="112"/>
      <c r="J13" s="112"/>
      <c r="K13" s="112"/>
    </row>
    <row r="14" s="85" customFormat="true" ht="18" hidden="true" customHeight="true" spans="1:11">
      <c r="A14" s="101" t="s">
        <v>192</v>
      </c>
      <c r="B14" s="98"/>
      <c r="C14" s="102"/>
      <c r="D14" s="103"/>
      <c r="E14" s="113"/>
      <c r="F14" s="114"/>
      <c r="G14" s="111"/>
      <c r="H14" s="112"/>
      <c r="I14" s="112"/>
      <c r="J14" s="112"/>
      <c r="K14" s="112"/>
    </row>
    <row r="15" s="84" customFormat="true" ht="18" hidden="true" customHeight="true" spans="1:11">
      <c r="A15" s="29" t="s">
        <v>20</v>
      </c>
      <c r="B15" s="96">
        <f>SUM(B16:B21)</f>
        <v>0</v>
      </c>
      <c r="C15" s="99"/>
      <c r="D15" s="100"/>
      <c r="E15" s="98"/>
      <c r="F15" s="104"/>
      <c r="G15" s="115"/>
      <c r="H15" s="112"/>
      <c r="I15" s="112"/>
      <c r="J15" s="112"/>
      <c r="K15" s="112"/>
    </row>
    <row r="16" s="85" customFormat="true" ht="18" hidden="true" customHeight="true" spans="1:11">
      <c r="A16" s="45" t="s">
        <v>21</v>
      </c>
      <c r="B16" s="98"/>
      <c r="C16" s="99"/>
      <c r="D16" s="100"/>
      <c r="E16" s="98"/>
      <c r="F16" s="104"/>
      <c r="G16" s="111"/>
      <c r="H16" s="112"/>
      <c r="I16" s="112"/>
      <c r="J16" s="112"/>
      <c r="K16" s="112"/>
    </row>
    <row r="17" s="85" customFormat="true" ht="18" hidden="true" customHeight="true" spans="1:11">
      <c r="A17" s="45" t="s">
        <v>193</v>
      </c>
      <c r="B17" s="98"/>
      <c r="C17" s="102"/>
      <c r="D17" s="103"/>
      <c r="E17" s="113"/>
      <c r="F17" s="114"/>
      <c r="G17" s="111"/>
      <c r="H17" s="112"/>
      <c r="I17" s="112"/>
      <c r="J17" s="112"/>
      <c r="K17" s="112"/>
    </row>
    <row r="18" s="85" customFormat="true" ht="18" hidden="true" customHeight="true" spans="1:11">
      <c r="A18" s="45" t="s">
        <v>194</v>
      </c>
      <c r="B18" s="98"/>
      <c r="C18" s="99"/>
      <c r="D18" s="100"/>
      <c r="E18" s="98"/>
      <c r="F18" s="104"/>
      <c r="G18" s="111"/>
      <c r="H18" s="112"/>
      <c r="I18" s="112"/>
      <c r="J18" s="112"/>
      <c r="K18" s="112"/>
    </row>
    <row r="19" s="85" customFormat="true" ht="18" hidden="true" customHeight="true" spans="1:11">
      <c r="A19" s="45" t="s">
        <v>195</v>
      </c>
      <c r="B19" s="98"/>
      <c r="C19" s="99"/>
      <c r="D19" s="100"/>
      <c r="E19" s="98"/>
      <c r="F19" s="104"/>
      <c r="G19" s="111"/>
      <c r="H19" s="112"/>
      <c r="I19" s="112"/>
      <c r="J19" s="112"/>
      <c r="K19" s="112"/>
    </row>
    <row r="20" s="85" customFormat="true" ht="18" hidden="true" customHeight="true" spans="1:11">
      <c r="A20" s="45" t="s">
        <v>22</v>
      </c>
      <c r="B20" s="104"/>
      <c r="C20" s="99"/>
      <c r="D20" s="100"/>
      <c r="E20" s="98"/>
      <c r="F20" s="104"/>
      <c r="G20" s="111"/>
      <c r="H20" s="112"/>
      <c r="I20" s="112"/>
      <c r="J20" s="112"/>
      <c r="K20" s="112"/>
    </row>
    <row r="21" s="85" customFormat="true" ht="18" hidden="true" customHeight="true" spans="1:11">
      <c r="A21" s="45" t="s">
        <v>23</v>
      </c>
      <c r="B21" s="98"/>
      <c r="C21" s="99"/>
      <c r="D21" s="100"/>
      <c r="E21" s="98"/>
      <c r="F21" s="104"/>
      <c r="G21" s="111"/>
      <c r="H21" s="112"/>
      <c r="I21" s="112"/>
      <c r="J21" s="112"/>
      <c r="K21" s="112"/>
    </row>
    <row r="22" s="84" customFormat="true" ht="18" customHeight="true" spans="1:11">
      <c r="A22" s="29" t="s">
        <v>24</v>
      </c>
      <c r="B22" s="105">
        <f>SUM(B23:B30)</f>
        <v>10</v>
      </c>
      <c r="C22" s="106">
        <f>SUM(C23:C30)</f>
        <v>0</v>
      </c>
      <c r="D22" s="106">
        <f>SUM(D23:D30)</f>
        <v>0</v>
      </c>
      <c r="E22" s="97"/>
      <c r="F22" s="97"/>
      <c r="G22" s="105">
        <f>SUM(G23:G30)</f>
        <v>0</v>
      </c>
      <c r="H22" s="112"/>
      <c r="I22" s="112"/>
      <c r="J22" s="112"/>
      <c r="K22" s="112"/>
    </row>
    <row r="23" s="85" customFormat="true" ht="18" hidden="true" customHeight="true" spans="1:11">
      <c r="A23" s="45" t="s">
        <v>25</v>
      </c>
      <c r="B23" s="98"/>
      <c r="C23" s="99"/>
      <c r="D23" s="99"/>
      <c r="E23" s="98"/>
      <c r="F23" s="98"/>
      <c r="G23" s="98"/>
      <c r="H23" s="112"/>
      <c r="I23" s="112"/>
      <c r="J23" s="112"/>
      <c r="K23" s="112"/>
    </row>
    <row r="24" s="85" customFormat="true" ht="18" hidden="true" customHeight="true" spans="1:11">
      <c r="A24" s="45" t="s">
        <v>196</v>
      </c>
      <c r="B24" s="104"/>
      <c r="C24" s="102"/>
      <c r="D24" s="103"/>
      <c r="E24" s="113"/>
      <c r="F24" s="114"/>
      <c r="G24" s="111"/>
      <c r="H24" s="112"/>
      <c r="I24" s="112"/>
      <c r="J24" s="112"/>
      <c r="K24" s="112"/>
    </row>
    <row r="25" s="85" customFormat="true" ht="18" hidden="true" customHeight="true" spans="1:11">
      <c r="A25" s="101" t="s">
        <v>197</v>
      </c>
      <c r="B25" s="98"/>
      <c r="C25" s="99"/>
      <c r="D25" s="100"/>
      <c r="E25" s="98"/>
      <c r="F25" s="104"/>
      <c r="G25" s="111"/>
      <c r="H25" s="112"/>
      <c r="I25" s="112"/>
      <c r="J25" s="112"/>
      <c r="K25" s="112"/>
    </row>
    <row r="26" s="85" customFormat="true" ht="18" hidden="true" customHeight="true" spans="1:11">
      <c r="A26" s="45" t="s">
        <v>26</v>
      </c>
      <c r="B26" s="98"/>
      <c r="C26" s="99"/>
      <c r="D26" s="100"/>
      <c r="E26" s="98"/>
      <c r="F26" s="104"/>
      <c r="G26" s="111"/>
      <c r="H26" s="112"/>
      <c r="I26" s="112"/>
      <c r="J26" s="112"/>
      <c r="K26" s="112"/>
    </row>
    <row r="27" s="85" customFormat="true" ht="18" hidden="true" customHeight="true" spans="1:11">
      <c r="A27" s="45" t="s">
        <v>27</v>
      </c>
      <c r="B27" s="98"/>
      <c r="C27" s="99"/>
      <c r="D27" s="100"/>
      <c r="E27" s="98"/>
      <c r="F27" s="104"/>
      <c r="G27" s="111"/>
      <c r="H27" s="112"/>
      <c r="I27" s="112"/>
      <c r="J27" s="112"/>
      <c r="K27" s="112"/>
    </row>
    <row r="28" s="85" customFormat="true" ht="18" hidden="true" customHeight="true" spans="1:11">
      <c r="A28" s="45" t="s">
        <v>28</v>
      </c>
      <c r="B28" s="104"/>
      <c r="C28" s="99"/>
      <c r="D28" s="100"/>
      <c r="E28" s="98"/>
      <c r="F28" s="104"/>
      <c r="G28" s="111"/>
      <c r="H28" s="112"/>
      <c r="I28" s="112"/>
      <c r="J28" s="112"/>
      <c r="K28" s="112"/>
    </row>
    <row r="29" s="85" customFormat="true" ht="18" customHeight="true" spans="1:11">
      <c r="A29" s="45" t="s">
        <v>29</v>
      </c>
      <c r="B29" s="98">
        <f>SUM('附件3-1'!J7)</f>
        <v>10</v>
      </c>
      <c r="C29" s="99"/>
      <c r="D29" s="100"/>
      <c r="E29" s="98"/>
      <c r="F29" s="104"/>
      <c r="G29" s="111"/>
      <c r="H29" s="112"/>
      <c r="I29" s="112"/>
      <c r="J29" s="112"/>
      <c r="K29" s="112"/>
    </row>
    <row r="30" s="85" customFormat="true" ht="18" hidden="true" customHeight="true" spans="1:11">
      <c r="A30" s="45" t="s">
        <v>30</v>
      </c>
      <c r="B30" s="104"/>
      <c r="C30" s="99"/>
      <c r="D30" s="100"/>
      <c r="E30" s="98"/>
      <c r="F30" s="104"/>
      <c r="G30" s="111"/>
      <c r="H30" s="112"/>
      <c r="I30" s="112"/>
      <c r="J30" s="112"/>
      <c r="K30" s="112"/>
    </row>
    <row r="31" s="84" customFormat="true" ht="18" customHeight="true" spans="1:11">
      <c r="A31" s="29" t="s">
        <v>31</v>
      </c>
      <c r="B31" s="96">
        <f t="shared" ref="B31:G31" si="2">SUM(B32:B38)</f>
        <v>0</v>
      </c>
      <c r="C31" s="97">
        <f t="shared" si="2"/>
        <v>2</v>
      </c>
      <c r="D31" s="96">
        <f t="shared" si="2"/>
        <v>0</v>
      </c>
      <c r="E31" s="97">
        <f t="shared" si="2"/>
        <v>11</v>
      </c>
      <c r="F31" s="96">
        <f t="shared" si="2"/>
        <v>0</v>
      </c>
      <c r="G31" s="96">
        <f t="shared" si="2"/>
        <v>0</v>
      </c>
      <c r="H31" s="112"/>
      <c r="I31" s="112"/>
      <c r="J31" s="112"/>
      <c r="K31" s="112"/>
    </row>
    <row r="32" s="85" customFormat="true" ht="18" hidden="true" customHeight="true" spans="1:11">
      <c r="A32" s="45" t="s">
        <v>32</v>
      </c>
      <c r="B32" s="98"/>
      <c r="C32" s="99"/>
      <c r="D32" s="100"/>
      <c r="E32" s="98"/>
      <c r="F32" s="104"/>
      <c r="G32" s="111"/>
      <c r="H32" s="112"/>
      <c r="I32" s="112"/>
      <c r="J32" s="112"/>
      <c r="K32" s="112"/>
    </row>
    <row r="33" s="85" customFormat="true" ht="18" customHeight="true" spans="1:11">
      <c r="A33" s="101" t="s">
        <v>198</v>
      </c>
      <c r="B33" s="104"/>
      <c r="C33" s="102">
        <v>2</v>
      </c>
      <c r="D33" s="103"/>
      <c r="E33" s="113">
        <v>11</v>
      </c>
      <c r="F33" s="114"/>
      <c r="G33" s="111"/>
      <c r="H33" s="112"/>
      <c r="I33" s="112"/>
      <c r="J33" s="112"/>
      <c r="K33" s="112"/>
    </row>
    <row r="34" s="85" customFormat="true" ht="18" hidden="true" customHeight="true" spans="1:11">
      <c r="A34" s="101" t="s">
        <v>199</v>
      </c>
      <c r="B34" s="98"/>
      <c r="C34" s="99"/>
      <c r="D34" s="100"/>
      <c r="E34" s="98"/>
      <c r="F34" s="104"/>
      <c r="G34" s="111"/>
      <c r="H34" s="112"/>
      <c r="I34" s="112"/>
      <c r="J34" s="112"/>
      <c r="K34" s="112"/>
    </row>
    <row r="35" s="85" customFormat="true" ht="18" hidden="true" customHeight="true" spans="1:11">
      <c r="A35" s="101" t="s">
        <v>200</v>
      </c>
      <c r="B35" s="98"/>
      <c r="C35" s="99"/>
      <c r="D35" s="100"/>
      <c r="E35" s="98"/>
      <c r="F35" s="104"/>
      <c r="G35" s="111"/>
      <c r="H35" s="112"/>
      <c r="I35" s="112"/>
      <c r="J35" s="112"/>
      <c r="K35" s="112"/>
    </row>
    <row r="36" s="85" customFormat="true" ht="18" hidden="true" customHeight="true" spans="1:11">
      <c r="A36" s="101" t="s">
        <v>201</v>
      </c>
      <c r="B36" s="98"/>
      <c r="C36" s="99"/>
      <c r="D36" s="100"/>
      <c r="E36" s="98"/>
      <c r="F36" s="104"/>
      <c r="G36" s="111"/>
      <c r="H36" s="112"/>
      <c r="I36" s="112"/>
      <c r="J36" s="112"/>
      <c r="K36" s="112"/>
    </row>
    <row r="37" s="85" customFormat="true" ht="18" hidden="true" customHeight="true" spans="1:11">
      <c r="A37" s="101" t="s">
        <v>202</v>
      </c>
      <c r="B37" s="98"/>
      <c r="C37" s="99"/>
      <c r="D37" s="100"/>
      <c r="E37" s="98"/>
      <c r="F37" s="104"/>
      <c r="G37" s="111"/>
      <c r="H37" s="112"/>
      <c r="I37" s="112"/>
      <c r="J37" s="112"/>
      <c r="K37" s="112"/>
    </row>
    <row r="38" s="85" customFormat="true" ht="18" hidden="true" customHeight="true" spans="1:11">
      <c r="A38" s="45" t="s">
        <v>33</v>
      </c>
      <c r="B38" s="98"/>
      <c r="C38" s="99"/>
      <c r="D38" s="100"/>
      <c r="E38" s="98"/>
      <c r="F38" s="104"/>
      <c r="G38" s="111"/>
      <c r="H38" s="112"/>
      <c r="I38" s="112"/>
      <c r="J38" s="112"/>
      <c r="K38" s="112"/>
    </row>
    <row r="39" s="84" customFormat="true" ht="18" customHeight="true" spans="1:11">
      <c r="A39" s="29" t="s">
        <v>34</v>
      </c>
      <c r="B39" s="105"/>
      <c r="C39" s="99"/>
      <c r="D39" s="99"/>
      <c r="E39" s="98"/>
      <c r="F39" s="105">
        <f>SUM(F40:F47)</f>
        <v>17</v>
      </c>
      <c r="G39" s="105">
        <f>SUM(G40:G47)</f>
        <v>0</v>
      </c>
      <c r="H39" s="112"/>
      <c r="I39" s="112"/>
      <c r="J39" s="112"/>
      <c r="K39" s="112"/>
    </row>
    <row r="40" s="85" customFormat="true" ht="18" hidden="true" customHeight="true" spans="1:11">
      <c r="A40" s="45" t="s">
        <v>35</v>
      </c>
      <c r="B40" s="98"/>
      <c r="C40" s="99"/>
      <c r="D40" s="100"/>
      <c r="E40" s="98"/>
      <c r="F40" s="104"/>
      <c r="G40" s="111"/>
      <c r="H40" s="112"/>
      <c r="I40" s="112"/>
      <c r="J40" s="112"/>
      <c r="K40" s="112"/>
    </row>
    <row r="41" s="85" customFormat="true" ht="18" hidden="true" customHeight="true" spans="1:11">
      <c r="A41" s="45" t="s">
        <v>203</v>
      </c>
      <c r="B41" s="98"/>
      <c r="C41" s="102"/>
      <c r="D41" s="103"/>
      <c r="E41" s="113"/>
      <c r="F41" s="114"/>
      <c r="G41" s="111"/>
      <c r="H41" s="112"/>
      <c r="I41" s="112"/>
      <c r="J41" s="112"/>
      <c r="K41" s="112"/>
    </row>
    <row r="42" s="85" customFormat="true" ht="18" hidden="true" customHeight="true" spans="1:11">
      <c r="A42" s="101" t="s">
        <v>204</v>
      </c>
      <c r="B42" s="98"/>
      <c r="C42" s="99"/>
      <c r="D42" s="100"/>
      <c r="E42" s="98"/>
      <c r="F42" s="104"/>
      <c r="G42" s="111"/>
      <c r="H42" s="112"/>
      <c r="I42" s="112"/>
      <c r="J42" s="112"/>
      <c r="K42" s="112"/>
    </row>
    <row r="43" s="85" customFormat="true" ht="18" hidden="true" customHeight="true" spans="1:11">
      <c r="A43" s="101" t="s">
        <v>205</v>
      </c>
      <c r="B43" s="98"/>
      <c r="C43" s="99"/>
      <c r="D43" s="100"/>
      <c r="E43" s="98"/>
      <c r="F43" s="104"/>
      <c r="G43" s="111"/>
      <c r="H43" s="112"/>
      <c r="I43" s="112"/>
      <c r="J43" s="112"/>
      <c r="K43" s="112"/>
    </row>
    <row r="44" s="85" customFormat="true" ht="18" hidden="true" customHeight="true" spans="1:11">
      <c r="A44" s="45" t="s">
        <v>36</v>
      </c>
      <c r="B44" s="98"/>
      <c r="C44" s="99"/>
      <c r="D44" s="100"/>
      <c r="E44" s="98"/>
      <c r="F44" s="104"/>
      <c r="G44" s="111"/>
      <c r="H44" s="112"/>
      <c r="I44" s="112"/>
      <c r="J44" s="112"/>
      <c r="K44" s="112"/>
    </row>
    <row r="45" s="85" customFormat="true" ht="18" customHeight="true" spans="1:11">
      <c r="A45" s="45" t="s">
        <v>37</v>
      </c>
      <c r="B45" s="104"/>
      <c r="C45" s="99"/>
      <c r="D45" s="100"/>
      <c r="E45" s="98"/>
      <c r="F45" s="98">
        <v>17</v>
      </c>
      <c r="G45" s="98"/>
      <c r="H45" s="112"/>
      <c r="I45" s="112"/>
      <c r="J45" s="112"/>
      <c r="K45" s="112"/>
    </row>
    <row r="46" s="85" customFormat="true" ht="18" hidden="true" customHeight="true" spans="1:11">
      <c r="A46" s="45" t="s">
        <v>38</v>
      </c>
      <c r="B46" s="98"/>
      <c r="C46" s="99"/>
      <c r="D46" s="100"/>
      <c r="E46" s="98"/>
      <c r="F46" s="104"/>
      <c r="G46" s="111"/>
      <c r="H46" s="112"/>
      <c r="I46" s="112"/>
      <c r="J46" s="112"/>
      <c r="K46" s="112"/>
    </row>
    <row r="47" s="85" customFormat="true" ht="18" hidden="true" customHeight="true" spans="1:11">
      <c r="A47" s="45" t="s">
        <v>39</v>
      </c>
      <c r="B47" s="98"/>
      <c r="C47" s="99"/>
      <c r="D47" s="100"/>
      <c r="E47" s="98"/>
      <c r="F47" s="104"/>
      <c r="G47" s="111"/>
      <c r="H47" s="112"/>
      <c r="I47" s="112"/>
      <c r="J47" s="112"/>
      <c r="K47" s="112"/>
    </row>
    <row r="48" s="84" customFormat="true" ht="18" hidden="true" customHeight="true" spans="1:11">
      <c r="A48" s="29" t="s">
        <v>40</v>
      </c>
      <c r="B48" s="98"/>
      <c r="C48" s="99"/>
      <c r="D48" s="99"/>
      <c r="E48" s="97">
        <f t="shared" ref="E48:F48" si="3">SUM(E49:E55)</f>
        <v>0</v>
      </c>
      <c r="F48" s="116">
        <f t="shared" si="3"/>
        <v>0</v>
      </c>
      <c r="G48" s="115"/>
      <c r="H48" s="112"/>
      <c r="I48" s="112"/>
      <c r="J48" s="112"/>
      <c r="K48" s="112"/>
    </row>
    <row r="49" s="85" customFormat="true" ht="18" hidden="true" customHeight="true" spans="1:11">
      <c r="A49" s="45" t="s">
        <v>41</v>
      </c>
      <c r="B49" s="98"/>
      <c r="C49" s="99"/>
      <c r="D49" s="100"/>
      <c r="E49" s="98"/>
      <c r="F49" s="104"/>
      <c r="G49" s="111"/>
      <c r="H49" s="112"/>
      <c r="I49" s="112"/>
      <c r="J49" s="112"/>
      <c r="K49" s="112"/>
    </row>
    <row r="50" s="85" customFormat="true" ht="18" hidden="true" customHeight="true" spans="1:11">
      <c r="A50" s="45" t="s">
        <v>206</v>
      </c>
      <c r="B50" s="98"/>
      <c r="C50" s="102"/>
      <c r="D50" s="103"/>
      <c r="E50" s="113"/>
      <c r="F50" s="114"/>
      <c r="G50" s="111"/>
      <c r="H50" s="112"/>
      <c r="I50" s="112"/>
      <c r="J50" s="112"/>
      <c r="K50" s="112"/>
    </row>
    <row r="51" s="85" customFormat="true" ht="18" hidden="true" customHeight="true" spans="1:11">
      <c r="A51" s="28" t="s">
        <v>207</v>
      </c>
      <c r="B51" s="98"/>
      <c r="C51" s="99"/>
      <c r="D51" s="100"/>
      <c r="E51" s="98"/>
      <c r="F51" s="104"/>
      <c r="G51" s="111"/>
      <c r="H51" s="112"/>
      <c r="I51" s="112"/>
      <c r="J51" s="112"/>
      <c r="K51" s="112"/>
    </row>
    <row r="52" s="85" customFormat="true" ht="18" hidden="true" customHeight="true" spans="1:11">
      <c r="A52" s="45" t="s">
        <v>42</v>
      </c>
      <c r="B52" s="98"/>
      <c r="C52" s="99"/>
      <c r="D52" s="100"/>
      <c r="E52" s="98"/>
      <c r="F52" s="104"/>
      <c r="G52" s="111"/>
      <c r="H52" s="112"/>
      <c r="I52" s="112"/>
      <c r="J52" s="112"/>
      <c r="K52" s="112"/>
    </row>
    <row r="53" s="85" customFormat="true" ht="18" hidden="true" customHeight="true" spans="1:11">
      <c r="A53" s="45" t="s">
        <v>43</v>
      </c>
      <c r="B53" s="98"/>
      <c r="C53" s="99"/>
      <c r="D53" s="100"/>
      <c r="E53" s="98"/>
      <c r="F53" s="104"/>
      <c r="G53" s="111"/>
      <c r="H53" s="112"/>
      <c r="I53" s="112"/>
      <c r="J53" s="112"/>
      <c r="K53" s="112"/>
    </row>
    <row r="54" s="85" customFormat="true" ht="18" hidden="true" customHeight="true" spans="1:11">
      <c r="A54" s="45" t="s">
        <v>44</v>
      </c>
      <c r="B54" s="98"/>
      <c r="C54" s="99"/>
      <c r="D54" s="100"/>
      <c r="E54" s="98"/>
      <c r="F54" s="104"/>
      <c r="G54" s="111"/>
      <c r="H54" s="112"/>
      <c r="I54" s="112"/>
      <c r="J54" s="112"/>
      <c r="K54" s="112"/>
    </row>
    <row r="55" s="85" customFormat="true" ht="18" hidden="true" customHeight="true" spans="1:11">
      <c r="A55" s="45" t="s">
        <v>45</v>
      </c>
      <c r="B55" s="98"/>
      <c r="C55" s="99"/>
      <c r="D55" s="100"/>
      <c r="E55" s="98"/>
      <c r="F55" s="104"/>
      <c r="G55" s="111"/>
      <c r="H55" s="112"/>
      <c r="I55" s="112"/>
      <c r="J55" s="112"/>
      <c r="K55" s="112"/>
    </row>
    <row r="56" s="84" customFormat="true" ht="18" customHeight="true" spans="1:11">
      <c r="A56" s="29" t="s">
        <v>46</v>
      </c>
      <c r="B56" s="105">
        <f t="shared" ref="B56:G56" si="4">SUM(B57:B62)</f>
        <v>7</v>
      </c>
      <c r="C56" s="97">
        <f t="shared" si="4"/>
        <v>0</v>
      </c>
      <c r="D56" s="105">
        <f t="shared" si="4"/>
        <v>0</v>
      </c>
      <c r="E56" s="97">
        <f t="shared" si="4"/>
        <v>0</v>
      </c>
      <c r="F56" s="105">
        <f t="shared" si="4"/>
        <v>0</v>
      </c>
      <c r="G56" s="105">
        <f t="shared" si="4"/>
        <v>1</v>
      </c>
      <c r="H56" s="112"/>
      <c r="I56" s="112"/>
      <c r="J56" s="112"/>
      <c r="K56" s="112"/>
    </row>
    <row r="57" s="85" customFormat="true" ht="18" customHeight="true" spans="1:11">
      <c r="A57" s="45" t="s">
        <v>47</v>
      </c>
      <c r="B57" s="98"/>
      <c r="C57" s="99"/>
      <c r="D57" s="100"/>
      <c r="E57" s="98"/>
      <c r="F57" s="104"/>
      <c r="G57" s="117">
        <v>1</v>
      </c>
      <c r="H57" s="112"/>
      <c r="I57" s="112"/>
      <c r="J57" s="112"/>
      <c r="K57" s="112"/>
    </row>
    <row r="58" s="85" customFormat="true" ht="18" hidden="true" customHeight="true" spans="1:11">
      <c r="A58" s="45" t="s">
        <v>208</v>
      </c>
      <c r="B58" s="98"/>
      <c r="C58" s="102"/>
      <c r="D58" s="103"/>
      <c r="E58" s="113"/>
      <c r="F58" s="114"/>
      <c r="G58" s="111"/>
      <c r="H58" s="112"/>
      <c r="I58" s="112"/>
      <c r="J58" s="112"/>
      <c r="K58" s="112"/>
    </row>
    <row r="59" s="85" customFormat="true" ht="18" hidden="true" customHeight="true" spans="1:11">
      <c r="A59" s="45" t="s">
        <v>209</v>
      </c>
      <c r="B59" s="98"/>
      <c r="C59" s="99"/>
      <c r="D59" s="100"/>
      <c r="E59" s="98"/>
      <c r="F59" s="104"/>
      <c r="G59" s="111"/>
      <c r="H59" s="112"/>
      <c r="I59" s="112"/>
      <c r="J59" s="112"/>
      <c r="K59" s="112"/>
    </row>
    <row r="60" s="85" customFormat="true" ht="18" hidden="true" customHeight="true" spans="1:11">
      <c r="A60" s="45" t="s">
        <v>48</v>
      </c>
      <c r="B60" s="104"/>
      <c r="C60" s="99"/>
      <c r="D60" s="100"/>
      <c r="E60" s="98"/>
      <c r="F60" s="104"/>
      <c r="G60" s="111"/>
      <c r="H60" s="112"/>
      <c r="I60" s="112"/>
      <c r="J60" s="112"/>
      <c r="K60" s="112"/>
    </row>
    <row r="61" s="85" customFormat="true" ht="18" hidden="true" customHeight="true" spans="1:11">
      <c r="A61" s="45" t="s">
        <v>49</v>
      </c>
      <c r="B61" s="98"/>
      <c r="C61" s="99"/>
      <c r="D61" s="100"/>
      <c r="E61" s="98"/>
      <c r="F61" s="104"/>
      <c r="G61" s="111"/>
      <c r="H61" s="112"/>
      <c r="I61" s="112"/>
      <c r="J61" s="112"/>
      <c r="K61" s="112"/>
    </row>
    <row r="62" s="84" customFormat="true" ht="18" customHeight="true" spans="1:11">
      <c r="A62" s="45" t="s">
        <v>50</v>
      </c>
      <c r="B62" s="98">
        <f>SUM('附件3-1'!J8)</f>
        <v>7</v>
      </c>
      <c r="C62" s="99"/>
      <c r="D62" s="100"/>
      <c r="E62" s="98"/>
      <c r="F62" s="104"/>
      <c r="G62" s="115"/>
      <c r="H62" s="112"/>
      <c r="I62" s="112"/>
      <c r="J62" s="112"/>
      <c r="K62" s="112"/>
    </row>
    <row r="63" s="84" customFormat="true" ht="18" customHeight="true" spans="1:11">
      <c r="A63" s="29" t="s">
        <v>51</v>
      </c>
      <c r="B63" s="96">
        <f>SUM(B64:B71)</f>
        <v>8.07</v>
      </c>
      <c r="C63" s="106">
        <f>SUM(C64:C71)</f>
        <v>0</v>
      </c>
      <c r="D63" s="99"/>
      <c r="E63" s="98"/>
      <c r="F63" s="98"/>
      <c r="G63" s="115"/>
      <c r="H63" s="112"/>
      <c r="I63" s="112"/>
      <c r="J63" s="112"/>
      <c r="K63" s="112"/>
    </row>
    <row r="64" s="85" customFormat="true" ht="18" hidden="true" customHeight="true" spans="1:11">
      <c r="A64" s="45" t="s">
        <v>52</v>
      </c>
      <c r="B64" s="98"/>
      <c r="C64" s="99"/>
      <c r="D64" s="100"/>
      <c r="E64" s="98"/>
      <c r="F64" s="104"/>
      <c r="G64" s="111"/>
      <c r="H64" s="112"/>
      <c r="I64" s="112"/>
      <c r="J64" s="112"/>
      <c r="K64" s="112"/>
    </row>
    <row r="65" s="85" customFormat="true" ht="18" hidden="true" customHeight="true" spans="1:11">
      <c r="A65" s="45" t="s">
        <v>210</v>
      </c>
      <c r="B65" s="98"/>
      <c r="C65" s="102"/>
      <c r="D65" s="103"/>
      <c r="E65" s="113"/>
      <c r="F65" s="114"/>
      <c r="G65" s="111"/>
      <c r="H65" s="112"/>
      <c r="I65" s="112"/>
      <c r="J65" s="112"/>
      <c r="K65" s="112"/>
    </row>
    <row r="66" s="85" customFormat="true" ht="18" hidden="true" customHeight="true" spans="1:11">
      <c r="A66" s="101" t="s">
        <v>211</v>
      </c>
      <c r="B66" s="104"/>
      <c r="C66" s="99"/>
      <c r="D66" s="100"/>
      <c r="E66" s="98"/>
      <c r="F66" s="104"/>
      <c r="G66" s="111"/>
      <c r="H66" s="112"/>
      <c r="I66" s="112"/>
      <c r="J66" s="112"/>
      <c r="K66" s="112"/>
    </row>
    <row r="67" s="85" customFormat="true" ht="18" hidden="true" customHeight="true" spans="1:11">
      <c r="A67" s="101" t="s">
        <v>212</v>
      </c>
      <c r="B67" s="98"/>
      <c r="C67" s="99"/>
      <c r="D67" s="100"/>
      <c r="E67" s="98"/>
      <c r="F67" s="104"/>
      <c r="G67" s="111"/>
      <c r="H67" s="112"/>
      <c r="I67" s="112"/>
      <c r="J67" s="112"/>
      <c r="K67" s="112"/>
    </row>
    <row r="68" s="85" customFormat="true" ht="18" hidden="true" customHeight="true" spans="1:11">
      <c r="A68" s="101" t="s">
        <v>213</v>
      </c>
      <c r="B68" s="98"/>
      <c r="C68" s="99"/>
      <c r="D68" s="100"/>
      <c r="E68" s="98"/>
      <c r="F68" s="104"/>
      <c r="G68" s="111"/>
      <c r="H68" s="112"/>
      <c r="I68" s="112"/>
      <c r="J68" s="112"/>
      <c r="K68" s="112"/>
    </row>
    <row r="69" s="85" customFormat="true" ht="18" customHeight="true" spans="1:11">
      <c r="A69" s="45" t="s">
        <v>53</v>
      </c>
      <c r="B69" s="118">
        <f>SUM('附件3-1'!J9)</f>
        <v>8.07</v>
      </c>
      <c r="C69" s="99"/>
      <c r="D69" s="100"/>
      <c r="E69" s="98"/>
      <c r="F69" s="104"/>
      <c r="G69" s="111"/>
      <c r="H69" s="112"/>
      <c r="I69" s="112"/>
      <c r="J69" s="112"/>
      <c r="K69" s="112"/>
    </row>
    <row r="70" s="85" customFormat="true" ht="18" hidden="true" customHeight="true" spans="1:11">
      <c r="A70" s="45" t="s">
        <v>54</v>
      </c>
      <c r="B70" s="98"/>
      <c r="C70" s="99"/>
      <c r="D70" s="100"/>
      <c r="E70" s="98"/>
      <c r="F70" s="104"/>
      <c r="G70" s="111"/>
      <c r="H70" s="112"/>
      <c r="I70" s="112"/>
      <c r="J70" s="112"/>
      <c r="K70" s="112"/>
    </row>
    <row r="71" s="84" customFormat="true" ht="18" hidden="true" customHeight="true" spans="1:11">
      <c r="A71" s="45" t="s">
        <v>55</v>
      </c>
      <c r="B71" s="98"/>
      <c r="C71" s="99"/>
      <c r="D71" s="100"/>
      <c r="E71" s="98"/>
      <c r="F71" s="104"/>
      <c r="G71" s="115"/>
      <c r="H71" s="112"/>
      <c r="I71" s="112"/>
      <c r="J71" s="112"/>
      <c r="K71" s="112"/>
    </row>
    <row r="72" s="84" customFormat="true" ht="18" customHeight="true" spans="1:11">
      <c r="A72" s="29" t="s">
        <v>56</v>
      </c>
      <c r="B72" s="96">
        <f>SUM(B73:B82)</f>
        <v>16.62</v>
      </c>
      <c r="C72" s="99"/>
      <c r="D72" s="99"/>
      <c r="E72" s="98"/>
      <c r="F72" s="98"/>
      <c r="G72" s="105">
        <f t="shared" ref="G72" si="5">SUM(G73:G82)</f>
        <v>0</v>
      </c>
      <c r="H72" s="112"/>
      <c r="I72" s="112"/>
      <c r="J72" s="112"/>
      <c r="K72" s="112"/>
    </row>
    <row r="73" s="85" customFormat="true" ht="18" hidden="true" customHeight="true" spans="1:11">
      <c r="A73" s="45" t="s">
        <v>57</v>
      </c>
      <c r="B73" s="98"/>
      <c r="C73" s="99"/>
      <c r="D73" s="100"/>
      <c r="E73" s="98"/>
      <c r="F73" s="104"/>
      <c r="G73" s="98"/>
      <c r="H73" s="112"/>
      <c r="I73" s="112"/>
      <c r="J73" s="112"/>
      <c r="K73" s="112"/>
    </row>
    <row r="74" s="85" customFormat="true" ht="18" hidden="true" customHeight="true" spans="1:11">
      <c r="A74" s="45" t="s">
        <v>214</v>
      </c>
      <c r="B74" s="98"/>
      <c r="C74" s="102"/>
      <c r="D74" s="103"/>
      <c r="E74" s="113"/>
      <c r="F74" s="114"/>
      <c r="G74" s="111"/>
      <c r="H74" s="112"/>
      <c r="I74" s="112"/>
      <c r="J74" s="112"/>
      <c r="K74" s="112"/>
    </row>
    <row r="75" s="85" customFormat="true" ht="18" hidden="true" customHeight="true" spans="1:11">
      <c r="A75" s="45" t="s">
        <v>215</v>
      </c>
      <c r="B75" s="104"/>
      <c r="C75" s="99"/>
      <c r="D75" s="100"/>
      <c r="E75" s="98"/>
      <c r="F75" s="104"/>
      <c r="G75" s="111"/>
      <c r="H75" s="112"/>
      <c r="I75" s="112"/>
      <c r="J75" s="112"/>
      <c r="K75" s="112"/>
    </row>
    <row r="76" s="85" customFormat="true" ht="18" customHeight="true" spans="1:11">
      <c r="A76" s="45" t="s">
        <v>216</v>
      </c>
      <c r="B76" s="118">
        <f>SUM('附件3-1'!J10)</f>
        <v>8.02</v>
      </c>
      <c r="C76" s="99"/>
      <c r="D76" s="100"/>
      <c r="E76" s="98"/>
      <c r="F76" s="104"/>
      <c r="G76" s="111"/>
      <c r="H76" s="112"/>
      <c r="I76" s="112"/>
      <c r="J76" s="112"/>
      <c r="K76" s="112"/>
    </row>
    <row r="77" s="84" customFormat="true" ht="18" hidden="true" customHeight="true" spans="1:11">
      <c r="A77" s="45" t="s">
        <v>58</v>
      </c>
      <c r="B77" s="98"/>
      <c r="C77" s="99"/>
      <c r="D77" s="100"/>
      <c r="E77" s="98"/>
      <c r="F77" s="104"/>
      <c r="G77" s="115"/>
      <c r="H77" s="112"/>
      <c r="I77" s="112"/>
      <c r="J77" s="112"/>
      <c r="K77" s="112"/>
    </row>
    <row r="78" s="85" customFormat="true" ht="18" customHeight="true" spans="1:11">
      <c r="A78" s="45" t="s">
        <v>59</v>
      </c>
      <c r="B78" s="98">
        <f>SUM('附件3-1'!J11)</f>
        <v>4</v>
      </c>
      <c r="C78" s="99"/>
      <c r="D78" s="100"/>
      <c r="E78" s="98"/>
      <c r="F78" s="104"/>
      <c r="G78" s="111"/>
      <c r="H78" s="112"/>
      <c r="I78" s="112"/>
      <c r="J78" s="112"/>
      <c r="K78" s="112"/>
    </row>
    <row r="79" s="85" customFormat="true" ht="18" customHeight="true" spans="1:11">
      <c r="A79" s="45" t="s">
        <v>60</v>
      </c>
      <c r="B79" s="104">
        <f>SUM('附件3-1'!J12)</f>
        <v>4.6</v>
      </c>
      <c r="C79" s="99"/>
      <c r="D79" s="100"/>
      <c r="E79" s="98"/>
      <c r="F79" s="104"/>
      <c r="G79" s="111"/>
      <c r="H79" s="112"/>
      <c r="I79" s="112"/>
      <c r="J79" s="112"/>
      <c r="K79" s="112"/>
    </row>
    <row r="80" s="85" customFormat="true" ht="18" hidden="true" customHeight="true" spans="1:11">
      <c r="A80" s="45" t="s">
        <v>61</v>
      </c>
      <c r="B80" s="104"/>
      <c r="C80" s="99"/>
      <c r="D80" s="100"/>
      <c r="E80" s="98"/>
      <c r="F80" s="104"/>
      <c r="G80" s="111"/>
      <c r="H80" s="112"/>
      <c r="I80" s="112"/>
      <c r="J80" s="112"/>
      <c r="K80" s="112"/>
    </row>
    <row r="81" s="85" customFormat="true" ht="18" hidden="true" customHeight="true" spans="1:11">
      <c r="A81" s="45" t="s">
        <v>62</v>
      </c>
      <c r="B81" s="98"/>
      <c r="C81" s="99"/>
      <c r="D81" s="100"/>
      <c r="E81" s="98"/>
      <c r="F81" s="104"/>
      <c r="G81" s="111"/>
      <c r="H81" s="112"/>
      <c r="I81" s="112"/>
      <c r="J81" s="112"/>
      <c r="K81" s="112"/>
    </row>
    <row r="82" s="85" customFormat="true" ht="18" hidden="true" customHeight="true" spans="1:11">
      <c r="A82" s="45" t="s">
        <v>63</v>
      </c>
      <c r="B82" s="98"/>
      <c r="C82" s="99"/>
      <c r="D82" s="100"/>
      <c r="E82" s="98"/>
      <c r="F82" s="104"/>
      <c r="G82" s="111"/>
      <c r="H82" s="112"/>
      <c r="I82" s="112"/>
      <c r="J82" s="112"/>
      <c r="K82" s="112"/>
    </row>
    <row r="83" s="84" customFormat="true" ht="18" customHeight="true" spans="1:11">
      <c r="A83" s="29" t="s">
        <v>64</v>
      </c>
      <c r="B83" s="105">
        <f t="shared" ref="B83:G83" si="6">SUM(B84:B90)</f>
        <v>0</v>
      </c>
      <c r="C83" s="97">
        <f t="shared" si="6"/>
        <v>3</v>
      </c>
      <c r="D83" s="105">
        <f t="shared" si="6"/>
        <v>16.6</v>
      </c>
      <c r="E83" s="97">
        <f t="shared" si="6"/>
        <v>9</v>
      </c>
      <c r="F83" s="105">
        <f t="shared" si="6"/>
        <v>14</v>
      </c>
      <c r="G83" s="105">
        <f t="shared" si="6"/>
        <v>0</v>
      </c>
      <c r="H83" s="112"/>
      <c r="I83" s="112"/>
      <c r="J83" s="112"/>
      <c r="K83" s="112"/>
    </row>
    <row r="84" s="85" customFormat="true" ht="18" customHeight="true" spans="1:11">
      <c r="A84" s="45" t="s">
        <v>65</v>
      </c>
      <c r="B84" s="98"/>
      <c r="C84" s="99"/>
      <c r="D84" s="99">
        <v>5</v>
      </c>
      <c r="E84" s="98"/>
      <c r="F84" s="98">
        <v>4</v>
      </c>
      <c r="G84" s="111"/>
      <c r="H84" s="112"/>
      <c r="I84" s="112"/>
      <c r="J84" s="112"/>
      <c r="K84" s="112"/>
    </row>
    <row r="85" s="85" customFormat="true" ht="18" hidden="true" customHeight="true" spans="1:11">
      <c r="A85" s="45" t="s">
        <v>217</v>
      </c>
      <c r="B85" s="98"/>
      <c r="C85" s="102"/>
      <c r="D85" s="102"/>
      <c r="E85" s="113"/>
      <c r="F85" s="113"/>
      <c r="G85" s="111"/>
      <c r="H85" s="112"/>
      <c r="I85" s="112"/>
      <c r="J85" s="112"/>
      <c r="K85" s="112"/>
    </row>
    <row r="86" s="85" customFormat="true" ht="18" customHeight="true" spans="1:11">
      <c r="A86" s="45" t="s">
        <v>218</v>
      </c>
      <c r="B86" s="98"/>
      <c r="C86" s="99"/>
      <c r="D86" s="99">
        <v>5</v>
      </c>
      <c r="E86" s="98"/>
      <c r="F86" s="98">
        <v>5</v>
      </c>
      <c r="G86" s="111"/>
      <c r="H86" s="112"/>
      <c r="I86" s="112"/>
      <c r="J86" s="112"/>
      <c r="K86" s="112"/>
    </row>
    <row r="87" s="85" customFormat="true" ht="18" customHeight="true" spans="1:11">
      <c r="A87" s="45" t="s">
        <v>219</v>
      </c>
      <c r="B87" s="98"/>
      <c r="C87" s="99"/>
      <c r="D87" s="99">
        <v>5</v>
      </c>
      <c r="E87" s="98"/>
      <c r="F87" s="98">
        <v>5</v>
      </c>
      <c r="G87" s="111"/>
      <c r="H87" s="112"/>
      <c r="I87" s="112"/>
      <c r="J87" s="112"/>
      <c r="K87" s="112"/>
    </row>
    <row r="88" s="84" customFormat="true" ht="18" hidden="true" customHeight="true" spans="1:11">
      <c r="A88" s="45" t="s">
        <v>66</v>
      </c>
      <c r="B88" s="98"/>
      <c r="C88" s="99"/>
      <c r="D88" s="100"/>
      <c r="E88" s="98"/>
      <c r="F88" s="104"/>
      <c r="G88" s="115"/>
      <c r="H88" s="112"/>
      <c r="I88" s="112"/>
      <c r="J88" s="112"/>
      <c r="K88" s="112"/>
    </row>
    <row r="89" s="85" customFormat="true" ht="18" hidden="true" customHeight="true" spans="1:11">
      <c r="A89" s="45" t="s">
        <v>67</v>
      </c>
      <c r="B89" s="98"/>
      <c r="C89" s="99"/>
      <c r="D89" s="100"/>
      <c r="E89" s="98"/>
      <c r="F89" s="104"/>
      <c r="G89" s="111"/>
      <c r="H89" s="112"/>
      <c r="I89" s="112"/>
      <c r="J89" s="112"/>
      <c r="K89" s="112"/>
    </row>
    <row r="90" s="85" customFormat="true" ht="18" customHeight="true" spans="1:11">
      <c r="A90" s="45" t="s">
        <v>68</v>
      </c>
      <c r="B90" s="98"/>
      <c r="C90" s="99">
        <v>3</v>
      </c>
      <c r="D90" s="100">
        <v>1.6</v>
      </c>
      <c r="E90" s="98">
        <v>9</v>
      </c>
      <c r="F90" s="104"/>
      <c r="G90" s="111"/>
      <c r="H90" s="112"/>
      <c r="I90" s="112"/>
      <c r="J90" s="112"/>
      <c r="K90" s="112"/>
    </row>
    <row r="91" s="84" customFormat="true" ht="18" customHeight="true" spans="1:11">
      <c r="A91" s="29" t="s">
        <v>69</v>
      </c>
      <c r="B91" s="97">
        <f t="shared" ref="B91:G91" si="7">SUM(B92:B96)</f>
        <v>0</v>
      </c>
      <c r="C91" s="97">
        <f t="shared" si="7"/>
        <v>4</v>
      </c>
      <c r="D91" s="97">
        <f t="shared" si="7"/>
        <v>12.8</v>
      </c>
      <c r="E91" s="97">
        <f t="shared" si="7"/>
        <v>25</v>
      </c>
      <c r="F91" s="97">
        <f t="shared" si="7"/>
        <v>47.7</v>
      </c>
      <c r="G91" s="97">
        <f t="shared" si="7"/>
        <v>0</v>
      </c>
      <c r="H91" s="112"/>
      <c r="I91" s="112"/>
      <c r="J91" s="112"/>
      <c r="K91" s="112"/>
    </row>
    <row r="92" s="85" customFormat="true" ht="18" customHeight="true" spans="1:11">
      <c r="A92" s="45" t="s">
        <v>70</v>
      </c>
      <c r="B92" s="104"/>
      <c r="C92" s="99">
        <v>2</v>
      </c>
      <c r="D92" s="99">
        <v>1</v>
      </c>
      <c r="E92" s="98">
        <v>8</v>
      </c>
      <c r="F92" s="104">
        <v>3.1</v>
      </c>
      <c r="G92" s="111"/>
      <c r="H92" s="112"/>
      <c r="I92" s="112"/>
      <c r="J92" s="112"/>
      <c r="K92" s="112"/>
    </row>
    <row r="93" s="85" customFormat="true" ht="18" customHeight="true" spans="1:11">
      <c r="A93" s="45" t="s">
        <v>220</v>
      </c>
      <c r="B93" s="104"/>
      <c r="C93" s="102">
        <v>2</v>
      </c>
      <c r="D93" s="103">
        <v>3.8</v>
      </c>
      <c r="E93" s="113">
        <v>13</v>
      </c>
      <c r="F93" s="114">
        <v>5.4</v>
      </c>
      <c r="G93" s="111"/>
      <c r="H93" s="112"/>
      <c r="I93" s="112"/>
      <c r="J93" s="112"/>
      <c r="K93" s="112"/>
    </row>
    <row r="94" s="85" customFormat="true" ht="18" customHeight="true" spans="1:11">
      <c r="A94" s="45" t="s">
        <v>71</v>
      </c>
      <c r="B94" s="104"/>
      <c r="C94" s="99"/>
      <c r="D94" s="100">
        <v>3.3</v>
      </c>
      <c r="E94" s="98">
        <v>4</v>
      </c>
      <c r="F94" s="104">
        <v>3.3</v>
      </c>
      <c r="G94" s="111"/>
      <c r="H94" s="112"/>
      <c r="I94" s="112"/>
      <c r="J94" s="112"/>
      <c r="K94" s="112"/>
    </row>
    <row r="95" s="84" customFormat="true" ht="18" customHeight="true" spans="1:11">
      <c r="A95" s="45" t="s">
        <v>72</v>
      </c>
      <c r="B95" s="98"/>
      <c r="C95" s="99"/>
      <c r="D95" s="100">
        <v>2.7</v>
      </c>
      <c r="E95" s="98"/>
      <c r="F95" s="104">
        <v>22.9</v>
      </c>
      <c r="G95" s="115"/>
      <c r="H95" s="112"/>
      <c r="I95" s="112"/>
      <c r="J95" s="112"/>
      <c r="K95" s="112"/>
    </row>
    <row r="96" s="85" customFormat="true" ht="18" customHeight="true" spans="1:11">
      <c r="A96" s="45" t="s">
        <v>73</v>
      </c>
      <c r="B96" s="98"/>
      <c r="C96" s="99"/>
      <c r="D96" s="99">
        <v>2</v>
      </c>
      <c r="E96" s="98"/>
      <c r="F96" s="98">
        <v>13</v>
      </c>
      <c r="G96" s="111"/>
      <c r="H96" s="112"/>
      <c r="I96" s="112"/>
      <c r="J96" s="112"/>
      <c r="K96" s="112"/>
    </row>
    <row r="97" s="84" customFormat="true" ht="18" customHeight="true" spans="1:11">
      <c r="A97" s="29" t="s">
        <v>74</v>
      </c>
      <c r="B97" s="97">
        <f t="shared" ref="B97:G97" si="8">SUM(B98:B104)</f>
        <v>0</v>
      </c>
      <c r="C97" s="97">
        <f t="shared" si="8"/>
        <v>0</v>
      </c>
      <c r="D97" s="97">
        <f t="shared" si="8"/>
        <v>5</v>
      </c>
      <c r="E97" s="97">
        <f t="shared" si="8"/>
        <v>0</v>
      </c>
      <c r="F97" s="97">
        <f t="shared" si="8"/>
        <v>5</v>
      </c>
      <c r="G97" s="97">
        <f t="shared" si="8"/>
        <v>0</v>
      </c>
      <c r="H97" s="112"/>
      <c r="I97" s="112"/>
      <c r="J97" s="112"/>
      <c r="K97" s="112"/>
    </row>
    <row r="98" s="85" customFormat="true" ht="18" hidden="true" customHeight="true" spans="1:11">
      <c r="A98" s="45" t="s">
        <v>75</v>
      </c>
      <c r="B98" s="104"/>
      <c r="C98" s="99"/>
      <c r="D98" s="100"/>
      <c r="E98" s="98"/>
      <c r="F98" s="104"/>
      <c r="G98" s="98"/>
      <c r="H98" s="112"/>
      <c r="I98" s="112"/>
      <c r="J98" s="112"/>
      <c r="K98" s="112"/>
    </row>
    <row r="99" s="85" customFormat="true" ht="18" hidden="true" customHeight="true" spans="1:11">
      <c r="A99" s="45" t="s">
        <v>221</v>
      </c>
      <c r="B99" s="98"/>
      <c r="C99" s="102"/>
      <c r="D99" s="103"/>
      <c r="E99" s="113"/>
      <c r="F99" s="114"/>
      <c r="G99" s="111"/>
      <c r="H99" s="112"/>
      <c r="I99" s="112"/>
      <c r="J99" s="112"/>
      <c r="K99" s="112"/>
    </row>
    <row r="100" s="85" customFormat="true" ht="18" customHeight="true" spans="1:11">
      <c r="A100" s="45" t="s">
        <v>222</v>
      </c>
      <c r="B100" s="104"/>
      <c r="C100" s="99"/>
      <c r="D100" s="99">
        <v>5</v>
      </c>
      <c r="E100" s="98"/>
      <c r="F100" s="98">
        <v>5</v>
      </c>
      <c r="G100" s="111"/>
      <c r="H100" s="112"/>
      <c r="I100" s="112"/>
      <c r="J100" s="112"/>
      <c r="K100" s="112"/>
    </row>
    <row r="101" s="85" customFormat="true" ht="18" hidden="true" customHeight="true" spans="1:11">
      <c r="A101" s="45" t="s">
        <v>223</v>
      </c>
      <c r="B101" s="98"/>
      <c r="C101" s="99"/>
      <c r="D101" s="100"/>
      <c r="E101" s="98"/>
      <c r="F101" s="104"/>
      <c r="G101" s="111"/>
      <c r="H101" s="112"/>
      <c r="I101" s="112"/>
      <c r="J101" s="112"/>
      <c r="K101" s="112"/>
    </row>
    <row r="102" s="85" customFormat="true" ht="18" hidden="true" customHeight="true" spans="1:11">
      <c r="A102" s="45" t="s">
        <v>76</v>
      </c>
      <c r="B102" s="98"/>
      <c r="C102" s="99"/>
      <c r="D102" s="100"/>
      <c r="E102" s="98"/>
      <c r="F102" s="104"/>
      <c r="G102" s="111"/>
      <c r="H102" s="112"/>
      <c r="I102" s="112"/>
      <c r="J102" s="112"/>
      <c r="K102" s="112"/>
    </row>
    <row r="103" s="84" customFormat="true" ht="18" hidden="true" customHeight="true" spans="1:11">
      <c r="A103" s="45" t="s">
        <v>77</v>
      </c>
      <c r="B103" s="104"/>
      <c r="C103" s="99"/>
      <c r="D103" s="100"/>
      <c r="E103" s="98"/>
      <c r="F103" s="104"/>
      <c r="G103" s="115"/>
      <c r="H103" s="112"/>
      <c r="I103" s="112"/>
      <c r="J103" s="112"/>
      <c r="K103" s="112"/>
    </row>
    <row r="104" s="85" customFormat="true" ht="18" hidden="true" customHeight="true" spans="1:11">
      <c r="A104" s="45" t="s">
        <v>78</v>
      </c>
      <c r="B104" s="98"/>
      <c r="C104" s="99"/>
      <c r="D104" s="100"/>
      <c r="E104" s="98"/>
      <c r="F104" s="104"/>
      <c r="G104" s="111"/>
      <c r="H104" s="112"/>
      <c r="I104" s="112"/>
      <c r="J104" s="112"/>
      <c r="K104" s="112"/>
    </row>
    <row r="105" s="84" customFormat="true" ht="18" customHeight="true" spans="1:11">
      <c r="A105" s="29" t="s">
        <v>79</v>
      </c>
      <c r="B105" s="96">
        <f>SUM(B106:B111)</f>
        <v>16.46</v>
      </c>
      <c r="C105" s="106">
        <f>SUM(C106:C111)</f>
        <v>0</v>
      </c>
      <c r="D105" s="99"/>
      <c r="E105" s="98"/>
      <c r="F105" s="98"/>
      <c r="G105" s="115"/>
      <c r="H105" s="112"/>
      <c r="I105" s="112"/>
      <c r="J105" s="112"/>
      <c r="K105" s="112"/>
    </row>
    <row r="106" s="85" customFormat="true" ht="18" customHeight="true" spans="1:11">
      <c r="A106" s="45" t="s">
        <v>80</v>
      </c>
      <c r="B106" s="118">
        <f>SUM('附件3-1'!J13)</f>
        <v>8.46</v>
      </c>
      <c r="C106" s="99"/>
      <c r="D106" s="100"/>
      <c r="E106" s="98"/>
      <c r="F106" s="104"/>
      <c r="G106" s="111"/>
      <c r="H106" s="112"/>
      <c r="I106" s="112"/>
      <c r="J106" s="112"/>
      <c r="K106" s="112"/>
    </row>
    <row r="107" s="85" customFormat="true" ht="18" hidden="true" customHeight="true" spans="1:11">
      <c r="A107" s="45" t="s">
        <v>224</v>
      </c>
      <c r="B107" s="98"/>
      <c r="C107" s="102"/>
      <c r="D107" s="103"/>
      <c r="E107" s="113"/>
      <c r="F107" s="114"/>
      <c r="G107" s="111"/>
      <c r="H107" s="112"/>
      <c r="I107" s="112"/>
      <c r="J107" s="112"/>
      <c r="K107" s="112"/>
    </row>
    <row r="108" s="85" customFormat="true" ht="18" hidden="true" customHeight="true" spans="1:11">
      <c r="A108" s="45" t="s">
        <v>225</v>
      </c>
      <c r="B108" s="98"/>
      <c r="C108" s="99"/>
      <c r="D108" s="100"/>
      <c r="E108" s="98"/>
      <c r="F108" s="104"/>
      <c r="G108" s="111"/>
      <c r="H108" s="112"/>
      <c r="I108" s="112"/>
      <c r="J108" s="112"/>
      <c r="K108" s="112"/>
    </row>
    <row r="109" s="85" customFormat="true" ht="18" customHeight="true" spans="1:11">
      <c r="A109" s="45" t="s">
        <v>81</v>
      </c>
      <c r="B109" s="98">
        <f>SUM('附件3-1'!J14)</f>
        <v>8</v>
      </c>
      <c r="C109" s="99"/>
      <c r="D109" s="100"/>
      <c r="E109" s="98"/>
      <c r="F109" s="104"/>
      <c r="G109" s="111"/>
      <c r="H109" s="112"/>
      <c r="I109" s="112"/>
      <c r="J109" s="112"/>
      <c r="K109" s="112"/>
    </row>
    <row r="110" s="85" customFormat="true" ht="18" hidden="true" customHeight="true" spans="1:11">
      <c r="A110" s="45" t="s">
        <v>82</v>
      </c>
      <c r="B110" s="98"/>
      <c r="C110" s="99"/>
      <c r="D110" s="100"/>
      <c r="E110" s="98"/>
      <c r="F110" s="104"/>
      <c r="G110" s="111"/>
      <c r="H110" s="112"/>
      <c r="I110" s="112"/>
      <c r="J110" s="112"/>
      <c r="K110" s="112"/>
    </row>
    <row r="111" s="85" customFormat="true" ht="18" hidden="true" customHeight="true" spans="1:11">
      <c r="A111" s="45" t="s">
        <v>83</v>
      </c>
      <c r="B111" s="104"/>
      <c r="C111" s="99"/>
      <c r="D111" s="100"/>
      <c r="E111" s="98"/>
      <c r="F111" s="104"/>
      <c r="G111" s="111"/>
      <c r="H111" s="112"/>
      <c r="I111" s="112"/>
      <c r="J111" s="112"/>
      <c r="K111" s="112"/>
    </row>
  </sheetData>
  <mergeCells count="5">
    <mergeCell ref="A2:G2"/>
    <mergeCell ref="C3:F3"/>
    <mergeCell ref="A3:A4"/>
    <mergeCell ref="B3:B4"/>
    <mergeCell ref="G3:G4"/>
  </mergeCells>
  <printOptions horizontalCentered="true"/>
  <pageMargins left="0.708333333333333" right="0.708333333333333" top="0.747916666666667" bottom="0.747916666666667" header="0.314583333333333" footer="0.314583333333333"/>
  <pageSetup paperSize="9" scale="90" fitToWidth="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4"/>
  <sheetViews>
    <sheetView topLeftCell="A4" workbookViewId="0">
      <selection activeCell="I23" sqref="I23"/>
    </sheetView>
  </sheetViews>
  <sheetFormatPr defaultColWidth="9" defaultRowHeight="13.5"/>
  <cols>
    <col min="1" max="1" width="6" customWidth="true"/>
    <col min="2" max="2" width="11.625" customWidth="true"/>
    <col min="3" max="3" width="44" customWidth="true"/>
    <col min="4" max="4" width="9.625" customWidth="true"/>
    <col min="5" max="5" width="8.25" customWidth="true"/>
    <col min="6" max="6" width="7.375" customWidth="true"/>
    <col min="7" max="7" width="8.5" customWidth="true"/>
    <col min="8" max="8" width="9.25" customWidth="true"/>
    <col min="9" max="9" width="10.125" customWidth="true"/>
    <col min="10" max="10" width="12.75" customWidth="true"/>
  </cols>
  <sheetData>
    <row r="1" ht="15.75" customHeight="true" spans="1:4">
      <c r="A1" s="37" t="s">
        <v>226</v>
      </c>
      <c r="B1" s="37"/>
      <c r="C1" s="51"/>
      <c r="D1" s="51"/>
    </row>
    <row r="2" ht="36" customHeight="true" spans="1:10">
      <c r="A2" s="52" t="s">
        <v>227</v>
      </c>
      <c r="B2" s="52"/>
      <c r="C2" s="52"/>
      <c r="D2" s="52"/>
      <c r="E2" s="52"/>
      <c r="F2" s="52"/>
      <c r="G2" s="52"/>
      <c r="H2" s="52"/>
      <c r="I2" s="52"/>
      <c r="J2" s="52"/>
    </row>
    <row r="3" ht="14.25" customHeight="true" spans="1:10">
      <c r="A3" s="53"/>
      <c r="B3" s="53"/>
      <c r="C3" s="54"/>
      <c r="D3" s="54"/>
      <c r="J3" s="75" t="s">
        <v>2</v>
      </c>
    </row>
    <row r="4" ht="24.75" customHeight="true" spans="1:10">
      <c r="A4" s="55" t="s">
        <v>228</v>
      </c>
      <c r="B4" s="55" t="s">
        <v>229</v>
      </c>
      <c r="C4" s="55" t="s">
        <v>230</v>
      </c>
      <c r="D4" s="56" t="s">
        <v>231</v>
      </c>
      <c r="E4" s="55" t="s">
        <v>232</v>
      </c>
      <c r="F4" s="55"/>
      <c r="G4" s="55"/>
      <c r="H4" s="55"/>
      <c r="I4" s="76" t="s">
        <v>233</v>
      </c>
      <c r="J4" s="55" t="s">
        <v>234</v>
      </c>
    </row>
    <row r="5" ht="24" customHeight="true" spans="1:10">
      <c r="A5" s="57"/>
      <c r="B5" s="55"/>
      <c r="C5" s="57"/>
      <c r="D5" s="58"/>
      <c r="E5" s="57" t="s">
        <v>235</v>
      </c>
      <c r="F5" s="57" t="s">
        <v>236</v>
      </c>
      <c r="G5" s="57" t="s">
        <v>237</v>
      </c>
      <c r="H5" s="57" t="s">
        <v>238</v>
      </c>
      <c r="I5" s="77"/>
      <c r="J5" s="57"/>
    </row>
    <row r="6" ht="18" customHeight="true" spans="1:10">
      <c r="A6" s="59"/>
      <c r="B6" s="59"/>
      <c r="C6" s="60" t="s">
        <v>239</v>
      </c>
      <c r="D6" s="61">
        <f t="shared" ref="D6:J6" si="0">SUM(D7:D14)</f>
        <v>128305</v>
      </c>
      <c r="E6" s="61">
        <f t="shared" si="0"/>
        <v>26800</v>
      </c>
      <c r="F6" s="61">
        <f t="shared" si="0"/>
        <v>0</v>
      </c>
      <c r="G6" s="61">
        <f t="shared" si="0"/>
        <v>16300</v>
      </c>
      <c r="H6" s="61">
        <f t="shared" si="0"/>
        <v>10500</v>
      </c>
      <c r="I6" s="61">
        <f t="shared" si="0"/>
        <v>6334</v>
      </c>
      <c r="J6" s="78">
        <f t="shared" si="0"/>
        <v>58.15</v>
      </c>
    </row>
    <row r="7" ht="18" customHeight="true" spans="1:10">
      <c r="A7" s="62">
        <v>1</v>
      </c>
      <c r="B7" s="63" t="s">
        <v>240</v>
      </c>
      <c r="C7" s="64" t="s">
        <v>241</v>
      </c>
      <c r="D7" s="65">
        <v>4963</v>
      </c>
      <c r="E7" s="70">
        <f>SUM(F7:H7)</f>
        <v>1500</v>
      </c>
      <c r="F7" s="71"/>
      <c r="G7" s="72">
        <v>1000</v>
      </c>
      <c r="H7" s="72">
        <v>500</v>
      </c>
      <c r="I7" s="79">
        <v>1080</v>
      </c>
      <c r="J7" s="80">
        <v>10</v>
      </c>
    </row>
    <row r="8" ht="18" customHeight="true" spans="1:10">
      <c r="A8" s="62">
        <v>2</v>
      </c>
      <c r="B8" s="63" t="s">
        <v>242</v>
      </c>
      <c r="C8" s="66" t="s">
        <v>243</v>
      </c>
      <c r="D8" s="67">
        <v>46203</v>
      </c>
      <c r="E8" s="70">
        <f t="shared" ref="E8:E14" si="1">SUM(F8:H8)</f>
        <v>8000</v>
      </c>
      <c r="F8" s="71"/>
      <c r="G8" s="72">
        <v>5000</v>
      </c>
      <c r="H8" s="72">
        <v>3000</v>
      </c>
      <c r="I8" s="72">
        <v>756</v>
      </c>
      <c r="J8" s="80">
        <v>7</v>
      </c>
    </row>
    <row r="9" ht="18" customHeight="true" spans="1:10">
      <c r="A9" s="62">
        <v>3</v>
      </c>
      <c r="B9" s="63" t="s">
        <v>244</v>
      </c>
      <c r="C9" s="68" t="s">
        <v>245</v>
      </c>
      <c r="D9" s="67">
        <v>1584</v>
      </c>
      <c r="E9" s="70">
        <f t="shared" si="1"/>
        <v>300</v>
      </c>
      <c r="F9" s="71"/>
      <c r="G9" s="72">
        <v>300</v>
      </c>
      <c r="H9" s="72">
        <v>0</v>
      </c>
      <c r="I9" s="72">
        <v>492</v>
      </c>
      <c r="J9" s="80">
        <v>8.07</v>
      </c>
    </row>
    <row r="10" ht="18" customHeight="true" spans="1:10">
      <c r="A10" s="62">
        <v>4</v>
      </c>
      <c r="B10" s="63" t="s">
        <v>246</v>
      </c>
      <c r="C10" s="64" t="s">
        <v>247</v>
      </c>
      <c r="D10" s="67">
        <v>7613</v>
      </c>
      <c r="E10" s="70">
        <f t="shared" si="1"/>
        <v>2200</v>
      </c>
      <c r="F10" s="71"/>
      <c r="G10" s="72">
        <v>1000</v>
      </c>
      <c r="H10" s="72">
        <v>1200</v>
      </c>
      <c r="I10" s="72">
        <v>866</v>
      </c>
      <c r="J10" s="80">
        <v>8.02</v>
      </c>
    </row>
    <row r="11" ht="18" customHeight="true" spans="1:10">
      <c r="A11" s="62">
        <v>5</v>
      </c>
      <c r="B11" s="63" t="s">
        <v>248</v>
      </c>
      <c r="C11" s="64" t="s">
        <v>247</v>
      </c>
      <c r="D11" s="67">
        <v>4530</v>
      </c>
      <c r="E11" s="70">
        <f t="shared" si="1"/>
        <v>1000</v>
      </c>
      <c r="F11" s="71"/>
      <c r="G11" s="72">
        <v>500</v>
      </c>
      <c r="H11" s="72">
        <v>500</v>
      </c>
      <c r="I11" s="79">
        <v>432</v>
      </c>
      <c r="J11" s="80">
        <v>4</v>
      </c>
    </row>
    <row r="12" ht="18" customHeight="true" spans="1:10">
      <c r="A12" s="62">
        <v>6</v>
      </c>
      <c r="B12" s="63" t="s">
        <v>249</v>
      </c>
      <c r="C12" s="66" t="s">
        <v>247</v>
      </c>
      <c r="D12" s="67">
        <v>4787</v>
      </c>
      <c r="E12" s="70">
        <f t="shared" si="1"/>
        <v>800</v>
      </c>
      <c r="F12" s="73"/>
      <c r="G12" s="74">
        <v>500</v>
      </c>
      <c r="H12" s="74">
        <v>300</v>
      </c>
      <c r="I12" s="81">
        <v>496</v>
      </c>
      <c r="J12" s="82">
        <v>4.6</v>
      </c>
    </row>
    <row r="13" ht="18" customHeight="true" spans="1:10">
      <c r="A13" s="62">
        <v>7</v>
      </c>
      <c r="B13" s="69" t="s">
        <v>250</v>
      </c>
      <c r="C13" s="64" t="s">
        <v>251</v>
      </c>
      <c r="D13" s="67">
        <v>6693</v>
      </c>
      <c r="E13" s="70">
        <f t="shared" si="1"/>
        <v>3000</v>
      </c>
      <c r="F13" s="71"/>
      <c r="G13" s="72">
        <v>2000</v>
      </c>
      <c r="H13" s="72">
        <v>1000</v>
      </c>
      <c r="I13" s="79">
        <v>1348</v>
      </c>
      <c r="J13" s="80">
        <v>8.46</v>
      </c>
    </row>
    <row r="14" ht="18" customHeight="true" spans="1:10">
      <c r="A14" s="62">
        <v>8</v>
      </c>
      <c r="B14" s="63" t="s">
        <v>252</v>
      </c>
      <c r="C14" s="68" t="s">
        <v>253</v>
      </c>
      <c r="D14" s="67">
        <v>51932</v>
      </c>
      <c r="E14" s="70">
        <f t="shared" si="1"/>
        <v>10000</v>
      </c>
      <c r="F14" s="71"/>
      <c r="G14" s="72">
        <v>6000</v>
      </c>
      <c r="H14" s="72">
        <v>4000</v>
      </c>
      <c r="I14" s="72">
        <v>864</v>
      </c>
      <c r="J14" s="80">
        <v>8</v>
      </c>
    </row>
  </sheetData>
  <mergeCells count="10">
    <mergeCell ref="A1:B1"/>
    <mergeCell ref="A2:J2"/>
    <mergeCell ref="C3:D3"/>
    <mergeCell ref="E4:H4"/>
    <mergeCell ref="A4:A5"/>
    <mergeCell ref="B4:B5"/>
    <mergeCell ref="C4:C5"/>
    <mergeCell ref="D4:D5"/>
    <mergeCell ref="I4:I5"/>
    <mergeCell ref="J4:J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E7:E14" formulaRange="true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27"/>
  <sheetViews>
    <sheetView showZeros="0" workbookViewId="0">
      <selection activeCell="K11" sqref="K11"/>
    </sheetView>
  </sheetViews>
  <sheetFormatPr defaultColWidth="9" defaultRowHeight="13.5"/>
  <cols>
    <col min="1" max="1" width="6.125" style="35" customWidth="true"/>
    <col min="2" max="2" width="23.375" style="36" customWidth="true"/>
    <col min="3" max="3" width="9" style="36" customWidth="true"/>
    <col min="4" max="4" width="13" style="36" customWidth="true"/>
    <col min="5" max="5" width="8.75" style="36" customWidth="true"/>
    <col min="6" max="6" width="13" style="36" customWidth="true"/>
    <col min="7" max="7" width="8.75" style="36" customWidth="true"/>
    <col min="8" max="8" width="8.125" style="36" customWidth="true"/>
    <col min="9" max="16384" width="9" style="36"/>
  </cols>
  <sheetData>
    <row r="1" s="33" customFormat="true" ht="16.5" customHeight="true" spans="1:3">
      <c r="A1" s="37" t="s">
        <v>254</v>
      </c>
      <c r="B1" s="37"/>
      <c r="C1" s="37"/>
    </row>
    <row r="2" ht="48" customHeight="true" spans="1:9">
      <c r="A2" s="5" t="s">
        <v>255</v>
      </c>
      <c r="B2" s="5"/>
      <c r="C2" s="5"/>
      <c r="D2" s="5"/>
      <c r="E2" s="5"/>
      <c r="F2" s="5"/>
      <c r="G2" s="5"/>
      <c r="H2" s="48"/>
      <c r="I2" s="48"/>
    </row>
    <row r="3" s="34" customFormat="true" ht="16.5" customHeight="true" spans="6:7">
      <c r="F3" s="49" t="s">
        <v>256</v>
      </c>
      <c r="G3" s="49"/>
    </row>
    <row r="4" ht="18" customHeight="true" spans="1:7">
      <c r="A4" s="23" t="s">
        <v>228</v>
      </c>
      <c r="B4" s="23" t="s">
        <v>257</v>
      </c>
      <c r="C4" s="38" t="s">
        <v>235</v>
      </c>
      <c r="D4" s="39" t="s">
        <v>258</v>
      </c>
      <c r="E4" s="38"/>
      <c r="F4" s="39" t="s">
        <v>259</v>
      </c>
      <c r="G4" s="38"/>
    </row>
    <row r="5" ht="18" customHeight="true" spans="1:9">
      <c r="A5" s="25"/>
      <c r="B5" s="25"/>
      <c r="C5" s="38"/>
      <c r="D5" s="38" t="s">
        <v>260</v>
      </c>
      <c r="E5" s="38" t="s">
        <v>261</v>
      </c>
      <c r="F5" s="38" t="s">
        <v>260</v>
      </c>
      <c r="G5" s="38" t="s">
        <v>261</v>
      </c>
      <c r="H5" s="50"/>
      <c r="I5" s="50"/>
    </row>
    <row r="6" ht="18" customHeight="true" spans="1:7">
      <c r="A6" s="40" t="s">
        <v>262</v>
      </c>
      <c r="B6" s="41"/>
      <c r="C6" s="42">
        <f>C7+C11+C13+C15+C20+C26</f>
        <v>472</v>
      </c>
      <c r="D6" s="42">
        <f>D7+D11+D13+D15+D20+D26</f>
        <v>58</v>
      </c>
      <c r="E6" s="42">
        <f>E7+E11+E13+E15+E20+E26</f>
        <v>148</v>
      </c>
      <c r="F6" s="42">
        <f>F7+F11+F13+F15+F20+F26</f>
        <v>111</v>
      </c>
      <c r="G6" s="42">
        <f>G7+G11+G13+G15+G20+G26</f>
        <v>155</v>
      </c>
    </row>
    <row r="7" ht="18" customHeight="true" spans="1:7">
      <c r="A7" s="22" t="s">
        <v>263</v>
      </c>
      <c r="B7" s="43" t="s">
        <v>18</v>
      </c>
      <c r="C7" s="38">
        <f>C8+C9+C10</f>
        <v>135</v>
      </c>
      <c r="D7" s="38">
        <f>D8+D9+D10</f>
        <v>37</v>
      </c>
      <c r="E7" s="38">
        <f>E8+E9+E10</f>
        <v>41</v>
      </c>
      <c r="F7" s="38">
        <f>F8+F9+F10</f>
        <v>25</v>
      </c>
      <c r="G7" s="38">
        <f>G8+G9+G10</f>
        <v>32</v>
      </c>
    </row>
    <row r="8" ht="18" customHeight="true" spans="1:7">
      <c r="A8" s="44">
        <v>1</v>
      </c>
      <c r="B8" s="45" t="s">
        <v>264</v>
      </c>
      <c r="C8" s="46">
        <f>D8+E8+F8+G8</f>
        <v>23</v>
      </c>
      <c r="D8" s="47"/>
      <c r="E8" s="47"/>
      <c r="F8" s="47"/>
      <c r="G8" s="47">
        <v>23</v>
      </c>
    </row>
    <row r="9" ht="18" customHeight="true" spans="1:7">
      <c r="A9" s="44">
        <v>2</v>
      </c>
      <c r="B9" s="45" t="s">
        <v>265</v>
      </c>
      <c r="C9" s="46">
        <f>D9+E9+F9+G9</f>
        <v>77</v>
      </c>
      <c r="D9" s="47">
        <v>16</v>
      </c>
      <c r="E9" s="47">
        <v>41</v>
      </c>
      <c r="F9" s="47">
        <v>11</v>
      </c>
      <c r="G9" s="47">
        <v>9</v>
      </c>
    </row>
    <row r="10" ht="18" customHeight="true" spans="1:7">
      <c r="A10" s="44">
        <v>4</v>
      </c>
      <c r="B10" s="45" t="s">
        <v>266</v>
      </c>
      <c r="C10" s="46">
        <f>D10+E10+F10+G10</f>
        <v>35</v>
      </c>
      <c r="D10" s="47">
        <v>21</v>
      </c>
      <c r="E10" s="47"/>
      <c r="F10" s="47">
        <v>14</v>
      </c>
      <c r="G10" s="47"/>
    </row>
    <row r="11" ht="18" customHeight="true" spans="1:7">
      <c r="A11" s="22" t="s">
        <v>267</v>
      </c>
      <c r="B11" s="29" t="s">
        <v>31</v>
      </c>
      <c r="C11" s="38">
        <f>+C12</f>
        <v>27</v>
      </c>
      <c r="D11" s="38">
        <f>+D12</f>
        <v>4</v>
      </c>
      <c r="E11" s="38">
        <f>+E12</f>
        <v>0</v>
      </c>
      <c r="F11" s="38">
        <f>+F12</f>
        <v>23</v>
      </c>
      <c r="G11" s="38"/>
    </row>
    <row r="12" ht="18" customHeight="true" spans="1:7">
      <c r="A12" s="44">
        <v>2</v>
      </c>
      <c r="B12" s="45" t="s">
        <v>268</v>
      </c>
      <c r="C12" s="46">
        <f>D12+E12+F12+G12</f>
        <v>27</v>
      </c>
      <c r="D12" s="47">
        <v>4</v>
      </c>
      <c r="E12" s="47"/>
      <c r="F12" s="47">
        <v>23</v>
      </c>
      <c r="G12" s="47"/>
    </row>
    <row r="13" ht="18" customHeight="true" spans="1:7">
      <c r="A13" s="22" t="s">
        <v>269</v>
      </c>
      <c r="B13" s="29" t="s">
        <v>34</v>
      </c>
      <c r="C13" s="38">
        <f>C14</f>
        <v>26</v>
      </c>
      <c r="D13" s="38">
        <f>D14</f>
        <v>0</v>
      </c>
      <c r="E13" s="38">
        <f>E14</f>
        <v>0</v>
      </c>
      <c r="F13" s="38">
        <f>F14</f>
        <v>0</v>
      </c>
      <c r="G13" s="38">
        <f>G14</f>
        <v>26</v>
      </c>
    </row>
    <row r="14" ht="18" customHeight="true" spans="1:7">
      <c r="A14" s="44">
        <v>4</v>
      </c>
      <c r="B14" s="45" t="s">
        <v>270</v>
      </c>
      <c r="C14" s="46">
        <f>D14+E14+F14+G14</f>
        <v>26</v>
      </c>
      <c r="D14" s="47"/>
      <c r="E14" s="47"/>
      <c r="F14" s="47"/>
      <c r="G14" s="47">
        <v>26</v>
      </c>
    </row>
    <row r="15" ht="18" customHeight="true" spans="1:7">
      <c r="A15" s="22" t="s">
        <v>271</v>
      </c>
      <c r="B15" s="29" t="s">
        <v>64</v>
      </c>
      <c r="C15" s="38">
        <f>C16+C17+C18+C19</f>
        <v>100</v>
      </c>
      <c r="D15" s="38">
        <f>D16+D17+D18+D19</f>
        <v>6</v>
      </c>
      <c r="E15" s="38">
        <f>E16+E17+E18+E19</f>
        <v>54</v>
      </c>
      <c r="F15" s="38">
        <f>F16+F17+F18+F19</f>
        <v>20</v>
      </c>
      <c r="G15" s="38">
        <f>G16+G17+G18+G19</f>
        <v>20</v>
      </c>
    </row>
    <row r="16" ht="18" customHeight="true" spans="1:7">
      <c r="A16" s="44">
        <v>1</v>
      </c>
      <c r="B16" s="28" t="s">
        <v>272</v>
      </c>
      <c r="C16" s="46">
        <f>D16+E16+F16+G16</f>
        <v>21</v>
      </c>
      <c r="D16" s="47"/>
      <c r="E16" s="47">
        <v>16</v>
      </c>
      <c r="F16" s="47"/>
      <c r="G16" s="47">
        <v>5</v>
      </c>
    </row>
    <row r="17" ht="18" customHeight="true" spans="1:7">
      <c r="A17" s="44">
        <v>2</v>
      </c>
      <c r="B17" s="28" t="s">
        <v>273</v>
      </c>
      <c r="C17" s="46">
        <f>D17+E17+F17+G17</f>
        <v>19</v>
      </c>
      <c r="D17" s="47"/>
      <c r="E17" s="47">
        <v>12</v>
      </c>
      <c r="F17" s="47"/>
      <c r="G17" s="47">
        <v>7</v>
      </c>
    </row>
    <row r="18" ht="18" customHeight="true" spans="1:7">
      <c r="A18" s="44">
        <v>3</v>
      </c>
      <c r="B18" s="28" t="s">
        <v>274</v>
      </c>
      <c r="C18" s="46">
        <f>D18+E18+F18+G18</f>
        <v>29</v>
      </c>
      <c r="D18" s="47"/>
      <c r="E18" s="47">
        <v>21</v>
      </c>
      <c r="F18" s="47"/>
      <c r="G18" s="47">
        <v>8</v>
      </c>
    </row>
    <row r="19" ht="18" customHeight="true" spans="1:7">
      <c r="A19" s="44">
        <v>7</v>
      </c>
      <c r="B19" s="28" t="s">
        <v>275</v>
      </c>
      <c r="C19" s="46">
        <f>D19+E19+F19+G19</f>
        <v>31</v>
      </c>
      <c r="D19" s="47">
        <v>6</v>
      </c>
      <c r="E19" s="47">
        <v>5</v>
      </c>
      <c r="F19" s="47">
        <v>20</v>
      </c>
      <c r="G19" s="47"/>
    </row>
    <row r="20" ht="18" customHeight="true" spans="1:7">
      <c r="A20" s="22" t="s">
        <v>276</v>
      </c>
      <c r="B20" s="43" t="s">
        <v>69</v>
      </c>
      <c r="C20" s="38">
        <f>C21+C22+C24+C23+C25</f>
        <v>155</v>
      </c>
      <c r="D20" s="38">
        <f>D21+D22+D24+D23+D25</f>
        <v>11</v>
      </c>
      <c r="E20" s="38">
        <f>E21+E22+E24+E23+E25</f>
        <v>32</v>
      </c>
      <c r="F20" s="38">
        <f>F21+F22+F24+F23+F25</f>
        <v>43</v>
      </c>
      <c r="G20" s="38">
        <f>G21+G22+G24+G23+G25</f>
        <v>69</v>
      </c>
    </row>
    <row r="21" ht="18" customHeight="true" spans="1:7">
      <c r="A21" s="44">
        <v>1</v>
      </c>
      <c r="B21" s="28" t="s">
        <v>272</v>
      </c>
      <c r="C21" s="46">
        <f>D21+E21+F21+G21</f>
        <v>25</v>
      </c>
      <c r="D21" s="47">
        <v>4</v>
      </c>
      <c r="E21" s="47">
        <v>4</v>
      </c>
      <c r="F21" s="47">
        <v>12</v>
      </c>
      <c r="G21" s="47">
        <v>5</v>
      </c>
    </row>
    <row r="22" ht="18" customHeight="true" spans="1:7">
      <c r="A22" s="44">
        <v>2</v>
      </c>
      <c r="B22" s="45" t="s">
        <v>277</v>
      </c>
      <c r="C22" s="46">
        <f>D22+E22+F22+G22</f>
        <v>45</v>
      </c>
      <c r="D22" s="47">
        <v>7</v>
      </c>
      <c r="E22" s="47">
        <v>8</v>
      </c>
      <c r="F22" s="47">
        <v>24</v>
      </c>
      <c r="G22" s="47">
        <v>6</v>
      </c>
    </row>
    <row r="23" ht="18" customHeight="true" spans="1:7">
      <c r="A23" s="44">
        <v>7</v>
      </c>
      <c r="B23" s="45" t="s">
        <v>278</v>
      </c>
      <c r="C23" s="46">
        <f>D23+E23+F23+G23</f>
        <v>20</v>
      </c>
      <c r="D23" s="47"/>
      <c r="E23" s="47">
        <v>8</v>
      </c>
      <c r="F23" s="47">
        <v>7</v>
      </c>
      <c r="G23" s="47">
        <v>5</v>
      </c>
    </row>
    <row r="24" ht="18" customHeight="true" spans="1:7">
      <c r="A24" s="44">
        <v>8</v>
      </c>
      <c r="B24" s="45" t="s">
        <v>279</v>
      </c>
      <c r="C24" s="46">
        <f>D24+E24+F24+G24</f>
        <v>38</v>
      </c>
      <c r="D24" s="47"/>
      <c r="E24" s="47">
        <v>5</v>
      </c>
      <c r="F24" s="47"/>
      <c r="G24" s="47">
        <v>33</v>
      </c>
    </row>
    <row r="25" ht="18" customHeight="true" spans="1:7">
      <c r="A25" s="44">
        <v>9</v>
      </c>
      <c r="B25" s="45" t="s">
        <v>280</v>
      </c>
      <c r="C25" s="46">
        <f>D25+E25+F25+G25</f>
        <v>27</v>
      </c>
      <c r="D25" s="47"/>
      <c r="E25" s="47">
        <v>7</v>
      </c>
      <c r="F25" s="47"/>
      <c r="G25" s="47">
        <v>20</v>
      </c>
    </row>
    <row r="26" ht="18" customHeight="true" spans="1:7">
      <c r="A26" s="22" t="s">
        <v>281</v>
      </c>
      <c r="B26" s="43" t="s">
        <v>74</v>
      </c>
      <c r="C26" s="38">
        <f>C27</f>
        <v>29</v>
      </c>
      <c r="D26" s="38">
        <f>D27</f>
        <v>0</v>
      </c>
      <c r="E26" s="38">
        <f>E27</f>
        <v>21</v>
      </c>
      <c r="F26" s="38">
        <f>F27</f>
        <v>0</v>
      </c>
      <c r="G26" s="38">
        <f>G27</f>
        <v>8</v>
      </c>
    </row>
    <row r="27" ht="18" customHeight="true" spans="1:7">
      <c r="A27" s="44">
        <v>1</v>
      </c>
      <c r="B27" s="32" t="s">
        <v>282</v>
      </c>
      <c r="C27" s="46">
        <f>D27+E27+F27+G27</f>
        <v>29</v>
      </c>
      <c r="D27" s="47"/>
      <c r="E27" s="47">
        <v>21</v>
      </c>
      <c r="F27" s="47"/>
      <c r="G27" s="47">
        <v>8</v>
      </c>
    </row>
  </sheetData>
  <mergeCells count="9">
    <mergeCell ref="A1:B1"/>
    <mergeCell ref="A2:G2"/>
    <mergeCell ref="F3:G3"/>
    <mergeCell ref="D4:E4"/>
    <mergeCell ref="F4:G4"/>
    <mergeCell ref="A6:B6"/>
    <mergeCell ref="A4:A5"/>
    <mergeCell ref="B4:B5"/>
    <mergeCell ref="C4:C5"/>
  </mergeCells>
  <printOptions horizontalCentered="true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2"/>
  <sheetViews>
    <sheetView workbookViewId="0">
      <selection activeCell="A2" sqref="A2:F2"/>
    </sheetView>
  </sheetViews>
  <sheetFormatPr defaultColWidth="9" defaultRowHeight="13.5" outlineLevelCol="5"/>
  <cols>
    <col min="1" max="1" width="7.875" style="18" customWidth="true"/>
    <col min="2" max="2" width="11.375" style="18" customWidth="true"/>
    <col min="3" max="3" width="55.75" style="18" customWidth="true"/>
    <col min="4" max="4" width="13.125" style="18" customWidth="true"/>
    <col min="5" max="5" width="12.625" style="18" customWidth="true"/>
    <col min="6" max="6" width="28.625" style="18" customWidth="true"/>
    <col min="7" max="16384" width="9" style="18"/>
  </cols>
  <sheetData>
    <row r="1" spans="1:5">
      <c r="A1" s="3" t="s">
        <v>283</v>
      </c>
      <c r="B1" s="4"/>
      <c r="C1" s="19"/>
      <c r="D1" s="19"/>
      <c r="E1" s="19"/>
    </row>
    <row r="2" ht="50.25" customHeight="true" spans="1:6">
      <c r="A2" s="20" t="s">
        <v>284</v>
      </c>
      <c r="B2" s="21"/>
      <c r="C2" s="21"/>
      <c r="D2" s="21"/>
      <c r="E2" s="21"/>
      <c r="F2" s="21"/>
    </row>
    <row r="3" spans="1:6">
      <c r="A3" s="19"/>
      <c r="B3" s="19"/>
      <c r="C3" s="19"/>
      <c r="D3" s="19"/>
      <c r="F3" s="30" t="s">
        <v>256</v>
      </c>
    </row>
    <row r="4" ht="18" customHeight="true" spans="1:6">
      <c r="A4" s="22" t="s">
        <v>228</v>
      </c>
      <c r="B4" s="22" t="s">
        <v>229</v>
      </c>
      <c r="C4" s="23" t="s">
        <v>230</v>
      </c>
      <c r="D4" s="24" t="s">
        <v>285</v>
      </c>
      <c r="E4" s="22" t="s">
        <v>286</v>
      </c>
      <c r="F4" s="22" t="s">
        <v>287</v>
      </c>
    </row>
    <row r="5" ht="18" customHeight="true" spans="1:6">
      <c r="A5" s="22"/>
      <c r="B5" s="22"/>
      <c r="C5" s="25"/>
      <c r="D5" s="22"/>
      <c r="E5" s="22"/>
      <c r="F5" s="22"/>
    </row>
    <row r="6" ht="30" customHeight="true" spans="1:6">
      <c r="A6" s="22" t="s">
        <v>185</v>
      </c>
      <c r="B6" s="22"/>
      <c r="C6" s="22"/>
      <c r="D6" s="22">
        <f>SUM(D7,D9,D11)</f>
        <v>21436</v>
      </c>
      <c r="E6" s="22">
        <f>SUM(E7,E9,E11)</f>
        <v>2759</v>
      </c>
      <c r="F6" s="31"/>
    </row>
    <row r="7" ht="30" customHeight="true" spans="1:6">
      <c r="A7" s="22" t="s">
        <v>263</v>
      </c>
      <c r="B7" s="26" t="s">
        <v>24</v>
      </c>
      <c r="C7" s="26"/>
      <c r="D7" s="26">
        <f>SUM(D8:D8)</f>
        <v>5436</v>
      </c>
      <c r="E7" s="26">
        <f>SUM(E8:E8)</f>
        <v>2564</v>
      </c>
      <c r="F7" s="31"/>
    </row>
    <row r="8" ht="30" customHeight="true" spans="1:6">
      <c r="A8" s="22">
        <v>1</v>
      </c>
      <c r="B8" s="27" t="s">
        <v>288</v>
      </c>
      <c r="C8" s="28" t="s">
        <v>289</v>
      </c>
      <c r="D8" s="27">
        <v>5436</v>
      </c>
      <c r="E8" s="27">
        <v>2564</v>
      </c>
      <c r="F8" s="28" t="s">
        <v>290</v>
      </c>
    </row>
    <row r="9" ht="30" customHeight="true" spans="1:6">
      <c r="A9" s="22" t="s">
        <v>291</v>
      </c>
      <c r="B9" s="26" t="s">
        <v>51</v>
      </c>
      <c r="C9" s="29"/>
      <c r="D9" s="26">
        <f>SUM(D10)</f>
        <v>8000</v>
      </c>
      <c r="E9" s="26">
        <f>SUM(E10)</f>
        <v>36</v>
      </c>
      <c r="F9" s="28"/>
    </row>
    <row r="10" ht="30" customHeight="true" spans="1:6">
      <c r="A10" s="22">
        <v>2</v>
      </c>
      <c r="B10" s="27" t="s">
        <v>292</v>
      </c>
      <c r="C10" s="28" t="s">
        <v>293</v>
      </c>
      <c r="D10" s="27">
        <v>8000</v>
      </c>
      <c r="E10" s="27">
        <v>36</v>
      </c>
      <c r="F10" s="32"/>
    </row>
    <row r="11" ht="30" customHeight="true" spans="1:6">
      <c r="A11" s="22" t="s">
        <v>294</v>
      </c>
      <c r="B11" s="26" t="s">
        <v>56</v>
      </c>
      <c r="C11" s="29"/>
      <c r="D11" s="26">
        <f>SUM(D12:D12)</f>
        <v>8000</v>
      </c>
      <c r="E11" s="26">
        <f>SUM(E12:E12)</f>
        <v>159</v>
      </c>
      <c r="F11" s="28"/>
    </row>
    <row r="12" ht="30" customHeight="true" spans="1:6">
      <c r="A12" s="22">
        <v>3</v>
      </c>
      <c r="B12" s="27" t="s">
        <v>295</v>
      </c>
      <c r="C12" s="28" t="s">
        <v>296</v>
      </c>
      <c r="D12" s="27">
        <v>8000</v>
      </c>
      <c r="E12" s="27">
        <v>159</v>
      </c>
      <c r="F12" s="32"/>
    </row>
  </sheetData>
  <mergeCells count="8">
    <mergeCell ref="A2:F2"/>
    <mergeCell ref="A6:B6"/>
    <mergeCell ref="A4:A5"/>
    <mergeCell ref="B4:B5"/>
    <mergeCell ref="C4:C5"/>
    <mergeCell ref="D4:D5"/>
    <mergeCell ref="E4:E5"/>
    <mergeCell ref="F4:F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10"/>
  <sheetViews>
    <sheetView workbookViewId="0">
      <selection activeCell="C11" sqref="C11"/>
    </sheetView>
  </sheetViews>
  <sheetFormatPr defaultColWidth="9" defaultRowHeight="13.5" outlineLevelCol="6"/>
  <cols>
    <col min="1" max="1" width="5.75" style="1" customWidth="true"/>
    <col min="2" max="2" width="15.375" style="2" customWidth="true"/>
    <col min="3" max="3" width="37.875" style="2" customWidth="true"/>
    <col min="4" max="4" width="13.25" style="2" customWidth="true"/>
    <col min="5" max="5" width="13.75" style="2" customWidth="true"/>
    <col min="6" max="16384" width="9" style="2"/>
  </cols>
  <sheetData>
    <row r="1" ht="30.75" customHeight="true" spans="1:2">
      <c r="A1" s="3" t="s">
        <v>297</v>
      </c>
      <c r="B1" s="4"/>
    </row>
    <row r="2" ht="55.5" customHeight="true" spans="1:5">
      <c r="A2" s="5" t="s">
        <v>298</v>
      </c>
      <c r="B2" s="5"/>
      <c r="C2" s="5"/>
      <c r="D2" s="5"/>
      <c r="E2" s="5"/>
    </row>
    <row r="3" ht="24.75" customHeight="true" spans="1:5">
      <c r="A3" s="6"/>
      <c r="B3" s="6"/>
      <c r="C3" s="6"/>
      <c r="D3" s="6"/>
      <c r="E3" s="16" t="s">
        <v>299</v>
      </c>
    </row>
    <row r="4" ht="39.95" customHeight="true" spans="1:5">
      <c r="A4" s="7" t="s">
        <v>228</v>
      </c>
      <c r="B4" s="7" t="s">
        <v>229</v>
      </c>
      <c r="C4" s="7" t="s">
        <v>230</v>
      </c>
      <c r="D4" s="7" t="s">
        <v>300</v>
      </c>
      <c r="E4" s="7" t="s">
        <v>301</v>
      </c>
    </row>
    <row r="5" ht="35.1" customHeight="true" spans="1:7">
      <c r="A5" s="8" t="s">
        <v>302</v>
      </c>
      <c r="B5" s="8"/>
      <c r="C5" s="8"/>
      <c r="D5" s="9">
        <f>SUM(D6:D6)</f>
        <v>0</v>
      </c>
      <c r="E5" s="9">
        <f>SUM(E6:E6)</f>
        <v>3525</v>
      </c>
      <c r="G5" s="17"/>
    </row>
    <row r="6" ht="35.1" customHeight="true" spans="1:7">
      <c r="A6" s="10">
        <v>1</v>
      </c>
      <c r="B6" s="11" t="s">
        <v>303</v>
      </c>
      <c r="C6" s="12" t="s">
        <v>304</v>
      </c>
      <c r="D6" s="13">
        <v>0</v>
      </c>
      <c r="E6" s="13">
        <v>3525</v>
      </c>
      <c r="G6" s="17"/>
    </row>
    <row r="7" ht="14.25" spans="1:7">
      <c r="A7" s="14"/>
      <c r="B7" s="15"/>
      <c r="C7" s="15"/>
      <c r="D7" s="15"/>
      <c r="E7" s="15"/>
      <c r="G7" s="17"/>
    </row>
    <row r="8" spans="7:7">
      <c r="G8" s="17"/>
    </row>
    <row r="9" spans="7:7">
      <c r="G9" s="17"/>
    </row>
    <row r="10" spans="7:7">
      <c r="G10" s="17"/>
    </row>
  </sheetData>
  <mergeCells count="2">
    <mergeCell ref="A2:E2"/>
    <mergeCell ref="A5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附件1汇总表</vt:lpstr>
      <vt:lpstr>附件2市县任务清单</vt:lpstr>
      <vt:lpstr>附件3-1</vt:lpstr>
      <vt:lpstr>附件3-2</vt:lpstr>
      <vt:lpstr>附件3-3</vt:lpstr>
      <vt:lpstr>附件3-4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王晓芳</cp:lastModifiedBy>
  <dcterms:created xsi:type="dcterms:W3CDTF">2019-03-29T16:58:00Z</dcterms:created>
  <cp:lastPrinted>2026-05-20T15:14:00Z</cp:lastPrinted>
  <dcterms:modified xsi:type="dcterms:W3CDTF">2026-07-07T17:37:11Z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40CBC8B7DA1E471D9CF86361F2BFD1ED_12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