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 tabRatio="913"/>
  </bookViews>
  <sheets>
    <sheet name="附件1汇总简表 " sheetId="34" r:id="rId1"/>
    <sheet name="任务清单" sheetId="83" r:id="rId2"/>
    <sheet name="水利工程维修维护" sheetId="82" r:id="rId3"/>
    <sheet name="太湖清淤" sheetId="76" r:id="rId4"/>
    <sheet name="高邮湖治理" sheetId="79" r:id="rId5"/>
    <sheet name="水旱灾害防御" sheetId="80" r:id="rId6"/>
  </sheets>
  <definedNames>
    <definedName name="_xlnm.Print_Area" localSheetId="0">'附件1汇总简表 '!$A$1:$G$179</definedName>
    <definedName name="_xlnm.Print_Titles" localSheetId="0">'附件1汇总简表 '!$1:$4</definedName>
    <definedName name="Z_40546AE0_6B6D_4AC1_BF36_7BDCA8DD176C_.wvu.PrintArea" localSheetId="0" hidden="1">'附件1汇总简表 '!$A$1:$H$172</definedName>
    <definedName name="Z_40546AE0_6B6D_4AC1_BF36_7BDCA8DD176C_.wvu.PrintTitles" localSheetId="0" hidden="1">'附件1汇总简表 '!$1:$4</definedName>
    <definedName name="Z_40546AE0_6B6D_4AC1_BF36_7BDCA8DD176C_.wvu.Rows" localSheetId="0" hidden="1">'附件1汇总简表 '!$84:$84,'附件1汇总简表 '!$96:$96,'附件1汇总简表 '!$113:$113,'附件1汇总简表 '!$171:$172</definedName>
    <definedName name="_xlnm.Print_Titles" localSheetId="3">太湖清淤!$1:$4</definedName>
    <definedName name="_xlnm.Print_Area" localSheetId="1">任务清单!$A$1:$D$105</definedName>
  </definedNames>
  <calcPr calcId="144525"/>
  <customWorkbookViews>
    <customWorkbookView name="A1" guid="{40546AE0-6B6D-4AC1-BF36-7BDCA8DD176C}" xWindow="1438" windowWidth="1442" windowHeight="900" activeSheetId="0"/>
  </customWorkbookViews>
</workbook>
</file>

<file path=xl/sharedStrings.xml><?xml version="1.0" encoding="utf-8"?>
<sst xmlns="http://schemas.openxmlformats.org/spreadsheetml/2006/main" count="415" uniqueCount="314">
  <si>
    <t>附件1</t>
  </si>
  <si>
    <t xml:space="preserve">2026年省级水利建设和发展（第三批水利发展）资金汇总表 </t>
  </si>
  <si>
    <r>
      <rPr>
        <b/>
        <sz val="10"/>
        <rFont val="方正仿宋_GBK"/>
        <charset val="134"/>
      </rPr>
      <t>单位：万元</t>
    </r>
  </si>
  <si>
    <r>
      <rPr>
        <b/>
        <sz val="12"/>
        <rFont val="方正仿宋_GBK"/>
        <charset val="134"/>
      </rPr>
      <t>地</t>
    </r>
    <r>
      <rPr>
        <b/>
        <sz val="12"/>
        <rFont val="Times New Roman"/>
        <charset val="134"/>
      </rPr>
      <t xml:space="preserve">    </t>
    </r>
    <r>
      <rPr>
        <b/>
        <sz val="12"/>
        <rFont val="方正仿宋_GBK"/>
        <charset val="134"/>
      </rPr>
      <t>区</t>
    </r>
  </si>
  <si>
    <r>
      <rPr>
        <b/>
        <sz val="12"/>
        <rFont val="方正仿宋_GB2312"/>
        <charset val="134"/>
      </rPr>
      <t>全年下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_GB2312"/>
        <charset val="134"/>
      </rPr>
      <t>达合计</t>
    </r>
  </si>
  <si>
    <r>
      <rPr>
        <b/>
        <sz val="12"/>
        <rFont val="方正仿宋_GB2312"/>
        <charset val="134"/>
      </rPr>
      <t>已下达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_GB2312"/>
        <charset val="134"/>
      </rPr>
      <t>小计</t>
    </r>
  </si>
  <si>
    <t>合计</t>
  </si>
  <si>
    <t>水利工程维修养护</t>
  </si>
  <si>
    <t>河湖管理与保护</t>
  </si>
  <si>
    <t>水旱灾害防御</t>
  </si>
  <si>
    <r>
      <rPr>
        <b/>
        <sz val="12"/>
        <rFont val="方正仿宋_GBK"/>
        <charset val="134"/>
      </rPr>
      <t>合</t>
    </r>
    <r>
      <rPr>
        <b/>
        <sz val="12"/>
        <rFont val="Times New Roman"/>
        <charset val="134"/>
      </rPr>
      <t xml:space="preserve">    </t>
    </r>
    <r>
      <rPr>
        <b/>
        <sz val="12"/>
        <rFont val="方正仿宋_GBK"/>
        <charset val="134"/>
      </rPr>
      <t>计</t>
    </r>
  </si>
  <si>
    <r>
      <rPr>
        <b/>
        <sz val="12"/>
        <rFont val="方正仿宋_GBK"/>
        <charset val="134"/>
      </rPr>
      <t>市县小计</t>
    </r>
  </si>
  <si>
    <r>
      <rPr>
        <b/>
        <sz val="12"/>
        <rFont val="方正仿宋_GBK"/>
        <charset val="134"/>
      </rPr>
      <t>南京市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</si>
  <si>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南京市本级</t>
    </r>
  </si>
  <si>
    <r>
      <rPr>
        <b/>
        <sz val="12"/>
        <rFont val="方正仿宋_GBK"/>
        <charset val="134"/>
      </rPr>
      <t>无锡市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</si>
  <si>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无锡市本级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</si>
  <si>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江阴市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</si>
  <si>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宜兴市</t>
    </r>
  </si>
  <si>
    <r>
      <rPr>
        <b/>
        <sz val="12"/>
        <rFont val="方正仿宋_GBK"/>
        <charset val="134"/>
      </rPr>
      <t>徐州市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</si>
  <si>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徐州市本级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</si>
  <si>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丰县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</si>
  <si>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沛县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</si>
  <si>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睢宁县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</si>
  <si>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邳州市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</si>
  <si>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新沂市</t>
    </r>
  </si>
  <si>
    <r>
      <rPr>
        <b/>
        <sz val="12"/>
        <rFont val="方正仿宋_GBK"/>
        <charset val="134"/>
      </rPr>
      <t>常州市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</si>
  <si>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常州市本级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</si>
  <si>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溧阳市</t>
    </r>
  </si>
  <si>
    <r>
      <rPr>
        <b/>
        <sz val="12"/>
        <rFont val="方正仿宋_GBK"/>
        <charset val="134"/>
      </rPr>
      <t>苏州市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</si>
  <si>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苏州市本级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</si>
  <si>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张家港市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</si>
  <si>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常熟市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</si>
  <si>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太仓市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</si>
  <si>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昆山市</t>
    </r>
  </si>
  <si>
    <r>
      <rPr>
        <b/>
        <sz val="12"/>
        <rFont val="方正仿宋_GBK"/>
        <charset val="134"/>
      </rPr>
      <t>南通市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</si>
  <si>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南通市本级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</si>
  <si>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海安市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</si>
  <si>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如皋市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</si>
  <si>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如东县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</si>
  <si>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启东市</t>
    </r>
  </si>
  <si>
    <r>
      <rPr>
        <b/>
        <sz val="12"/>
        <rFont val="方正仿宋_GBK"/>
        <charset val="134"/>
      </rPr>
      <t>连云港市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</si>
  <si>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连云港市本级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</si>
  <si>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东海县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</si>
  <si>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灌云县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</si>
  <si>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灌南县</t>
    </r>
  </si>
  <si>
    <r>
      <rPr>
        <b/>
        <sz val="12"/>
        <rFont val="方正仿宋_GBK"/>
        <charset val="134"/>
      </rPr>
      <t>淮安市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</si>
  <si>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淮安市本级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</si>
  <si>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金湖县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</si>
  <si>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盱眙县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</si>
  <si>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涟水县</t>
    </r>
  </si>
  <si>
    <r>
      <rPr>
        <b/>
        <sz val="12"/>
        <rFont val="方正仿宋_GBK"/>
        <charset val="134"/>
      </rPr>
      <t>盐城市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</si>
  <si>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盐城市本级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</si>
  <si>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东台市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</si>
  <si>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建湖县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</si>
  <si>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射阳县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</si>
  <si>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阜宁县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</si>
  <si>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滨海县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</si>
  <si>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响水县</t>
    </r>
  </si>
  <si>
    <r>
      <rPr>
        <b/>
        <sz val="12"/>
        <rFont val="方正仿宋_GBK"/>
        <charset val="134"/>
      </rPr>
      <t>扬州市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</si>
  <si>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扬州市本级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</si>
  <si>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宝应县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</si>
  <si>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高邮市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</si>
  <si>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仪征市</t>
    </r>
  </si>
  <si>
    <r>
      <rPr>
        <b/>
        <sz val="12"/>
        <rFont val="方正仿宋_GBK"/>
        <charset val="134"/>
      </rPr>
      <t>镇江市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</si>
  <si>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镇江市本级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</si>
  <si>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丹阳市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</si>
  <si>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句容市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</si>
  <si>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扬中市</t>
    </r>
  </si>
  <si>
    <r>
      <rPr>
        <b/>
        <sz val="12"/>
        <rFont val="方正仿宋_GBK"/>
        <charset val="134"/>
      </rPr>
      <t>泰州市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</si>
  <si>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泰州市本级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</si>
  <si>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靖江市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</si>
  <si>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泰兴市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</si>
  <si>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兴化市</t>
    </r>
  </si>
  <si>
    <r>
      <rPr>
        <b/>
        <sz val="12"/>
        <rFont val="方正仿宋_GBK"/>
        <charset val="134"/>
      </rPr>
      <t>宿迁市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</si>
  <si>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宿迁市本级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</si>
  <si>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沭阳县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</si>
  <si>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泗洪县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</si>
  <si>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泗阳县</t>
    </r>
  </si>
  <si>
    <r>
      <rPr>
        <b/>
        <sz val="12"/>
        <rFont val="方正仿宋_GBK"/>
        <charset val="134"/>
      </rPr>
      <t>省级小计</t>
    </r>
  </si>
  <si>
    <r>
      <rPr>
        <b/>
        <sz val="12"/>
        <rFont val="方正仿宋_GBK"/>
        <charset val="134"/>
      </rPr>
      <t>省骆运水利工程管理处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</si>
  <si>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管理处本级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</si>
  <si>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省泗阳闸站管理所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</si>
  <si>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省刘老涧闸站管理所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</si>
  <si>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省沙集闸站管理所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</si>
  <si>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省皂河抽水站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</si>
  <si>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省黄墩湖滞洪闸管理所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</si>
  <si>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省皂河闸管理所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</si>
  <si>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省洋河滩闸管理所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</si>
  <si>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省抗旱排涝队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</si>
  <si>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省骆运水利工程管理处水文站</t>
    </r>
  </si>
  <si>
    <r>
      <rPr>
        <b/>
        <sz val="12"/>
        <rFont val="方正仿宋_GBK"/>
        <charset val="134"/>
      </rPr>
      <t>省淮沭新河管理处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</si>
  <si>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省二河闸管理所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</si>
  <si>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省淮阴闸管理所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</si>
  <si>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省杨庄闸管理所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</si>
  <si>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省沭阳闸管理所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</si>
  <si>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省沭新闸管理所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</si>
  <si>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省蔷薇河地涵管理所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</si>
  <si>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省盐河北闸管理所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</si>
  <si>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省善后闸管理所</t>
    </r>
  </si>
  <si>
    <r>
      <rPr>
        <sz val="11"/>
        <rFont val="Times New Roman"/>
        <charset val="134"/>
      </rPr>
      <t xml:space="preserve">  </t>
    </r>
    <r>
      <rPr>
        <sz val="11"/>
        <rFont val="方正仿宋_GBK"/>
        <charset val="134"/>
      </rPr>
      <t>省新沂河海口控制工程管理所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</si>
  <si>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省淮沭新河管理处水文站</t>
    </r>
  </si>
  <si>
    <t>省通榆河蔷薇河送清水
工程管理处</t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</si>
  <si>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省龙埝控制工程管理所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</si>
  <si>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省沭阳控制工程管理所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</si>
  <si>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省灌河响水地涵管理所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</si>
  <si>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省滨海抽水站管理所</t>
    </r>
  </si>
  <si>
    <r>
      <rPr>
        <b/>
        <sz val="12"/>
        <rFont val="方正仿宋_GBK"/>
        <charset val="134"/>
      </rPr>
      <t>省灌溉总渠管理处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</si>
  <si>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省淮安抽水三站管理所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</si>
  <si>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省淮阴抽水站管理所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</si>
  <si>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省北运西闸管理所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</si>
  <si>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省南运西闸管理所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</si>
  <si>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省高良涧闸管理所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</si>
  <si>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省阜宁腰闸管理所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</si>
  <si>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省通榆河总渠立交管理所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</si>
  <si>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省运西分水闸管理所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</si>
  <si>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省灌溉总渠管理处水文站</t>
    </r>
  </si>
  <si>
    <r>
      <rPr>
        <b/>
        <sz val="12"/>
        <rFont val="方正仿宋_GBK"/>
        <charset val="134"/>
      </rPr>
      <t>省洪泽湖水利工程管理处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</si>
  <si>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管理处本级</t>
    </r>
    <r>
      <rPr>
        <sz val="12"/>
        <rFont val="Times New Roman"/>
        <charset val="134"/>
      </rPr>
      <t xml:space="preserve"> 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</si>
  <si>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省三河闸管理所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</si>
  <si>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省洪泽湖堤防管理所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</si>
  <si>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省三河船闸管理所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</si>
  <si>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省石港抽水站管理所</t>
    </r>
  </si>
  <si>
    <r>
      <rPr>
        <b/>
        <sz val="12"/>
        <rFont val="方正仿宋_GBK"/>
        <charset val="134"/>
      </rPr>
      <t>省江都水利工程管理处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</si>
  <si>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省万福闸管理所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</si>
  <si>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省江都闸管理所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</si>
  <si>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省宜陵闸管理所</t>
    </r>
  </si>
  <si>
    <r>
      <rPr>
        <b/>
        <sz val="12"/>
        <rFont val="方正仿宋_GBK"/>
        <charset val="134"/>
      </rPr>
      <t>省秦淮河水利工程管理处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</si>
  <si>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省秦淮新河闸管理所</t>
    </r>
  </si>
  <si>
    <r>
      <rPr>
        <b/>
        <sz val="12"/>
        <rFont val="方正仿宋_GBK"/>
        <charset val="134"/>
      </rPr>
      <t>省太湖地区水利工程管理处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</si>
  <si>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省常熟枢纽管理所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</si>
  <si>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省张家港枢纽管理所</t>
    </r>
  </si>
  <si>
    <t xml:space="preserve">  太湖处江阴水利枢纽管理所</t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</si>
  <si>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太湖处丹阳水利枢纽管理所</t>
    </r>
  </si>
  <si>
    <t xml:space="preserve">  太湖处奔牛水利枢纽管理所</t>
  </si>
  <si>
    <r>
      <rPr>
        <b/>
        <sz val="12"/>
        <rFont val="方正仿宋_GBK"/>
        <charset val="134"/>
      </rPr>
      <t xml:space="preserve">省泰州引江河管理处
</t>
    </r>
    <r>
      <rPr>
        <b/>
        <sz val="12"/>
        <rFont val="Times New Roman"/>
        <charset val="134"/>
      </rPr>
      <t xml:space="preserve">  (</t>
    </r>
    <r>
      <rPr>
        <b/>
        <sz val="12"/>
        <rFont val="方正仿宋_GBK"/>
        <charset val="134"/>
      </rPr>
      <t>资金拨至动力一处）</t>
    </r>
  </si>
  <si>
    <r>
      <rPr>
        <b/>
        <sz val="12"/>
        <rFont val="方正仿宋_GBK"/>
        <charset val="134"/>
      </rPr>
      <t>省灌溉动力管理一处</t>
    </r>
  </si>
  <si>
    <r>
      <rPr>
        <b/>
        <sz val="12"/>
        <rFont val="方正仿宋_GBK"/>
        <charset val="134"/>
      </rPr>
      <t>省防汛防旱抢险中心</t>
    </r>
  </si>
  <si>
    <r>
      <rPr>
        <b/>
        <sz val="12"/>
        <rFont val="方正仿宋_GBK"/>
        <charset val="134"/>
      </rPr>
      <t>省淮河入海水道工程管理处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</si>
  <si>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省大运河立交管理所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</si>
  <si>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省淮阜控制工程管理所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</si>
  <si>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省海口闸管理所</t>
    </r>
  </si>
  <si>
    <t>省水文水资源勘测局</t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</si>
  <si>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省水文局本级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</si>
  <si>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省水文局南京分局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</si>
  <si>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省水文局无锡分局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</si>
  <si>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省水文局徐州分局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</si>
  <si>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省水文局常州分局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</si>
  <si>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省水文局苏州分局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</si>
  <si>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省水文局南通分局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</si>
  <si>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省水文局连云港分局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</si>
  <si>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省水文局淮安分局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</si>
  <si>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省水文局盐城分局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</si>
  <si>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省水文局扬州分局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</si>
  <si>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省水文局镇江分局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</si>
  <si>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省水文局泰州分局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</si>
  <si>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省水文局宿迁分局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</si>
  <si>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省水利数据中心</t>
    </r>
  </si>
  <si>
    <r>
      <rPr>
        <b/>
        <sz val="12"/>
        <rFont val="方正仿宋_GBK"/>
        <charset val="134"/>
      </rPr>
      <t>省水利厅机关</t>
    </r>
    <r>
      <rPr>
        <b/>
        <sz val="12"/>
        <rFont val="Times New Roman"/>
        <charset val="134"/>
      </rPr>
      <t xml:space="preserve"> </t>
    </r>
  </si>
  <si>
    <t>省南水北调工程管理局</t>
  </si>
  <si>
    <r>
      <rPr>
        <b/>
        <sz val="12"/>
        <rFont val="方正仿宋_GBK"/>
        <charset val="134"/>
      </rPr>
      <t>省水资源服务中心</t>
    </r>
  </si>
  <si>
    <r>
      <rPr>
        <b/>
        <sz val="12"/>
        <rFont val="方正仿宋_GBK"/>
        <charset val="134"/>
      </rPr>
      <t>省农村水利科技发展中心</t>
    </r>
  </si>
  <si>
    <r>
      <rPr>
        <b/>
        <sz val="12"/>
        <rFont val="方正仿宋_GBK"/>
        <charset val="134"/>
      </rPr>
      <t>省水利科学研究院</t>
    </r>
  </si>
  <si>
    <r>
      <rPr>
        <b/>
        <sz val="11"/>
        <rFont val="方正仿宋_GBK"/>
        <charset val="134"/>
      </rPr>
      <t>省水旱灾害防御调度指挥中心</t>
    </r>
  </si>
  <si>
    <r>
      <rPr>
        <b/>
        <sz val="12"/>
        <rFont val="方正仿宋_GBK"/>
        <charset val="134"/>
      </rPr>
      <t>省水利防储中心</t>
    </r>
  </si>
  <si>
    <r>
      <rPr>
        <b/>
        <sz val="12"/>
        <rFont val="方正仿宋_GBK"/>
        <charset val="134"/>
      </rPr>
      <t>省水利规划办公室</t>
    </r>
  </si>
  <si>
    <r>
      <rPr>
        <b/>
        <sz val="12"/>
        <rFont val="方正仿宋_GBK"/>
        <charset val="134"/>
      </rPr>
      <t>省河道管理局</t>
    </r>
  </si>
  <si>
    <r>
      <rPr>
        <b/>
        <sz val="12"/>
        <rFont val="方正仿宋_GBK"/>
        <charset val="134"/>
      </rPr>
      <t>省水利信息中心</t>
    </r>
  </si>
  <si>
    <r>
      <rPr>
        <b/>
        <sz val="12"/>
        <rFont val="方正仿宋_GB2312"/>
        <charset val="134"/>
      </rPr>
      <t>省水利科教中心</t>
    </r>
  </si>
  <si>
    <r>
      <rPr>
        <b/>
        <sz val="12"/>
        <rFont val="方正仿宋_GBK"/>
        <charset val="134"/>
      </rPr>
      <t>省淮海农场</t>
    </r>
  </si>
  <si>
    <r>
      <rPr>
        <b/>
        <sz val="12"/>
        <rFont val="方正仿宋_GBK"/>
        <charset val="134"/>
      </rPr>
      <t>省农垦集团</t>
    </r>
  </si>
  <si>
    <r>
      <rPr>
        <b/>
        <sz val="12"/>
        <rFont val="方正仿宋_GBK"/>
        <charset val="134"/>
      </rPr>
      <t>省监狱农场</t>
    </r>
  </si>
  <si>
    <t>苏州科技大学</t>
  </si>
  <si>
    <r>
      <rPr>
        <b/>
        <sz val="12"/>
        <rFont val="方正仿宋_GBK"/>
        <charset val="134"/>
      </rPr>
      <t>扬州大学（本部）</t>
    </r>
  </si>
  <si>
    <r>
      <rPr>
        <b/>
        <sz val="12"/>
        <rFont val="方正仿宋_GBK"/>
        <charset val="134"/>
      </rPr>
      <t>南京信息工程大学</t>
    </r>
  </si>
  <si>
    <t>南京工业大学</t>
  </si>
  <si>
    <r>
      <rPr>
        <b/>
        <sz val="12"/>
        <rFont val="方正仿宋_GBK"/>
        <charset val="134"/>
      </rPr>
      <t>省质量和标准化研究院</t>
    </r>
  </si>
  <si>
    <r>
      <rPr>
        <b/>
        <sz val="12"/>
        <rFont val="方正仿宋_GBK"/>
        <charset val="134"/>
      </rPr>
      <t>省中国科学院植物研究所</t>
    </r>
  </si>
  <si>
    <t xml:space="preserve"> 备注：河湖管理与保护支出列“2120899其他国有土地使用权出让收入安排的支出”科目。
       水利工程维修养护及水旱灾害防御支出市县转移支付列“213农林水支出”科目；省本级支出
       列“2130399其他水利支出”科目。</t>
  </si>
  <si>
    <t>附件2</t>
  </si>
  <si>
    <t>2026年省级水利建设和发展专项资金
（第三批水利发展）任务清单（市县）</t>
  </si>
  <si>
    <r>
      <rPr>
        <b/>
        <sz val="10"/>
        <rFont val="方正仿宋_GBK"/>
        <charset val="134"/>
      </rPr>
      <t>地</t>
    </r>
    <r>
      <rPr>
        <b/>
        <sz val="10"/>
        <rFont val="Times New Roman"/>
        <charset val="134"/>
      </rPr>
      <t xml:space="preserve">    </t>
    </r>
    <r>
      <rPr>
        <b/>
        <sz val="10"/>
        <rFont val="方正仿宋_GBK"/>
        <charset val="134"/>
      </rPr>
      <t>区</t>
    </r>
  </si>
  <si>
    <r>
      <rPr>
        <b/>
        <sz val="10"/>
        <rFont val="方正仿宋_GBK"/>
        <charset val="134"/>
      </rPr>
      <t>河湖管理与保护</t>
    </r>
  </si>
  <si>
    <r>
      <rPr>
        <b/>
        <sz val="12"/>
        <rFont val="方正仿宋_GBK"/>
        <charset val="134"/>
      </rPr>
      <t>全省合计</t>
    </r>
  </si>
  <si>
    <r>
      <rPr>
        <sz val="10"/>
        <rFont val="方正仿宋_GB2312"/>
        <charset val="134"/>
      </rPr>
      <t>堤防探测</t>
    </r>
    <r>
      <rPr>
        <sz val="10"/>
        <rFont val="Times New Roman"/>
        <charset val="134"/>
      </rPr>
      <t>3055</t>
    </r>
    <r>
      <rPr>
        <sz val="10"/>
        <rFont val="方正仿宋_GB2312"/>
        <charset val="134"/>
      </rPr>
      <t>公里</t>
    </r>
  </si>
  <si>
    <r>
      <rPr>
        <sz val="10"/>
        <rFont val="方正仿宋_GB2312"/>
        <charset val="134"/>
      </rPr>
      <t>堤防探测</t>
    </r>
    <r>
      <rPr>
        <sz val="10"/>
        <rFont val="Times New Roman"/>
        <charset val="134"/>
      </rPr>
      <t>455</t>
    </r>
    <r>
      <rPr>
        <sz val="10"/>
        <rFont val="方正仿宋_GB2312"/>
        <charset val="134"/>
      </rPr>
      <t>公里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</si>
  <si>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江宁区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</si>
  <si>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浦口区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</si>
  <si>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六合区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</si>
  <si>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溧水区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</si>
  <si>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高淳区</t>
    </r>
  </si>
  <si>
    <t>胜利圩背水坡排水系统
及巡堤道路建设</t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</si>
  <si>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栖霞区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</si>
  <si>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江北新区</t>
    </r>
  </si>
  <si>
    <r>
      <rPr>
        <sz val="10"/>
        <rFont val="方正仿宋_GB2312"/>
        <charset val="134"/>
      </rPr>
      <t>堤防探测</t>
    </r>
    <r>
      <rPr>
        <sz val="10"/>
        <rFont val="Times New Roman"/>
        <charset val="134"/>
      </rPr>
      <t>123</t>
    </r>
    <r>
      <rPr>
        <sz val="10"/>
        <rFont val="方正仿宋_GB2312"/>
        <charset val="134"/>
      </rPr>
      <t>公里</t>
    </r>
  </si>
  <si>
    <r>
      <rPr>
        <sz val="10"/>
        <rFont val="方正仿宋_GB2312"/>
        <charset val="134"/>
      </rPr>
      <t>太湖清淤</t>
    </r>
    <r>
      <rPr>
        <sz val="10"/>
        <rFont val="Times New Roman"/>
        <charset val="134"/>
      </rPr>
      <t>66.88</t>
    </r>
    <r>
      <rPr>
        <sz val="10"/>
        <rFont val="方正仿宋_GB2312"/>
        <charset val="134"/>
      </rPr>
      <t>万立方米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</si>
  <si>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锡山区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</si>
  <si>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惠山区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</si>
  <si>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滨湖区</t>
    </r>
  </si>
  <si>
    <r>
      <rPr>
        <sz val="10"/>
        <rFont val="方正仿宋_GB2312"/>
        <charset val="134"/>
      </rPr>
      <t>太湖清淤</t>
    </r>
    <r>
      <rPr>
        <sz val="10"/>
        <rFont val="Times New Roman"/>
        <charset val="134"/>
      </rPr>
      <t>183.89</t>
    </r>
    <r>
      <rPr>
        <sz val="10"/>
        <rFont val="方正仿宋_GB2312"/>
        <charset val="134"/>
      </rPr>
      <t>万立方米；</t>
    </r>
    <r>
      <rPr>
        <sz val="10"/>
        <rFont val="Times New Roman"/>
        <charset val="134"/>
      </rPr>
      <t xml:space="preserve">
</t>
    </r>
    <r>
      <rPr>
        <sz val="10"/>
        <rFont val="Noto Serif CJK SC"/>
        <charset val="134"/>
      </rPr>
      <t>滆</t>
    </r>
    <r>
      <rPr>
        <sz val="10"/>
        <rFont val="方正仿宋_GB2312"/>
        <charset val="134"/>
      </rPr>
      <t>湖清淤</t>
    </r>
    <r>
      <rPr>
        <sz val="10"/>
        <rFont val="Times New Roman"/>
        <charset val="134"/>
      </rPr>
      <t>144.5</t>
    </r>
    <r>
      <rPr>
        <sz val="10"/>
        <rFont val="方正仿宋_GB2312"/>
        <charset val="134"/>
      </rPr>
      <t>万立方米；</t>
    </r>
  </si>
  <si>
    <r>
      <rPr>
        <sz val="10"/>
        <rFont val="方正仿宋_GB2312"/>
        <charset val="134"/>
      </rPr>
      <t>堤防探测</t>
    </r>
    <r>
      <rPr>
        <sz val="10"/>
        <rFont val="Times New Roman"/>
        <charset val="134"/>
      </rPr>
      <t>134</t>
    </r>
    <r>
      <rPr>
        <sz val="10"/>
        <rFont val="方正仿宋_GB2312"/>
        <charset val="134"/>
      </rPr>
      <t>公里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</si>
  <si>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铜山区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</si>
  <si>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贾汪区</t>
    </r>
  </si>
  <si>
    <r>
      <rPr>
        <sz val="10"/>
        <rFont val="方正仿宋_GB2312"/>
        <charset val="134"/>
      </rPr>
      <t>堤防探测</t>
    </r>
    <r>
      <rPr>
        <sz val="10"/>
        <rFont val="Times New Roman"/>
        <charset val="134"/>
      </rPr>
      <t>299</t>
    </r>
    <r>
      <rPr>
        <sz val="10"/>
        <rFont val="方正仿宋_GB2312"/>
        <charset val="134"/>
      </rPr>
      <t>公里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</si>
  <si>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金坛区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</si>
  <si>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武进区</t>
    </r>
  </si>
  <si>
    <r>
      <rPr>
        <sz val="10"/>
        <rFont val="方正仿宋_GB2312"/>
        <charset val="134"/>
      </rPr>
      <t>太湖清淤</t>
    </r>
    <r>
      <rPr>
        <sz val="10"/>
        <rFont val="Times New Roman"/>
        <charset val="134"/>
      </rPr>
      <t>109.57</t>
    </r>
    <r>
      <rPr>
        <sz val="10"/>
        <rFont val="方正仿宋_GB2312"/>
        <charset val="134"/>
      </rPr>
      <t>万立方米；</t>
    </r>
    <r>
      <rPr>
        <sz val="10"/>
        <rFont val="Times New Roman"/>
        <charset val="134"/>
      </rPr>
      <t xml:space="preserve">
</t>
    </r>
    <r>
      <rPr>
        <sz val="10"/>
        <rFont val="Noto Serif CJK SC"/>
        <charset val="134"/>
      </rPr>
      <t>滆</t>
    </r>
    <r>
      <rPr>
        <sz val="10"/>
        <rFont val="方正仿宋_GB2312"/>
        <charset val="134"/>
      </rPr>
      <t>湖清淤</t>
    </r>
    <r>
      <rPr>
        <sz val="10"/>
        <rFont val="Times New Roman"/>
        <charset val="134"/>
      </rPr>
      <t>192.57</t>
    </r>
    <r>
      <rPr>
        <sz val="10"/>
        <rFont val="方正仿宋_GB2312"/>
        <charset val="134"/>
      </rPr>
      <t>万立方米；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</si>
  <si>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新北区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</si>
  <si>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天宁区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</si>
  <si>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钟楼区</t>
    </r>
  </si>
  <si>
    <r>
      <rPr>
        <sz val="10"/>
        <rFont val="方正仿宋_GB2312"/>
        <charset val="134"/>
      </rPr>
      <t>堤防探测</t>
    </r>
    <r>
      <rPr>
        <sz val="10"/>
        <rFont val="Times New Roman"/>
        <charset val="134"/>
      </rPr>
      <t>370</t>
    </r>
    <r>
      <rPr>
        <sz val="10"/>
        <rFont val="方正仿宋_GB2312"/>
        <charset val="134"/>
      </rPr>
      <t>公里</t>
    </r>
  </si>
  <si>
    <r>
      <rPr>
        <sz val="10"/>
        <rFont val="方正仿宋_GB2312"/>
        <charset val="134"/>
      </rPr>
      <t>太湖清淤</t>
    </r>
    <r>
      <rPr>
        <sz val="10"/>
        <rFont val="Times New Roman"/>
        <charset val="134"/>
      </rPr>
      <t>115.44</t>
    </r>
    <r>
      <rPr>
        <sz val="10"/>
        <rFont val="方正仿宋_GB2312"/>
        <charset val="134"/>
      </rPr>
      <t>万立方米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</si>
  <si>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吴江区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</si>
  <si>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吴中区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</si>
  <si>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相城区</t>
    </r>
  </si>
  <si>
    <r>
      <rPr>
        <sz val="10"/>
        <rFont val="方正仿宋_GB2312"/>
        <charset val="134"/>
      </rPr>
      <t>堤防探测</t>
    </r>
    <r>
      <rPr>
        <sz val="10"/>
        <rFont val="Times New Roman"/>
        <charset val="134"/>
      </rPr>
      <t>50</t>
    </r>
    <r>
      <rPr>
        <sz val="10"/>
        <rFont val="方正仿宋_GB2312"/>
        <charset val="134"/>
      </rPr>
      <t>公里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</si>
  <si>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通州区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</si>
  <si>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海门区</t>
    </r>
  </si>
  <si>
    <r>
      <rPr>
        <sz val="10"/>
        <rFont val="方正仿宋_GB2312"/>
        <charset val="134"/>
      </rPr>
      <t>堤防探测</t>
    </r>
    <r>
      <rPr>
        <sz val="10"/>
        <rFont val="Times New Roman"/>
        <charset val="134"/>
      </rPr>
      <t>258</t>
    </r>
    <r>
      <rPr>
        <sz val="10"/>
        <rFont val="方正仿宋_GB2312"/>
        <charset val="134"/>
      </rPr>
      <t>公里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</si>
  <si>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赣榆区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</si>
  <si>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海州区</t>
    </r>
  </si>
  <si>
    <r>
      <rPr>
        <sz val="10"/>
        <rFont val="方正仿宋_GB2312"/>
        <charset val="134"/>
      </rPr>
      <t>堤防探测</t>
    </r>
    <r>
      <rPr>
        <sz val="10"/>
        <rFont val="Times New Roman"/>
        <charset val="134"/>
      </rPr>
      <t>365</t>
    </r>
    <r>
      <rPr>
        <sz val="10"/>
        <rFont val="方正仿宋_GB2312"/>
        <charset val="134"/>
      </rPr>
      <t>公里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</si>
  <si>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淮安区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</si>
  <si>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淮阴区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</si>
  <si>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清江浦区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</si>
  <si>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洪泽区</t>
    </r>
  </si>
  <si>
    <r>
      <rPr>
        <sz val="10"/>
        <rFont val="方正仿宋_GB2312"/>
        <charset val="134"/>
      </rPr>
      <t>高邮湖退圩还湖</t>
    </r>
    <r>
      <rPr>
        <sz val="10"/>
        <rFont val="Times New Roman"/>
        <charset val="134"/>
      </rPr>
      <t>1.33</t>
    </r>
    <r>
      <rPr>
        <sz val="10"/>
        <rFont val="方正仿宋_GB2312"/>
        <charset val="134"/>
      </rPr>
      <t>万亩</t>
    </r>
  </si>
  <si>
    <r>
      <rPr>
        <sz val="10"/>
        <rFont val="方正仿宋_GB2312"/>
        <charset val="134"/>
      </rPr>
      <t>堤防探测</t>
    </r>
    <r>
      <rPr>
        <sz val="10"/>
        <rFont val="Times New Roman"/>
        <charset val="134"/>
      </rPr>
      <t>244</t>
    </r>
    <r>
      <rPr>
        <sz val="10"/>
        <rFont val="方正仿宋_GB2312"/>
        <charset val="134"/>
      </rPr>
      <t>公里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</si>
  <si>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大丰区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</si>
  <si>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盐都区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</si>
  <si>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亭湖区</t>
    </r>
  </si>
  <si>
    <r>
      <rPr>
        <sz val="10"/>
        <rFont val="方正仿宋_GB2312"/>
        <charset val="134"/>
      </rPr>
      <t>堤防探测</t>
    </r>
    <r>
      <rPr>
        <sz val="10"/>
        <rFont val="Times New Roman"/>
        <charset val="134"/>
      </rPr>
      <t>276</t>
    </r>
    <r>
      <rPr>
        <sz val="10"/>
        <rFont val="方正仿宋_GB2312"/>
        <charset val="134"/>
      </rPr>
      <t>公里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</si>
  <si>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江都区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</si>
  <si>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邗江区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</si>
  <si>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广陵区</t>
    </r>
  </si>
  <si>
    <r>
      <rPr>
        <sz val="10"/>
        <rFont val="方正仿宋_GB2312"/>
        <charset val="134"/>
      </rPr>
      <t>高邮湖退圩还湖</t>
    </r>
    <r>
      <rPr>
        <sz val="10"/>
        <rFont val="Times New Roman"/>
        <charset val="134"/>
      </rPr>
      <t>0.83</t>
    </r>
    <r>
      <rPr>
        <sz val="10"/>
        <rFont val="方正仿宋_GB2312"/>
        <charset val="134"/>
      </rPr>
      <t>万亩</t>
    </r>
  </si>
  <si>
    <r>
      <rPr>
        <sz val="10"/>
        <rFont val="方正仿宋_GB2312"/>
        <charset val="134"/>
      </rPr>
      <t>堤防探测</t>
    </r>
    <r>
      <rPr>
        <sz val="10"/>
        <rFont val="Times New Roman"/>
        <charset val="134"/>
      </rPr>
      <t>212</t>
    </r>
    <r>
      <rPr>
        <sz val="10"/>
        <rFont val="方正仿宋_GB2312"/>
        <charset val="134"/>
      </rPr>
      <t>公里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</si>
  <si>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丹徒区</t>
    </r>
  </si>
  <si>
    <r>
      <rPr>
        <sz val="10"/>
        <rFont val="方正仿宋_GB2312"/>
        <charset val="134"/>
      </rPr>
      <t>堤防探测</t>
    </r>
    <r>
      <rPr>
        <sz val="10"/>
        <rFont val="Times New Roman"/>
        <charset val="134"/>
      </rPr>
      <t>51</t>
    </r>
    <r>
      <rPr>
        <sz val="10"/>
        <rFont val="方正仿宋_GB2312"/>
        <charset val="134"/>
      </rPr>
      <t>公里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</si>
  <si>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海陵区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</si>
  <si>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医药高新区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</si>
  <si>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姜堰区</t>
    </r>
  </si>
  <si>
    <r>
      <rPr>
        <sz val="10"/>
        <rFont val="方正仿宋_GB2312"/>
        <charset val="134"/>
      </rPr>
      <t>堤防探测</t>
    </r>
    <r>
      <rPr>
        <sz val="10"/>
        <rFont val="Times New Roman"/>
        <charset val="134"/>
      </rPr>
      <t>242</t>
    </r>
    <r>
      <rPr>
        <sz val="10"/>
        <rFont val="方正仿宋_GB2312"/>
        <charset val="134"/>
      </rPr>
      <t>公里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</si>
  <si>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宿豫区</t>
    </r>
  </si>
  <si>
    <r>
      <rPr>
        <sz val="12"/>
        <rFont val="Times New Roman"/>
        <charset val="134"/>
      </rPr>
      <t xml:space="preserve">    </t>
    </r>
    <r>
      <rPr>
        <sz val="12"/>
        <rFont val="方正仿宋_GBK"/>
        <charset val="134"/>
      </rPr>
      <t>宿城区</t>
    </r>
  </si>
  <si>
    <r>
      <rPr>
        <sz val="11"/>
        <color theme="1"/>
        <rFont val="方正仿宋_GBK"/>
        <charset val="134"/>
      </rPr>
      <t>附件</t>
    </r>
    <r>
      <rPr>
        <sz val="11"/>
        <color theme="1"/>
        <rFont val="Times New Roman"/>
        <charset val="134"/>
      </rPr>
      <t>3-</t>
    </r>
    <r>
      <rPr>
        <sz val="11"/>
        <color theme="1"/>
        <rFont val="方正仿宋_GBK"/>
        <charset val="134"/>
      </rPr>
      <t>1</t>
    </r>
  </si>
  <si>
    <t>2026年省级水利建设和发展专项资金（第三批水利发展）明细表
（水利工程维修养护）</t>
  </si>
  <si>
    <t>单位：万元</t>
  </si>
  <si>
    <t>序号</t>
  </si>
  <si>
    <t>地区</t>
  </si>
  <si>
    <t>2027年汛前堤防探测长度
（公里）</t>
  </si>
  <si>
    <t>预算经费</t>
  </si>
  <si>
    <t>本次下达</t>
  </si>
  <si>
    <t>全省合计</t>
  </si>
  <si>
    <t>一</t>
  </si>
  <si>
    <t>市县小计</t>
  </si>
  <si>
    <t>南京市</t>
  </si>
  <si>
    <t>无锡市</t>
  </si>
  <si>
    <t>徐州市</t>
  </si>
  <si>
    <t>常州市</t>
  </si>
  <si>
    <t>苏州市</t>
  </si>
  <si>
    <t>南通市</t>
  </si>
  <si>
    <t>连云港市</t>
  </si>
  <si>
    <t>淮安市</t>
  </si>
  <si>
    <t>盐城市</t>
  </si>
  <si>
    <t>扬州市</t>
  </si>
  <si>
    <t>镇江市</t>
  </si>
  <si>
    <t>泰州市</t>
  </si>
  <si>
    <t>宿迁市</t>
  </si>
  <si>
    <t>二</t>
  </si>
  <si>
    <t>省属小计</t>
  </si>
  <si>
    <t>省水科院</t>
  </si>
  <si>
    <t>省级汇交集成</t>
  </si>
  <si>
    <t>省河道管理局</t>
  </si>
  <si>
    <t>第三方抽查</t>
  </si>
  <si>
    <t>汛期跟踪探测</t>
  </si>
  <si>
    <t>省管堤防</t>
  </si>
  <si>
    <t>流域机构管理堤防</t>
  </si>
  <si>
    <r>
      <rPr>
        <sz val="11"/>
        <color theme="1"/>
        <rFont val="方正仿宋_GBK"/>
        <charset val="134"/>
      </rPr>
      <t>附件</t>
    </r>
    <r>
      <rPr>
        <sz val="11"/>
        <color theme="1"/>
        <rFont val="Times New Roman"/>
        <charset val="134"/>
      </rPr>
      <t>3-2-1</t>
    </r>
  </si>
  <si>
    <t>2026年省级水利建设和发展专项资金（第三批水利发展）明细表
（太湖滆湖生态清淤补助）</t>
  </si>
  <si>
    <t>补助经费</t>
  </si>
  <si>
    <t>太湖清淤小计</t>
  </si>
  <si>
    <t>（一）</t>
  </si>
  <si>
    <t>无锡市小计</t>
  </si>
  <si>
    <t>无锡市本级</t>
  </si>
  <si>
    <t>宜兴市</t>
  </si>
  <si>
    <t>（二）</t>
  </si>
  <si>
    <t>常州市小计</t>
  </si>
  <si>
    <t>武进区</t>
  </si>
  <si>
    <t>（三）</t>
  </si>
  <si>
    <t>苏州市小计</t>
  </si>
  <si>
    <t>苏州市本级</t>
  </si>
  <si>
    <t>滆湖清淤小计</t>
  </si>
  <si>
    <r>
      <rPr>
        <sz val="11"/>
        <color theme="1"/>
        <rFont val="方正仿宋_GBK"/>
        <charset val="134"/>
      </rPr>
      <t>附件</t>
    </r>
    <r>
      <rPr>
        <sz val="11"/>
        <color theme="1"/>
        <rFont val="Times New Roman"/>
        <charset val="134"/>
      </rPr>
      <t>3-2-2</t>
    </r>
  </si>
  <si>
    <t>2026年省级水利建设和发展专项资金（第三批水利发展）明细表
（高邮湖治理补助）</t>
  </si>
  <si>
    <t>淮安市小计</t>
  </si>
  <si>
    <t>金湖县</t>
  </si>
  <si>
    <t>扬州市小计</t>
  </si>
  <si>
    <t>宝应县</t>
  </si>
  <si>
    <t>高邮市</t>
  </si>
  <si>
    <r>
      <rPr>
        <sz val="11"/>
        <color theme="1"/>
        <rFont val="方正仿宋_GBK"/>
        <charset val="134"/>
      </rPr>
      <t>附件</t>
    </r>
    <r>
      <rPr>
        <sz val="11"/>
        <color theme="1"/>
        <rFont val="Times New Roman"/>
        <charset val="134"/>
      </rPr>
      <t>3-3</t>
    </r>
  </si>
  <si>
    <t>2026年省级水利建设和发展专项资金（第三批水利发展）明细表
（水旱灾害防御）</t>
  </si>
  <si>
    <t>地区、单位</t>
  </si>
  <si>
    <t>项目名称</t>
  </si>
  <si>
    <t>南京市小计</t>
  </si>
  <si>
    <t>高淳区</t>
  </si>
  <si>
    <t>胜利圩背水坡排水系统及巡堤道路建设项目</t>
  </si>
  <si>
    <t>厅直单位小计</t>
  </si>
  <si>
    <t>省灌溉总渠管理处</t>
  </si>
  <si>
    <t>防汛应急通信设施配备</t>
  </si>
  <si>
    <t>省淮沭新河管理处</t>
  </si>
  <si>
    <t>省秦淮河水利工程管理处</t>
  </si>
  <si>
    <t>武定门节制闸上游飘浮物打捞</t>
  </si>
  <si>
    <t>省水文局南京分局</t>
  </si>
  <si>
    <t>三汊湾闸等3处固定式流量测验设施改造</t>
  </si>
</sst>
</file>

<file path=xl/styles.xml><?xml version="1.0" encoding="utf-8"?>
<styleSheet xmlns="http://schemas.openxmlformats.org/spreadsheetml/2006/main">
  <numFmts count="21">
    <numFmt numFmtId="176" formatCode="_(&quot;$&quot;* #,##0.00_);_(&quot;$&quot;* \(#,##0.00\);_(&quot;$&quot;* &quot;-&quot;??_);_(@_)"/>
    <numFmt numFmtId="177" formatCode="_-&quot;$&quot;\ * #,##0_-;_-&quot;$&quot;\ * #,##0\-;_-&quot;$&quot;\ * &quot;-&quot;_-;_-@_-"/>
    <numFmt numFmtId="178" formatCode="_(&quot;$&quot;* #,##0_);_(&quot;$&quot;* \(#,##0\);_(&quot;$&quot;* &quot;-&quot;_);_(@_)"/>
    <numFmt numFmtId="42" formatCode="_ &quot;￥&quot;* #,##0_ ;_ &quot;￥&quot;* \-#,##0_ ;_ &quot;￥&quot;* &quot;-&quot;_ ;_ @_ "/>
    <numFmt numFmtId="179" formatCode="0_ "/>
    <numFmt numFmtId="41" formatCode="_ * #,##0_ ;_ * \-#,##0_ ;_ * &quot;-&quot;_ ;_ @_ "/>
    <numFmt numFmtId="180" formatCode="_-&quot;$&quot;\ * #,##0.00_-;_-&quot;$&quot;\ * #,##0.00\-;_-&quot;$&quot;\ * &quot;-&quot;??_-;_-@_-"/>
    <numFmt numFmtId="181" formatCode="#\ ??/??"/>
    <numFmt numFmtId="182" formatCode="#,##0\ &quot;$&quot;;[Red]\-#,##0\ &quot;$&quot;"/>
    <numFmt numFmtId="183" formatCode="_-* #,##0_-;\-* #,##0_-;_-* &quot;-&quot;_-;_-@_-"/>
    <numFmt numFmtId="184" formatCode="m/d"/>
    <numFmt numFmtId="185" formatCode="0.0000&quot;  &quot;"/>
    <numFmt numFmtId="186" formatCode="_ &quot;$&quot;\ * #,##0.00_ ;_ &quot;$&quot;\ * \-#,##0.00_ ;_ &quot;$&quot;\ * &quot;-&quot;??_ ;_ @_ "/>
    <numFmt numFmtId="187" formatCode="&quot;$&quot;#,##0_);[Red]\(&quot;$&quot;#,##0\)"/>
    <numFmt numFmtId="43" formatCode="_ * #,##0.00_ ;_ * \-#,##0.00_ ;_ * &quot;-&quot;??_ ;_ @_ "/>
    <numFmt numFmtId="188" formatCode="0.0_ "/>
    <numFmt numFmtId="189" formatCode="#,##0.00\ &quot;$&quot;;\-#,##0.00\ &quot;$&quot;"/>
    <numFmt numFmtId="190" formatCode="#,##0.0_);\(#,##0.0\)"/>
    <numFmt numFmtId="44" formatCode="_ &quot;￥&quot;* #,##0.00_ ;_ &quot;￥&quot;* \-#,##0.00_ ;_ &quot;￥&quot;* &quot;-&quot;??_ ;_ @_ "/>
    <numFmt numFmtId="191" formatCode="&quot;$&quot;#,##0.00_);[Red]\(&quot;$&quot;#,##0.00\)"/>
    <numFmt numFmtId="192" formatCode="_-* #,##0.00_-;\-* #,##0.00_-;_-* &quot;-&quot;??_-;_-@_-"/>
  </numFmts>
  <fonts count="8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6"/>
      <name val="方正小标宋_GBK"/>
      <charset val="134"/>
    </font>
    <font>
      <b/>
      <sz val="10"/>
      <name val="方正仿宋_GB2312"/>
      <charset val="134"/>
    </font>
    <font>
      <b/>
      <sz val="12"/>
      <name val="方正仿宋_GBK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b/>
      <sz val="12"/>
      <name val="Noto Serif CJK SC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方正仿宋_GBK"/>
      <charset val="134"/>
    </font>
    <font>
      <b/>
      <sz val="10"/>
      <name val="宋体"/>
      <charset val="134"/>
      <scheme val="major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color theme="1"/>
      <name val="方正仿宋_GB2312"/>
      <charset val="134"/>
    </font>
    <font>
      <sz val="9"/>
      <name val="方正仿宋_GB2312"/>
      <charset val="134"/>
    </font>
    <font>
      <sz val="10"/>
      <name val="方正仿宋_GB2312"/>
      <charset val="134"/>
    </font>
    <font>
      <sz val="10"/>
      <name val="仿宋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1"/>
      <name val="方正楷体_GBK"/>
      <charset val="134"/>
    </font>
    <font>
      <sz val="11"/>
      <name val="方正仿宋_GBK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0"/>
      <name val="Helv"/>
      <charset val="134"/>
    </font>
    <font>
      <sz val="10"/>
      <name val="MS Sans Serif"/>
      <charset val="134"/>
    </font>
    <font>
      <sz val="10"/>
      <name val="Arial"/>
      <charset val="134"/>
    </font>
    <font>
      <i/>
      <sz val="11"/>
      <color rgb="FF7F7F7F"/>
      <name val="宋体"/>
      <charset val="0"/>
      <scheme val="minor"/>
    </font>
    <font>
      <sz val="8"/>
      <name val="Arial"/>
      <charset val="134"/>
    </font>
    <font>
      <sz val="8"/>
      <name val="Times New Roman"/>
      <charset val="134"/>
    </font>
    <font>
      <sz val="11"/>
      <color indexed="20"/>
      <name val="宋体"/>
      <charset val="134"/>
    </font>
    <font>
      <sz val="11"/>
      <color theme="0"/>
      <name val="宋体"/>
      <charset val="0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indexed="56"/>
      <name val="宋体"/>
      <charset val="134"/>
    </font>
    <font>
      <b/>
      <sz val="15"/>
      <color indexed="56"/>
      <name val="宋体"/>
      <charset val="134"/>
    </font>
    <font>
      <b/>
      <sz val="10"/>
      <name val="Tms Rmn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indexed="9"/>
      <name val="Helv"/>
      <charset val="134"/>
    </font>
    <font>
      <b/>
      <sz val="11"/>
      <color indexed="56"/>
      <name val="宋体"/>
      <charset val="134"/>
    </font>
    <font>
      <sz val="11"/>
      <color indexed="60"/>
      <name val="宋体"/>
      <charset val="134"/>
    </font>
    <font>
      <b/>
      <sz val="10"/>
      <name val="MS Sans Serif"/>
      <charset val="134"/>
    </font>
    <font>
      <sz val="11"/>
      <color indexed="10"/>
      <name val="宋体"/>
      <charset val="134"/>
    </font>
    <font>
      <sz val="7"/>
      <name val="Small Fonts"/>
      <charset val="134"/>
    </font>
    <font>
      <u/>
      <sz val="11"/>
      <color rgb="FF800080"/>
      <name val="宋体"/>
      <charset val="0"/>
      <scheme val="minor"/>
    </font>
    <font>
      <sz val="11"/>
      <color indexed="52"/>
      <name val="宋体"/>
      <charset val="134"/>
    </font>
    <font>
      <b/>
      <sz val="11"/>
      <color theme="3"/>
      <name val="宋体"/>
      <charset val="134"/>
      <scheme val="minor"/>
    </font>
    <font>
      <b/>
      <sz val="12"/>
      <name val="Arial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  <font>
      <u/>
      <sz val="12"/>
      <color indexed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color indexed="8"/>
      <name val="MS Sans Serif"/>
      <charset val="134"/>
    </font>
    <font>
      <sz val="11"/>
      <color rgb="FFFA7D00"/>
      <name val="宋体"/>
      <charset val="0"/>
      <scheme val="minor"/>
    </font>
    <font>
      <sz val="12"/>
      <name val="Helv"/>
      <charset val="134"/>
    </font>
    <font>
      <sz val="11"/>
      <color rgb="FF9C6500"/>
      <name val="宋体"/>
      <charset val="0"/>
      <scheme val="minor"/>
    </font>
    <font>
      <sz val="11"/>
      <color indexed="17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rgb="FFFF0000"/>
      <name val="宋体"/>
      <charset val="0"/>
      <scheme val="minor"/>
    </font>
    <font>
      <vertAlign val="superscript"/>
      <sz val="10"/>
      <name val="Times New Roman"/>
      <charset val="134"/>
    </font>
    <font>
      <b/>
      <sz val="18"/>
      <color theme="3"/>
      <name val="宋体"/>
      <charset val="134"/>
      <scheme val="minor"/>
    </font>
    <font>
      <b/>
      <sz val="18"/>
      <color indexed="56"/>
      <name val="宋体"/>
      <charset val="134"/>
    </font>
    <font>
      <sz val="11"/>
      <color theme="1"/>
      <name val="Times New Roman"/>
      <charset val="134"/>
    </font>
    <font>
      <sz val="10"/>
      <name val="Noto Serif CJK SC"/>
      <charset val="134"/>
    </font>
    <font>
      <b/>
      <sz val="12"/>
      <name val="方正仿宋_GB2312"/>
      <charset val="134"/>
    </font>
    <font>
      <b/>
      <sz val="11"/>
      <name val="方正仿宋_GBK"/>
      <charset val="134"/>
    </font>
  </fonts>
  <fills count="6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mediumGray">
        <fgColor indexed="22"/>
      </patternFill>
    </fill>
    <fill>
      <patternFill patternType="solid">
        <fgColor indexed="31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gray0625"/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64">
    <xf numFmtId="0" fontId="0" fillId="0" borderId="0">
      <alignment vertical="center"/>
    </xf>
    <xf numFmtId="0" fontId="27" fillId="0" borderId="0"/>
    <xf numFmtId="0" fontId="64" fillId="11" borderId="21" applyNumberFormat="0" applyAlignment="0" applyProtection="0">
      <alignment vertical="center"/>
    </xf>
    <xf numFmtId="0" fontId="62" fillId="21" borderId="18" applyNumberFormat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0" fillId="0" borderId="16" applyNumberFormat="0" applyFill="0" applyAlignment="0" applyProtection="0">
      <alignment vertical="center"/>
    </xf>
    <xf numFmtId="0" fontId="61" fillId="0" borderId="0">
      <alignment vertical="center" wrapText="1"/>
    </xf>
    <xf numFmtId="0" fontId="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6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51" fillId="0" borderId="19" applyNumberFormat="0" applyFill="0" applyAlignment="0" applyProtection="0">
      <alignment vertical="center"/>
    </xf>
    <xf numFmtId="0" fontId="7" fillId="0" borderId="0"/>
    <xf numFmtId="178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51" fillId="0" borderId="0" applyNumberFormat="0" applyFill="0" applyBorder="0" applyAlignment="0" applyProtection="0">
      <alignment vertical="center"/>
    </xf>
    <xf numFmtId="9" fontId="61" fillId="0" borderId="0" applyFont="0" applyFill="0" applyBorder="0" applyAlignment="0" applyProtection="0"/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/>
    <xf numFmtId="0" fontId="31" fillId="0" borderId="0"/>
    <xf numFmtId="0" fontId="27" fillId="0" borderId="0"/>
    <xf numFmtId="184" fontId="31" fillId="0" borderId="0" applyFont="0" applyFill="0" applyBorder="0" applyAlignment="0" applyProtection="0"/>
    <xf numFmtId="185" fontId="30" fillId="0" borderId="0"/>
    <xf numFmtId="3" fontId="30" fillId="0" borderId="0" applyFont="0" applyFill="0" applyBorder="0" applyAlignment="0" applyProtection="0"/>
    <xf numFmtId="15" fontId="27" fillId="0" borderId="0" applyFont="0" applyFill="0" applyBorder="0" applyAlignment="0" applyProtection="0"/>
    <xf numFmtId="0" fontId="27" fillId="0" borderId="0" applyNumberFormat="0" applyFont="0" applyFill="0" applyBorder="0" applyAlignment="0" applyProtection="0">
      <alignment horizontal="left"/>
    </xf>
    <xf numFmtId="0" fontId="30" fillId="0" borderId="0" applyNumberFormat="0" applyFont="0" applyFill="0" applyBorder="0" applyAlignment="0" applyProtection="0">
      <alignment horizontal="left"/>
    </xf>
    <xf numFmtId="181" fontId="31" fillId="0" borderId="0" applyFont="0" applyFill="0" applyProtection="0"/>
    <xf numFmtId="0" fontId="28" fillId="38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38" fontId="30" fillId="0" borderId="0" applyFont="0" applyFill="0" applyBorder="0" applyAlignment="0" applyProtection="0"/>
    <xf numFmtId="0" fontId="36" fillId="5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9" fillId="0" borderId="15" applyNumberFormat="0" applyAlignment="0" applyProtection="0">
      <alignment horizontal="left" vertical="center"/>
    </xf>
    <xf numFmtId="0" fontId="36" fillId="27" borderId="0" applyNumberFormat="0" applyBorder="0" applyAlignment="0" applyProtection="0">
      <alignment vertical="center"/>
    </xf>
    <xf numFmtId="186" fontId="31" fillId="0" borderId="0"/>
    <xf numFmtId="0" fontId="36" fillId="58" borderId="0" applyNumberFormat="0" applyBorder="0" applyAlignment="0" applyProtection="0">
      <alignment vertical="center"/>
    </xf>
    <xf numFmtId="0" fontId="68" fillId="0" borderId="0"/>
    <xf numFmtId="4" fontId="27" fillId="0" borderId="0" applyFont="0" applyFill="0" applyBorder="0" applyAlignment="0" applyProtection="0"/>
    <xf numFmtId="0" fontId="37" fillId="3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3" fontId="27" fillId="0" borderId="0" applyFont="0" applyFill="0" applyBorder="0" applyAlignment="0" applyProtection="0"/>
    <xf numFmtId="0" fontId="36" fillId="45" borderId="0" applyNumberFormat="0" applyBorder="0" applyAlignment="0" applyProtection="0">
      <alignment vertical="center"/>
    </xf>
    <xf numFmtId="0" fontId="30" fillId="0" borderId="0"/>
    <xf numFmtId="9" fontId="0" fillId="0" borderId="0" applyFont="0" applyFill="0" applyBorder="0" applyAlignment="0" applyProtection="0">
      <alignment vertical="center"/>
    </xf>
    <xf numFmtId="0" fontId="66" fillId="17" borderId="22" applyNumberFormat="0" applyAlignment="0" applyProtection="0">
      <alignment vertical="center"/>
    </xf>
    <xf numFmtId="0" fontId="71" fillId="49" borderId="0" applyNumberFormat="0" applyBorder="0" applyAlignment="0" applyProtection="0">
      <alignment vertical="center"/>
    </xf>
    <xf numFmtId="177" fontId="31" fillId="0" borderId="0" applyFont="0" applyFill="0" applyBorder="0" applyAlignment="0" applyProtection="0"/>
    <xf numFmtId="0" fontId="49" fillId="29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187" fontId="30" fillId="0" borderId="0" applyFont="0" applyFill="0" applyBorder="0" applyAlignment="0" applyProtection="0"/>
    <xf numFmtId="0" fontId="53" fillId="0" borderId="13">
      <alignment horizontal="center"/>
    </xf>
    <xf numFmtId="189" fontId="31" fillId="0" borderId="0" applyFont="0" applyFill="0" applyBorder="0" applyAlignment="0" applyProtection="0"/>
    <xf numFmtId="0" fontId="38" fillId="52" borderId="0" applyNumberFormat="0" applyBorder="0" applyAlignment="0" applyProtection="0">
      <alignment vertical="center"/>
    </xf>
    <xf numFmtId="0" fontId="59" fillId="0" borderId="26">
      <alignment horizontal="left" vertical="center"/>
    </xf>
    <xf numFmtId="0" fontId="27" fillId="0" borderId="0" applyNumberFormat="0" applyFill="0" applyBorder="0" applyAlignment="0" applyProtection="0"/>
    <xf numFmtId="42" fontId="0" fillId="0" borderId="0" applyFont="0" applyFill="0" applyBorder="0" applyAlignment="0" applyProtection="0">
      <alignment vertical="center"/>
    </xf>
    <xf numFmtId="0" fontId="72" fillId="31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4" fontId="30" fillId="0" borderId="0" applyFont="0" applyFill="0" applyBorder="0" applyAlignment="0" applyProtection="0"/>
    <xf numFmtId="0" fontId="28" fillId="46" borderId="0" applyNumberFormat="0" applyBorder="0" applyAlignment="0" applyProtection="0">
      <alignment vertical="center"/>
    </xf>
    <xf numFmtId="0" fontId="29" fillId="0" borderId="0">
      <protection locked="0"/>
    </xf>
    <xf numFmtId="192" fontId="31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69" fillId="0" borderId="24" applyNumberFormat="0" applyFill="0" applyAlignment="0" applyProtection="0">
      <alignment vertical="center"/>
    </xf>
    <xf numFmtId="0" fontId="67" fillId="42" borderId="22" applyNumberFormat="0" applyAlignment="0" applyProtection="0">
      <alignment vertical="center"/>
    </xf>
    <xf numFmtId="0" fontId="33" fillId="21" borderId="0" applyNumberFormat="0" applyBorder="0" applyAlignment="0" applyProtection="0"/>
    <xf numFmtId="0" fontId="28" fillId="56" borderId="0" applyNumberFormat="0" applyBorder="0" applyAlignment="0" applyProtection="0">
      <alignment vertical="center"/>
    </xf>
    <xf numFmtId="0" fontId="30" fillId="12" borderId="0" applyNumberFormat="0" applyFont="0" applyBorder="0" applyAlignment="0" applyProtection="0"/>
    <xf numFmtId="0" fontId="56" fillId="0" borderId="0" applyNumberFormat="0" applyFill="0" applyBorder="0" applyAlignment="0" applyProtection="0">
      <alignment vertical="center"/>
    </xf>
    <xf numFmtId="192" fontId="7" fillId="0" borderId="0" applyFont="0" applyFill="0" applyBorder="0" applyAlignment="0" applyProtection="0"/>
    <xf numFmtId="0" fontId="77" fillId="0" borderId="0" applyNumberFormat="0" applyFill="0" applyBorder="0" applyAlignment="0" applyProtection="0">
      <alignment vertical="center"/>
    </xf>
    <xf numFmtId="0" fontId="74" fillId="54" borderId="25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5" fontId="30" fillId="0" borderId="0" applyFont="0" applyFill="0" applyBorder="0" applyAlignment="0" applyProtection="0"/>
    <xf numFmtId="0" fontId="75" fillId="0" borderId="0" applyNumberFormat="0" applyFill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27" fillId="0" borderId="0"/>
    <xf numFmtId="0" fontId="38" fillId="31" borderId="0" applyNumberFormat="0" applyBorder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190" fontId="50" fillId="30" borderId="0"/>
    <xf numFmtId="10" fontId="27" fillId="0" borderId="0" applyFont="0" applyFill="0" applyBorder="0" applyAlignment="0" applyProtection="0"/>
    <xf numFmtId="0" fontId="48" fillId="0" borderId="0" applyNumberFormat="0" applyFill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47" fillId="0" borderId="10" applyNumberFormat="0" applyFill="0" applyAlignment="0" applyProtection="0">
      <alignment vertical="center"/>
    </xf>
    <xf numFmtId="0" fontId="7" fillId="0" borderId="0"/>
    <xf numFmtId="0" fontId="38" fillId="5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5" fillId="19" borderId="12" applyNumberFormat="0" applyAlignment="0" applyProtection="0">
      <alignment vertical="center"/>
    </xf>
    <xf numFmtId="0" fontId="44" fillId="17" borderId="11" applyNumberFormat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57" fillId="0" borderId="14" applyNumberFormat="0" applyFill="0" applyAlignment="0" applyProtection="0">
      <alignment vertical="center"/>
    </xf>
    <xf numFmtId="0" fontId="27" fillId="0" borderId="0">
      <alignment vertical="center"/>
    </xf>
    <xf numFmtId="0" fontId="38" fillId="13" borderId="0" applyNumberFormat="0" applyBorder="0" applyAlignment="0" applyProtection="0">
      <alignment vertical="center"/>
    </xf>
    <xf numFmtId="0" fontId="0" fillId="39" borderId="20" applyNumberFormat="0" applyFont="0" applyAlignment="0" applyProtection="0">
      <alignment vertical="center"/>
    </xf>
    <xf numFmtId="191" fontId="30" fillId="0" borderId="0" applyFont="0" applyFill="0" applyBorder="0" applyAlignment="0" applyProtection="0"/>
    <xf numFmtId="0" fontId="38" fillId="55" borderId="0" applyNumberFormat="0" applyBorder="0" applyAlignment="0" applyProtection="0">
      <alignment vertical="center"/>
    </xf>
    <xf numFmtId="0" fontId="76" fillId="0" borderId="1">
      <alignment horizontal="center"/>
    </xf>
    <xf numFmtId="0" fontId="41" fillId="0" borderId="8" applyNumberFormat="0" applyFill="0" applyAlignment="0" applyProtection="0">
      <alignment vertical="center"/>
    </xf>
    <xf numFmtId="0" fontId="27" fillId="12" borderId="0" applyNumberFormat="0" applyFont="0" applyBorder="0" applyAlignment="0" applyProtection="0"/>
    <xf numFmtId="0" fontId="38" fillId="41" borderId="0" applyNumberFormat="0" applyBorder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27" fillId="4" borderId="17" applyNumberFormat="0" applyFont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0" fillId="0" borderId="0"/>
    <xf numFmtId="0" fontId="38" fillId="0" borderId="0">
      <alignment vertical="center"/>
    </xf>
    <xf numFmtId="0" fontId="42" fillId="15" borderId="9">
      <protection locked="0"/>
    </xf>
    <xf numFmtId="190" fontId="70" fillId="47" borderId="0"/>
    <xf numFmtId="0" fontId="37" fillId="26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7" fillId="0" borderId="0">
      <alignment vertical="center"/>
    </xf>
    <xf numFmtId="183" fontId="7" fillId="0" borderId="0" applyFont="0" applyFill="0" applyBorder="0" applyAlignment="0" applyProtection="0"/>
    <xf numFmtId="0" fontId="33" fillId="4" borderId="1" applyNumberFormat="0" applyBorder="0" applyAlignment="0" applyProtection="0"/>
    <xf numFmtId="0" fontId="36" fillId="6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4" fillId="0" borderId="0">
      <alignment horizontal="center" wrapText="1"/>
      <protection locked="0"/>
    </xf>
    <xf numFmtId="0" fontId="27" fillId="0" borderId="0"/>
    <xf numFmtId="183" fontId="31" fillId="0" borderId="0" applyFont="0" applyFill="0" applyBorder="0" applyAlignment="0" applyProtection="0"/>
    <xf numFmtId="0" fontId="35" fillId="5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180" fontId="31" fillId="0" borderId="0" applyFont="0" applyFill="0" applyBorder="0" applyAlignment="0" applyProtection="0"/>
    <xf numFmtId="38" fontId="33" fillId="21" borderId="0" applyNumberFormat="0" applyBorder="0" applyAlignment="0" applyProtection="0"/>
    <xf numFmtId="0" fontId="0" fillId="0" borderId="0">
      <alignment vertical="center"/>
    </xf>
    <xf numFmtId="10" fontId="33" fillId="4" borderId="1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1" fillId="0" borderId="0" applyFont="0" applyFill="0" applyBorder="0" applyAlignment="0" applyProtection="0"/>
    <xf numFmtId="0" fontId="27" fillId="0" borderId="0"/>
    <xf numFmtId="0" fontId="36" fillId="7" borderId="0" applyNumberFormat="0" applyBorder="0" applyAlignment="0" applyProtection="0">
      <alignment vertical="center"/>
    </xf>
    <xf numFmtId="40" fontId="30" fillId="0" borderId="0" applyFont="0" applyFill="0" applyBorder="0" applyAlignment="0" applyProtection="0"/>
    <xf numFmtId="0" fontId="29" fillId="0" borderId="0"/>
    <xf numFmtId="9" fontId="29" fillId="0" borderId="0" applyFont="0" applyFill="0" applyBorder="0" applyAlignment="0" applyProtection="0"/>
    <xf numFmtId="182" fontId="31" fillId="0" borderId="0" applyFont="0" applyFill="0" applyBorder="0" applyAlignment="0" applyProtection="0"/>
    <xf numFmtId="0" fontId="73" fillId="21" borderId="21" applyNumberFormat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37" fontId="55" fillId="0" borderId="0"/>
    <xf numFmtId="0" fontId="27" fillId="0" borderId="0"/>
    <xf numFmtId="14" fontId="34" fillId="0" borderId="0">
      <alignment horizontal="center" wrapText="1"/>
      <protection locked="0"/>
    </xf>
    <xf numFmtId="10" fontId="31" fillId="0" borderId="0" applyFont="0" applyFill="0" applyBorder="0" applyAlignment="0" applyProtection="0"/>
  </cellStyleXfs>
  <cellXfs count="9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152" applyFont="1" applyFill="1" applyBorder="1" applyAlignment="1">
      <alignment horizontal="left" vertical="center" wrapText="1"/>
    </xf>
    <xf numFmtId="0" fontId="8" fillId="0" borderId="1" xfId="152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2" borderId="0" xfId="0" applyFont="1" applyFill="1">
      <alignment vertical="center"/>
    </xf>
    <xf numFmtId="0" fontId="11" fillId="2" borderId="0" xfId="0" applyFont="1" applyFill="1">
      <alignment vertical="center"/>
    </xf>
    <xf numFmtId="0" fontId="1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9" fontId="15" fillId="2" borderId="1" xfId="0" applyNumberFormat="1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17" fillId="2" borderId="1" xfId="0" applyFont="1" applyFill="1" applyBorder="1" applyAlignment="1">
      <alignment vertical="center"/>
    </xf>
    <xf numFmtId="179" fontId="18" fillId="2" borderId="1" xfId="0" applyNumberFormat="1" applyFont="1" applyFill="1" applyBorder="1" applyAlignment="1">
      <alignment horizontal="left" vertical="center" wrapText="1" shrinkToFit="1"/>
    </xf>
    <xf numFmtId="179" fontId="1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15" fillId="2" borderId="0" xfId="0" applyFont="1" applyFill="1">
      <alignment vertical="center"/>
    </xf>
    <xf numFmtId="179" fontId="15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/>
    </xf>
    <xf numFmtId="0" fontId="20" fillId="2" borderId="0" xfId="0" applyFont="1" applyFill="1" applyBorder="1">
      <alignment vertical="center"/>
    </xf>
    <xf numFmtId="0" fontId="10" fillId="2" borderId="0" xfId="0" applyFont="1" applyFill="1" applyBorder="1">
      <alignment vertical="center"/>
    </xf>
    <xf numFmtId="0" fontId="11" fillId="2" borderId="0" xfId="0" applyFont="1" applyFill="1" applyBorder="1">
      <alignment vertical="center"/>
    </xf>
    <xf numFmtId="0" fontId="21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1" fillId="2" borderId="0" xfId="0" applyFont="1" applyFill="1" applyBorder="1">
      <alignment vertical="center"/>
    </xf>
    <xf numFmtId="0" fontId="12" fillId="2" borderId="0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4" fillId="2" borderId="0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79" fontId="6" fillId="2" borderId="1" xfId="0" applyNumberFormat="1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14" fillId="2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188" fontId="6" fillId="0" borderId="1" xfId="0" applyNumberFormat="1" applyFont="1" applyFill="1" applyBorder="1" applyAlignment="1">
      <alignment horizontal="center" vertical="center"/>
    </xf>
    <xf numFmtId="0" fontId="6" fillId="2" borderId="1" xfId="11" applyFont="1" applyFill="1" applyBorder="1" applyAlignment="1">
      <alignment horizontal="left" vertical="center" wrapText="1"/>
    </xf>
    <xf numFmtId="0" fontId="5" fillId="2" borderId="1" xfId="11" applyFont="1" applyFill="1" applyBorder="1" applyAlignment="1">
      <alignment horizontal="left" vertical="center" wrapText="1"/>
    </xf>
    <xf numFmtId="0" fontId="24" fillId="2" borderId="1" xfId="1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left" vertical="center" wrapText="1"/>
    </xf>
    <xf numFmtId="0" fontId="21" fillId="2" borderId="0" xfId="0" applyFont="1" applyFill="1" applyAlignment="1">
      <alignment horizontal="left" vertical="center" wrapText="1"/>
    </xf>
    <xf numFmtId="0" fontId="21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left" vertical="center" wrapText="1"/>
    </xf>
  </cellXfs>
  <cellStyles count="164">
    <cellStyle name="常规" xfId="0" builtinId="0"/>
    <cellStyle name="常规 6" xfId="1"/>
    <cellStyle name="输入 14" xfId="2"/>
    <cellStyle name="输出 14" xfId="3"/>
    <cellStyle name="适中 14" xfId="4"/>
    <cellStyle name="强调文字颜色 2 14" xfId="5"/>
    <cellStyle name="强调文字颜色 1 14" xfId="6"/>
    <cellStyle name="警告文本 13" xfId="7"/>
    <cellStyle name="解释性文本 13" xfId="8"/>
    <cellStyle name="汇总 13" xfId="9"/>
    <cellStyle name="常规_淮沭新河管理处2013年省级水利工程维修项目汇总表" xfId="10"/>
    <cellStyle name="常规_附件1" xfId="11"/>
    <cellStyle name="常规_2015养护项目" xfId="12"/>
    <cellStyle name="常规 4" xfId="13"/>
    <cellStyle name="常规 3 20" xfId="14"/>
    <cellStyle name="常规 2 22" xfId="15"/>
    <cellStyle name="常规 2 19" xfId="16"/>
    <cellStyle name="常规 10 6 6" xfId="17"/>
    <cellStyle name="常规 10" xfId="18"/>
    <cellStyle name="标题 3 10" xfId="19"/>
    <cellStyle name="常规_附件2" xfId="20"/>
    <cellStyle name="捠壿_Region Orders (2)" xfId="21"/>
    <cellStyle name="捠壿 [0.00]_Region Orders (2)" xfId="22"/>
    <cellStyle name="标题 4 10" xfId="23"/>
    <cellStyle name="百分比 34" xfId="24"/>
    <cellStyle name="百分比 31" xfId="25"/>
    <cellStyle name="百分比 10" xfId="26"/>
    <cellStyle name="_pldt_1EG" xfId="27"/>
    <cellStyle name="常规 5" xfId="28"/>
    <cellStyle name="Valuta [0]_laroux" xfId="29"/>
    <cellStyle name="underline" xfId="30"/>
    <cellStyle name="PSInt" xfId="31"/>
    <cellStyle name="PSDate 2" xfId="32"/>
    <cellStyle name="PSChar 2" xfId="33"/>
    <cellStyle name="PSChar" xfId="34"/>
    <cellStyle name="Pourcentage_pldt" xfId="35"/>
    <cellStyle name="20% - 强调文字颜色 4" xfId="36" builtinId="42"/>
    <cellStyle name="强调文字颜色 4" xfId="37" builtinId="41"/>
    <cellStyle name="40% - 强调文字颜色 3" xfId="38" builtinId="39"/>
    <cellStyle name="Millares [0]_96 Risk" xfId="39"/>
    <cellStyle name="强调文字颜色 3" xfId="40" builtinId="37"/>
    <cellStyle name="货币" xfId="41" builtinId="4"/>
    <cellStyle name="Header1" xfId="42"/>
    <cellStyle name="60% - 强调文字颜色 2" xfId="43" builtinId="36"/>
    <cellStyle name="Normal - Style1" xfId="44"/>
    <cellStyle name="60% - 强调文字颜色 1" xfId="45" builtinId="32"/>
    <cellStyle name="Standard_AREAS" xfId="46"/>
    <cellStyle name="PSDec 2" xfId="47"/>
    <cellStyle name="60% - 强调文字颜色 2 10" xfId="48"/>
    <cellStyle name="60% - 强调文字颜色 4" xfId="49" builtinId="44"/>
    <cellStyle name="PSInt 2" xfId="50"/>
    <cellStyle name="强调文字颜色 1" xfId="51" builtinId="29"/>
    <cellStyle name="Standaard_laroux" xfId="52"/>
    <cellStyle name="百分比" xfId="53" builtinId="5"/>
    <cellStyle name="计算" xfId="54" builtinId="22"/>
    <cellStyle name="适中" xfId="55" builtinId="28"/>
    <cellStyle name="Currency [0]_!!!GO" xfId="56"/>
    <cellStyle name="好" xfId="57" builtinId="26"/>
    <cellStyle name="60% - 强调文字颜色 3" xfId="58" builtinId="40"/>
    <cellStyle name="Moneda [0]_96 Risk" xfId="59"/>
    <cellStyle name="PSHeading" xfId="60"/>
    <cellStyle name="Milliers [0]_!!!GO" xfId="61"/>
    <cellStyle name="40% - 强调文字颜色 6 10" xfId="62"/>
    <cellStyle name="Header2" xfId="63"/>
    <cellStyle name="ColLevel_0" xfId="64"/>
    <cellStyle name="货币[0]" xfId="65" builtinId="7"/>
    <cellStyle name="好 14" xfId="66"/>
    <cellStyle name="20% - 强调文字颜色 2" xfId="67" builtinId="34"/>
    <cellStyle name="PSDec" xfId="68"/>
    <cellStyle name="20% - 强调文字颜色 3" xfId="69" builtinId="38"/>
    <cellStyle name="6mal" xfId="70"/>
    <cellStyle name="Comma_!!!GO" xfId="71"/>
    <cellStyle name="标题 4" xfId="72" builtinId="19"/>
    <cellStyle name="40% - 强调文字颜色 3 10" xfId="73"/>
    <cellStyle name="链接单元格" xfId="74" builtinId="24"/>
    <cellStyle name="输入" xfId="75" builtinId="20"/>
    <cellStyle name="Grey 2" xfId="76"/>
    <cellStyle name="40% - 强调文字颜色 4" xfId="77" builtinId="43"/>
    <cellStyle name="PSSpacer" xfId="78"/>
    <cellStyle name="已访问的超链接" xfId="79" builtinId="9"/>
    <cellStyle name="だ_PLDTLDT" xfId="80"/>
    <cellStyle name="标题" xfId="81" builtinId="15"/>
    <cellStyle name="检查单元格 14" xfId="82"/>
    <cellStyle name="千位分隔" xfId="83" builtinId="3"/>
    <cellStyle name="PSDate" xfId="84"/>
    <cellStyle name="警告文本" xfId="85" builtinId="11"/>
    <cellStyle name="强调文字颜色 6" xfId="86" builtinId="49"/>
    <cellStyle name="40% - 强调文字颜色 1" xfId="87" builtinId="31"/>
    <cellStyle name="20% - 强调文字颜色 1" xfId="88" builtinId="30"/>
    <cellStyle name="标题 10" xfId="89"/>
    <cellStyle name="常规 2 2" xfId="90"/>
    <cellStyle name="20% - 强调文字颜色 3 10" xfId="91"/>
    <cellStyle name="标题 3" xfId="92" builtinId="18"/>
    <cellStyle name="Hyperlink_Book1" xfId="93"/>
    <cellStyle name="Linked Cells" xfId="94"/>
    <cellStyle name="Percent [2] 2" xfId="95"/>
    <cellStyle name="超链接" xfId="96" builtinId="8"/>
    <cellStyle name="40% - 强调文字颜色 6" xfId="97" builtinId="51"/>
    <cellStyle name="千位分隔[0]" xfId="98" builtinId="6"/>
    <cellStyle name="40% - 强调文字颜色 5" xfId="99" builtinId="47"/>
    <cellStyle name="20% - 强调文字颜色 5" xfId="100" builtinId="46"/>
    <cellStyle name="标题 1" xfId="101" builtinId="16"/>
    <cellStyle name="常规_Sheet1" xfId="102"/>
    <cellStyle name="20% - 强调文字颜色 2 10" xfId="103"/>
    <cellStyle name="60% - 强调文字颜色 5" xfId="104" builtinId="48"/>
    <cellStyle name="差" xfId="105" builtinId="27"/>
    <cellStyle name="检查单元格" xfId="106" builtinId="23"/>
    <cellStyle name="输出" xfId="107" builtinId="21"/>
    <cellStyle name="标题 2" xfId="108" builtinId="17"/>
    <cellStyle name="20% - 强调文字颜色 6" xfId="109" builtinId="50"/>
    <cellStyle name="60% - 强调文字颜色 6" xfId="110" builtinId="52"/>
    <cellStyle name="链接单元格 13" xfId="111"/>
    <cellStyle name="常规 10 3 6" xfId="112"/>
    <cellStyle name="20% - 强调文字颜色 1 10" xfId="113"/>
    <cellStyle name="注释" xfId="114" builtinId="10"/>
    <cellStyle name="Moneda_96 Risk" xfId="115"/>
    <cellStyle name="20% - 强调文字颜色 4 10" xfId="116"/>
    <cellStyle name="H" xfId="117"/>
    <cellStyle name="标题 1 10" xfId="118"/>
    <cellStyle name="PSSpacer 2" xfId="119"/>
    <cellStyle name="20% - 强调文字颜色 5 10" xfId="120"/>
    <cellStyle name="标题 2 10" xfId="121"/>
    <cellStyle name="20% - 强调文字颜色 6 10" xfId="122"/>
    <cellStyle name="注释 16" xfId="123"/>
    <cellStyle name="40% - 强调文字颜色 1 10" xfId="124"/>
    <cellStyle name="40% - 强调文字颜色 2 10" xfId="125"/>
    <cellStyle name="强调文字颜色 3 14" xfId="126"/>
    <cellStyle name="汇总" xfId="127" builtinId="25"/>
    <cellStyle name="60% - 强调文字颜色 1 10" xfId="128"/>
    <cellStyle name="常规 2 41" xfId="129"/>
    <cellStyle name="常规 2 36" xfId="130"/>
    <cellStyle name="sstot" xfId="131"/>
    <cellStyle name="Input Cells" xfId="132"/>
    <cellStyle name="60% - 强调文字颜色 3 10" xfId="133"/>
    <cellStyle name="强调文字颜色 6 14" xfId="134"/>
    <cellStyle name="60% - 强调文字颜色 4 10" xfId="135"/>
    <cellStyle name="常规 109" xfId="136"/>
    <cellStyle name="だ[0]_PLDTSx_" xfId="137"/>
    <cellStyle name="Input [yellow] 2" xfId="138"/>
    <cellStyle name="强调文字颜色 5" xfId="139" builtinId="45"/>
    <cellStyle name="60% - 强调文字颜色 6 10" xfId="140"/>
    <cellStyle name="args.style" xfId="141"/>
    <cellStyle name="常规_2009年工程维修" xfId="142"/>
    <cellStyle name="Comma [0]_!!!GO" xfId="143"/>
    <cellStyle name="差 10" xfId="144"/>
    <cellStyle name="60% - 强调文字颜色 5 10" xfId="145"/>
    <cellStyle name="Currency_!!!GO" xfId="146"/>
    <cellStyle name="Grey" xfId="147"/>
    <cellStyle name="常规 125" xfId="148"/>
    <cellStyle name="Input [yellow]" xfId="149"/>
    <cellStyle name="解释性文本" xfId="150" builtinId="53"/>
    <cellStyle name="Komma [0]_laroux" xfId="151"/>
    <cellStyle name="样式 1" xfId="152"/>
    <cellStyle name="强调文字颜色 2" xfId="153" builtinId="33"/>
    <cellStyle name="Millares_96 Risk" xfId="154"/>
    <cellStyle name="Normal_!!!GO" xfId="155"/>
    <cellStyle name="Percent_!!!GO" xfId="156"/>
    <cellStyle name="Mon閠aire [0]_!!!GO" xfId="157"/>
    <cellStyle name="计算 14" xfId="158"/>
    <cellStyle name="40% - 强调文字颜色 2" xfId="159" builtinId="35"/>
    <cellStyle name="no dec" xfId="160"/>
    <cellStyle name="常规 2" xfId="161"/>
    <cellStyle name="per.style" xfId="162"/>
    <cellStyle name="Percent [2]" xfId="163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9"/>
  <sheetViews>
    <sheetView showZeros="0" tabSelected="1" view="pageBreakPreview" zoomScaleNormal="130" workbookViewId="0">
      <selection activeCell="L35" sqref="L35"/>
    </sheetView>
  </sheetViews>
  <sheetFormatPr defaultColWidth="9" defaultRowHeight="13.5" outlineLevelCol="7"/>
  <cols>
    <col min="1" max="1" width="25.25" style="57" customWidth="1"/>
    <col min="2" max="2" width="11.625" style="57" hidden="1" customWidth="1"/>
    <col min="3" max="3" width="8" style="58" hidden="1" customWidth="1"/>
    <col min="4" max="4" width="10.7083333333333" style="58" customWidth="1"/>
    <col min="5" max="5" width="17.875" style="58" customWidth="1"/>
    <col min="6" max="6" width="16.325" style="57" customWidth="1"/>
    <col min="7" max="7" width="14.2833333333333" style="58" customWidth="1"/>
    <col min="8" max="8" width="9.70833333333333" style="58" customWidth="1"/>
    <col min="9" max="10" width="9" style="59" customWidth="1"/>
    <col min="11" max="16384" width="9" style="59"/>
  </cols>
  <sheetData>
    <row r="1" customHeight="1" spans="1:8">
      <c r="A1" s="60" t="s">
        <v>0</v>
      </c>
      <c r="B1" s="60"/>
      <c r="C1" s="61"/>
      <c r="D1" s="61"/>
      <c r="E1" s="61"/>
      <c r="G1" s="57"/>
      <c r="H1" s="57"/>
    </row>
    <row r="2" ht="25.5" customHeight="1" spans="1:8">
      <c r="A2" s="62" t="s">
        <v>1</v>
      </c>
      <c r="B2" s="62"/>
      <c r="C2" s="62"/>
      <c r="D2" s="62"/>
      <c r="E2" s="62"/>
      <c r="F2" s="62"/>
      <c r="G2" s="62"/>
      <c r="H2" s="72"/>
    </row>
    <row r="3" s="53" customFormat="1" ht="14.25" customHeight="1" spans="1:7">
      <c r="A3" s="63"/>
      <c r="B3" s="63"/>
      <c r="C3" s="63"/>
      <c r="D3" s="63"/>
      <c r="E3" s="63"/>
      <c r="F3" s="63"/>
      <c r="G3" s="73" t="s">
        <v>2</v>
      </c>
    </row>
    <row r="4" s="54" customFormat="1" ht="29" customHeight="1" spans="1:7">
      <c r="A4" s="64" t="s">
        <v>3</v>
      </c>
      <c r="B4" s="65" t="s">
        <v>4</v>
      </c>
      <c r="C4" s="65" t="s">
        <v>5</v>
      </c>
      <c r="D4" s="66" t="s">
        <v>6</v>
      </c>
      <c r="E4" s="74" t="s">
        <v>7</v>
      </c>
      <c r="F4" s="74" t="s">
        <v>8</v>
      </c>
      <c r="G4" s="74" t="s">
        <v>9</v>
      </c>
    </row>
    <row r="5" s="55" customFormat="1" customHeight="1" spans="1:7">
      <c r="A5" s="67" t="s">
        <v>10</v>
      </c>
      <c r="B5" s="68">
        <f>B6+B73</f>
        <v>179000</v>
      </c>
      <c r="C5" s="68">
        <v>152653</v>
      </c>
      <c r="D5" s="68">
        <f>D6+D73</f>
        <v>26347</v>
      </c>
      <c r="E5" s="68">
        <f>E6+E73</f>
        <v>2529</v>
      </c>
      <c r="F5" s="68">
        <f>F6+F73</f>
        <v>23000</v>
      </c>
      <c r="G5" s="68">
        <f>G6+G73</f>
        <v>818</v>
      </c>
    </row>
    <row r="6" s="55" customFormat="1" customHeight="1" spans="1:7">
      <c r="A6" s="67" t="s">
        <v>11</v>
      </c>
      <c r="B6" s="69">
        <f>SUM(B7,B9,B13,B20,B23,B29,B35,B40,B45,B53,B58,B63,B68)</f>
        <v>124890</v>
      </c>
      <c r="C6" s="69">
        <v>99341</v>
      </c>
      <c r="D6" s="69">
        <f>SUM(D7,D9,D13,D20,D23,D29,D35,D40,D45,D53,D58,D63,D68)</f>
        <v>25549</v>
      </c>
      <c r="E6" s="69">
        <f>SUM(E7,E9,E13,E20,E23,E29,E35,E40,E45,E53,E58,E63,E68)</f>
        <v>2199</v>
      </c>
      <c r="F6" s="69">
        <f>SUM(F7,F9,F13,F20,F23,F29,F35,F40,F45,F53,F58,F63,F68)</f>
        <v>23000</v>
      </c>
      <c r="G6" s="69">
        <f>SUM(G7,G9,G13,G20,G23,G29,G35,G40,G45,G53,G58,G63,G68)</f>
        <v>350</v>
      </c>
    </row>
    <row r="7" s="55" customFormat="1" customHeight="1" spans="1:7">
      <c r="A7" s="70" t="s">
        <v>12</v>
      </c>
      <c r="B7" s="69">
        <f>SUM(B8)</f>
        <v>10277</v>
      </c>
      <c r="C7" s="69">
        <v>9627</v>
      </c>
      <c r="D7" s="69">
        <f>SUM(D8)</f>
        <v>650</v>
      </c>
      <c r="E7" s="69">
        <f>SUM(E8)</f>
        <v>300</v>
      </c>
      <c r="F7" s="69">
        <f>SUM(F8)</f>
        <v>0</v>
      </c>
      <c r="G7" s="69">
        <f>SUM(G8)</f>
        <v>350</v>
      </c>
    </row>
    <row r="8" s="56" customFormat="1" customHeight="1" spans="1:7">
      <c r="A8" s="71" t="s">
        <v>13</v>
      </c>
      <c r="B8" s="67">
        <f t="shared" ref="B6:B36" si="0">SUM(C8:D8)</f>
        <v>10277</v>
      </c>
      <c r="C8" s="69">
        <v>9627</v>
      </c>
      <c r="D8" s="68">
        <f t="shared" ref="D8:D12" si="1">SUM(E8:G8)</f>
        <v>650</v>
      </c>
      <c r="E8" s="75">
        <f>SUM(水利工程维修维护!E7)</f>
        <v>300</v>
      </c>
      <c r="F8" s="75"/>
      <c r="G8" s="75">
        <f>SUM(水旱灾害防御!D7)</f>
        <v>350</v>
      </c>
    </row>
    <row r="9" s="55" customFormat="1" customHeight="1" spans="1:7">
      <c r="A9" s="70" t="s">
        <v>14</v>
      </c>
      <c r="B9" s="69">
        <f>SUM(B10:B12)</f>
        <v>12662</v>
      </c>
      <c r="C9" s="69">
        <v>2998</v>
      </c>
      <c r="D9" s="69">
        <f>SUM(D10:D12)</f>
        <v>9664</v>
      </c>
      <c r="E9" s="69">
        <f>SUM(E10:E12)</f>
        <v>108</v>
      </c>
      <c r="F9" s="69">
        <f>SUM(F10:F12)</f>
        <v>9556</v>
      </c>
      <c r="G9" s="69">
        <f>SUM(G10:G12)</f>
        <v>0</v>
      </c>
    </row>
    <row r="10" s="56" customFormat="1" customHeight="1" spans="1:7">
      <c r="A10" s="71" t="s">
        <v>15</v>
      </c>
      <c r="B10" s="67">
        <f t="shared" si="0"/>
        <v>2838</v>
      </c>
      <c r="C10" s="69">
        <v>1055</v>
      </c>
      <c r="D10" s="68">
        <f t="shared" si="1"/>
        <v>1783</v>
      </c>
      <c r="E10" s="75">
        <f>SUM(水利工程维修维护!E8)</f>
        <v>108</v>
      </c>
      <c r="F10" s="75">
        <f>SUM(太湖清淤!C8)</f>
        <v>1675</v>
      </c>
      <c r="G10" s="75"/>
    </row>
    <row r="11" s="56" customFormat="1" hidden="1" customHeight="1" spans="1:7">
      <c r="A11" s="71" t="s">
        <v>16</v>
      </c>
      <c r="B11" s="67">
        <f t="shared" si="0"/>
        <v>720</v>
      </c>
      <c r="C11" s="69">
        <v>720</v>
      </c>
      <c r="D11" s="68">
        <f t="shared" ref="D6:D36" si="2">SUM(F11:G11)</f>
        <v>0</v>
      </c>
      <c r="E11" s="75"/>
      <c r="F11" s="75"/>
      <c r="G11" s="75"/>
    </row>
    <row r="12" s="56" customFormat="1" customHeight="1" spans="1:7">
      <c r="A12" s="71" t="s">
        <v>17</v>
      </c>
      <c r="B12" s="67">
        <f t="shared" si="0"/>
        <v>9104</v>
      </c>
      <c r="C12" s="69">
        <v>1223</v>
      </c>
      <c r="D12" s="68">
        <f t="shared" si="1"/>
        <v>7881</v>
      </c>
      <c r="E12" s="75"/>
      <c r="F12" s="75">
        <f>SUM(太湖清淤!C9,太湖清淤!C16)</f>
        <v>7881</v>
      </c>
      <c r="G12" s="75"/>
    </row>
    <row r="13" s="55" customFormat="1" customHeight="1" spans="1:7">
      <c r="A13" s="70" t="s">
        <v>18</v>
      </c>
      <c r="B13" s="69">
        <f>SUM(B14:B19)</f>
        <v>12234</v>
      </c>
      <c r="C13" s="69">
        <v>12116</v>
      </c>
      <c r="D13" s="69">
        <f>SUM(D14:D19)</f>
        <v>118</v>
      </c>
      <c r="E13" s="69">
        <f>SUM(E14:E19)</f>
        <v>118</v>
      </c>
      <c r="F13" s="69">
        <f>SUM(F14:F19)</f>
        <v>0</v>
      </c>
      <c r="G13" s="69">
        <f>SUM(G14:G19)</f>
        <v>0</v>
      </c>
    </row>
    <row r="14" s="56" customFormat="1" customHeight="1" spans="1:7">
      <c r="A14" s="71" t="s">
        <v>19</v>
      </c>
      <c r="B14" s="67">
        <f t="shared" si="0"/>
        <v>3815</v>
      </c>
      <c r="C14" s="69">
        <v>3697</v>
      </c>
      <c r="D14" s="68">
        <f>SUM(E14:G14)</f>
        <v>118</v>
      </c>
      <c r="E14" s="75">
        <f>SUM(水利工程维修维护!E9)</f>
        <v>118</v>
      </c>
      <c r="F14" s="75"/>
      <c r="G14" s="75"/>
    </row>
    <row r="15" s="56" customFormat="1" hidden="1" customHeight="1" spans="1:7">
      <c r="A15" s="71" t="s">
        <v>20</v>
      </c>
      <c r="B15" s="67">
        <f t="shared" si="0"/>
        <v>780</v>
      </c>
      <c r="C15" s="69">
        <v>780</v>
      </c>
      <c r="D15" s="68">
        <f t="shared" si="2"/>
        <v>0</v>
      </c>
      <c r="E15" s="75"/>
      <c r="F15" s="75"/>
      <c r="G15" s="75"/>
    </row>
    <row r="16" s="56" customFormat="1" hidden="1" customHeight="1" spans="1:7">
      <c r="A16" s="71" t="s">
        <v>21</v>
      </c>
      <c r="B16" s="67">
        <f t="shared" si="0"/>
        <v>1030</v>
      </c>
      <c r="C16" s="69">
        <v>1030</v>
      </c>
      <c r="D16" s="68">
        <f t="shared" si="2"/>
        <v>0</v>
      </c>
      <c r="E16" s="75"/>
      <c r="F16" s="75"/>
      <c r="G16" s="75"/>
    </row>
    <row r="17" s="56" customFormat="1" hidden="1" customHeight="1" spans="1:7">
      <c r="A17" s="71" t="s">
        <v>22</v>
      </c>
      <c r="B17" s="67">
        <f t="shared" si="0"/>
        <v>1568</v>
      </c>
      <c r="C17" s="69">
        <v>1568</v>
      </c>
      <c r="D17" s="68">
        <f t="shared" si="2"/>
        <v>0</v>
      </c>
      <c r="E17" s="75"/>
      <c r="F17" s="75"/>
      <c r="G17" s="75"/>
    </row>
    <row r="18" s="56" customFormat="1" hidden="1" customHeight="1" spans="1:7">
      <c r="A18" s="71" t="s">
        <v>23</v>
      </c>
      <c r="B18" s="67">
        <f t="shared" si="0"/>
        <v>2590</v>
      </c>
      <c r="C18" s="69">
        <v>2590</v>
      </c>
      <c r="D18" s="68">
        <f t="shared" si="2"/>
        <v>0</v>
      </c>
      <c r="E18" s="75"/>
      <c r="F18" s="75"/>
      <c r="G18" s="75"/>
    </row>
    <row r="19" s="56" customFormat="1" hidden="1" customHeight="1" spans="1:7">
      <c r="A19" s="71" t="s">
        <v>24</v>
      </c>
      <c r="B19" s="67">
        <f t="shared" si="0"/>
        <v>2451</v>
      </c>
      <c r="C19" s="69">
        <v>2451</v>
      </c>
      <c r="D19" s="68">
        <f t="shared" si="2"/>
        <v>0</v>
      </c>
      <c r="E19" s="75"/>
      <c r="F19" s="75"/>
      <c r="G19" s="75"/>
    </row>
    <row r="20" s="55" customFormat="1" customHeight="1" spans="1:7">
      <c r="A20" s="70" t="s">
        <v>25</v>
      </c>
      <c r="B20" s="69">
        <f>SUM(B21:B22)</f>
        <v>11044</v>
      </c>
      <c r="C20" s="69">
        <v>3270</v>
      </c>
      <c r="D20" s="69">
        <f>SUM(D21:D22)</f>
        <v>7774</v>
      </c>
      <c r="E20" s="69">
        <f>SUM(E21:E22)</f>
        <v>220</v>
      </c>
      <c r="F20" s="69">
        <f>SUM(F21:F22)</f>
        <v>7554</v>
      </c>
      <c r="G20" s="69">
        <f>SUM(G21:G22)</f>
        <v>0</v>
      </c>
    </row>
    <row r="21" s="56" customFormat="1" customHeight="1" spans="1:7">
      <c r="A21" s="71" t="s">
        <v>26</v>
      </c>
      <c r="B21" s="67">
        <f t="shared" si="0"/>
        <v>9686</v>
      </c>
      <c r="C21" s="69">
        <v>1912</v>
      </c>
      <c r="D21" s="68">
        <f>SUM(E21:G21)</f>
        <v>7774</v>
      </c>
      <c r="E21" s="75">
        <f>SUM(水利工程维修维护!E10)</f>
        <v>220</v>
      </c>
      <c r="F21" s="75">
        <f>SUM(太湖清淤!C11,太湖清淤!C18)</f>
        <v>7554</v>
      </c>
      <c r="G21" s="75"/>
    </row>
    <row r="22" s="56" customFormat="1" hidden="1" customHeight="1" spans="1:7">
      <c r="A22" s="71" t="s">
        <v>27</v>
      </c>
      <c r="B22" s="67">
        <f t="shared" si="0"/>
        <v>1358</v>
      </c>
      <c r="C22" s="69">
        <v>1358</v>
      </c>
      <c r="D22" s="68">
        <f t="shared" si="2"/>
        <v>0</v>
      </c>
      <c r="E22" s="75"/>
      <c r="F22" s="75"/>
      <c r="G22" s="75"/>
    </row>
    <row r="23" s="55" customFormat="1" customHeight="1" spans="1:7">
      <c r="A23" s="70" t="s">
        <v>28</v>
      </c>
      <c r="B23" s="69">
        <f>SUM(B24:B28)</f>
        <v>7014</v>
      </c>
      <c r="C23" s="69">
        <v>3864</v>
      </c>
      <c r="D23" s="69">
        <f>SUM(D24:D28)</f>
        <v>3150</v>
      </c>
      <c r="E23" s="69">
        <f>SUM(E24:E28)</f>
        <v>260</v>
      </c>
      <c r="F23" s="69">
        <f>SUM(F24:F28)</f>
        <v>2890</v>
      </c>
      <c r="G23" s="69">
        <f>SUM(G24:G28)</f>
        <v>0</v>
      </c>
    </row>
    <row r="24" s="56" customFormat="1" customHeight="1" spans="1:7">
      <c r="A24" s="71" t="s">
        <v>29</v>
      </c>
      <c r="B24" s="67">
        <f t="shared" si="0"/>
        <v>4444</v>
      </c>
      <c r="C24" s="69">
        <v>1294</v>
      </c>
      <c r="D24" s="68">
        <f>SUM(E24:G24)</f>
        <v>3150</v>
      </c>
      <c r="E24" s="75">
        <f>SUM(水利工程维修维护!E11)</f>
        <v>260</v>
      </c>
      <c r="F24" s="75">
        <f>SUM(太湖清淤!C13)</f>
        <v>2890</v>
      </c>
      <c r="G24" s="75"/>
    </row>
    <row r="25" s="56" customFormat="1" hidden="1" customHeight="1" spans="1:7">
      <c r="A25" s="71" t="s">
        <v>30</v>
      </c>
      <c r="B25" s="67">
        <f t="shared" si="0"/>
        <v>780</v>
      </c>
      <c r="C25" s="69">
        <v>780</v>
      </c>
      <c r="D25" s="68">
        <f t="shared" si="2"/>
        <v>0</v>
      </c>
      <c r="E25" s="75"/>
      <c r="F25" s="75"/>
      <c r="G25" s="75"/>
    </row>
    <row r="26" s="56" customFormat="1" hidden="1" customHeight="1" spans="1:7">
      <c r="A26" s="71" t="s">
        <v>31</v>
      </c>
      <c r="B26" s="67">
        <f t="shared" si="0"/>
        <v>935</v>
      </c>
      <c r="C26" s="69">
        <v>935</v>
      </c>
      <c r="D26" s="68">
        <f t="shared" si="2"/>
        <v>0</v>
      </c>
      <c r="E26" s="75"/>
      <c r="F26" s="75"/>
      <c r="G26" s="75"/>
    </row>
    <row r="27" s="56" customFormat="1" hidden="1" customHeight="1" spans="1:7">
      <c r="A27" s="71" t="s">
        <v>32</v>
      </c>
      <c r="B27" s="67">
        <f t="shared" si="0"/>
        <v>600</v>
      </c>
      <c r="C27" s="69">
        <v>600</v>
      </c>
      <c r="D27" s="68">
        <f t="shared" si="2"/>
        <v>0</v>
      </c>
      <c r="E27" s="75"/>
      <c r="F27" s="75"/>
      <c r="G27" s="75"/>
    </row>
    <row r="28" s="56" customFormat="1" hidden="1" customHeight="1" spans="1:7">
      <c r="A28" s="71" t="s">
        <v>33</v>
      </c>
      <c r="B28" s="67">
        <f t="shared" si="0"/>
        <v>255</v>
      </c>
      <c r="C28" s="69">
        <v>255</v>
      </c>
      <c r="D28" s="68">
        <f t="shared" si="2"/>
        <v>0</v>
      </c>
      <c r="E28" s="75"/>
      <c r="F28" s="75"/>
      <c r="G28" s="75"/>
    </row>
    <row r="29" s="55" customFormat="1" customHeight="1" spans="1:7">
      <c r="A29" s="70" t="s">
        <v>34</v>
      </c>
      <c r="B29" s="69">
        <f>SUM(B30:B34)</f>
        <v>4924</v>
      </c>
      <c r="C29" s="69">
        <v>4880</v>
      </c>
      <c r="D29" s="69">
        <f>SUM(D30:D34)</f>
        <v>44</v>
      </c>
      <c r="E29" s="69">
        <f>SUM(E30:E34)</f>
        <v>44</v>
      </c>
      <c r="F29" s="69">
        <f>SUM(F30:F34)</f>
        <v>0</v>
      </c>
      <c r="G29" s="69">
        <f>SUM(G30:G34)</f>
        <v>0</v>
      </c>
    </row>
    <row r="30" s="56" customFormat="1" customHeight="1" spans="1:7">
      <c r="A30" s="71" t="s">
        <v>35</v>
      </c>
      <c r="B30" s="67">
        <f t="shared" si="0"/>
        <v>2177</v>
      </c>
      <c r="C30" s="69">
        <v>2133</v>
      </c>
      <c r="D30" s="68">
        <f>SUM(E30:G30)</f>
        <v>44</v>
      </c>
      <c r="E30" s="75">
        <f>SUM(水利工程维修维护!E12)</f>
        <v>44</v>
      </c>
      <c r="F30" s="75"/>
      <c r="G30" s="75"/>
    </row>
    <row r="31" s="56" customFormat="1" hidden="1" customHeight="1" spans="1:7">
      <c r="A31" s="71" t="s">
        <v>36</v>
      </c>
      <c r="B31" s="67">
        <f t="shared" si="0"/>
        <v>387</v>
      </c>
      <c r="C31" s="69">
        <v>387</v>
      </c>
      <c r="D31" s="68">
        <f t="shared" si="2"/>
        <v>0</v>
      </c>
      <c r="E31" s="75"/>
      <c r="F31" s="75"/>
      <c r="G31" s="75"/>
    </row>
    <row r="32" s="56" customFormat="1" hidden="1" customHeight="1" spans="1:7">
      <c r="A32" s="71" t="s">
        <v>37</v>
      </c>
      <c r="B32" s="67">
        <f t="shared" si="0"/>
        <v>767</v>
      </c>
      <c r="C32" s="69">
        <v>767</v>
      </c>
      <c r="D32" s="68">
        <f t="shared" si="2"/>
        <v>0</v>
      </c>
      <c r="E32" s="75"/>
      <c r="F32" s="75"/>
      <c r="G32" s="75"/>
    </row>
    <row r="33" s="56" customFormat="1" hidden="1" customHeight="1" spans="1:7">
      <c r="A33" s="71" t="s">
        <v>38</v>
      </c>
      <c r="B33" s="67">
        <f t="shared" si="0"/>
        <v>1125</v>
      </c>
      <c r="C33" s="69">
        <v>1125</v>
      </c>
      <c r="D33" s="68">
        <f t="shared" si="2"/>
        <v>0</v>
      </c>
      <c r="E33" s="75"/>
      <c r="F33" s="75"/>
      <c r="G33" s="75"/>
    </row>
    <row r="34" s="56" customFormat="1" hidden="1" customHeight="1" spans="1:7">
      <c r="A34" s="71" t="s">
        <v>39</v>
      </c>
      <c r="B34" s="67">
        <f t="shared" si="0"/>
        <v>468</v>
      </c>
      <c r="C34" s="69">
        <v>468</v>
      </c>
      <c r="D34" s="68">
        <f t="shared" si="2"/>
        <v>0</v>
      </c>
      <c r="E34" s="75"/>
      <c r="F34" s="75"/>
      <c r="G34" s="75"/>
    </row>
    <row r="35" s="55" customFormat="1" customHeight="1" spans="1:7">
      <c r="A35" s="70" t="s">
        <v>40</v>
      </c>
      <c r="B35" s="69">
        <f>SUM(B36:B39)</f>
        <v>14924</v>
      </c>
      <c r="C35" s="69">
        <v>14744</v>
      </c>
      <c r="D35" s="69">
        <f>SUM(D36:D39)</f>
        <v>180</v>
      </c>
      <c r="E35" s="69">
        <f>SUM(E36:E39)</f>
        <v>180</v>
      </c>
      <c r="F35" s="69">
        <f>SUM(F36:F39)</f>
        <v>0</v>
      </c>
      <c r="G35" s="69">
        <f>SUM(G36:G39)</f>
        <v>0</v>
      </c>
    </row>
    <row r="36" s="56" customFormat="1" customHeight="1" spans="1:7">
      <c r="A36" s="71" t="s">
        <v>41</v>
      </c>
      <c r="B36" s="67">
        <f t="shared" si="0"/>
        <v>8099</v>
      </c>
      <c r="C36" s="69">
        <v>7919</v>
      </c>
      <c r="D36" s="68">
        <f>SUM(E36:G36)</f>
        <v>180</v>
      </c>
      <c r="E36" s="75">
        <f>SUM(水利工程维修维护!E13)</f>
        <v>180</v>
      </c>
      <c r="F36" s="75"/>
      <c r="G36" s="75"/>
    </row>
    <row r="37" s="56" customFormat="1" hidden="1" customHeight="1" spans="1:7">
      <c r="A37" s="71" t="s">
        <v>42</v>
      </c>
      <c r="B37" s="67">
        <f t="shared" ref="B37:B68" si="3">SUM(C37:D37)</f>
        <v>2936</v>
      </c>
      <c r="C37" s="69">
        <v>2936</v>
      </c>
      <c r="D37" s="68">
        <f t="shared" ref="D37:D68" si="4">SUM(F37:G37)</f>
        <v>0</v>
      </c>
      <c r="E37" s="75"/>
      <c r="F37" s="75"/>
      <c r="G37" s="75"/>
    </row>
    <row r="38" s="56" customFormat="1" hidden="1" customHeight="1" spans="1:7">
      <c r="A38" s="71" t="s">
        <v>43</v>
      </c>
      <c r="B38" s="67">
        <f t="shared" si="3"/>
        <v>3163</v>
      </c>
      <c r="C38" s="69">
        <v>3163</v>
      </c>
      <c r="D38" s="68">
        <f t="shared" si="4"/>
        <v>0</v>
      </c>
      <c r="E38" s="75"/>
      <c r="F38" s="75"/>
      <c r="G38" s="75"/>
    </row>
    <row r="39" s="55" customFormat="1" hidden="1" customHeight="1" spans="1:7">
      <c r="A39" s="71" t="s">
        <v>44</v>
      </c>
      <c r="B39" s="67">
        <f t="shared" si="3"/>
        <v>726</v>
      </c>
      <c r="C39" s="69">
        <v>726</v>
      </c>
      <c r="D39" s="68">
        <f t="shared" si="4"/>
        <v>0</v>
      </c>
      <c r="E39" s="75"/>
      <c r="F39" s="75"/>
      <c r="G39" s="75"/>
    </row>
    <row r="40" s="55" customFormat="1" customHeight="1" spans="1:7">
      <c r="A40" s="70" t="s">
        <v>45</v>
      </c>
      <c r="B40" s="69">
        <f>SUM(B41:B44)</f>
        <v>17777</v>
      </c>
      <c r="C40" s="69">
        <v>15928</v>
      </c>
      <c r="D40" s="69">
        <f>SUM(D41:D44)</f>
        <v>1849</v>
      </c>
      <c r="E40" s="69">
        <f>SUM(E41:E44)</f>
        <v>260</v>
      </c>
      <c r="F40" s="69">
        <f>SUM(F41:F44)</f>
        <v>1589</v>
      </c>
      <c r="G40" s="69">
        <f>SUM(G41:G44)</f>
        <v>0</v>
      </c>
    </row>
    <row r="41" s="56" customFormat="1" customHeight="1" spans="1:7">
      <c r="A41" s="71" t="s">
        <v>46</v>
      </c>
      <c r="B41" s="67">
        <f t="shared" si="3"/>
        <v>9696</v>
      </c>
      <c r="C41" s="69">
        <v>9436</v>
      </c>
      <c r="D41" s="68">
        <f t="shared" ref="D41:D46" si="5">SUM(E41:G41)</f>
        <v>260</v>
      </c>
      <c r="E41" s="75">
        <f>SUM(水利工程维修维护!E14)</f>
        <v>260</v>
      </c>
      <c r="F41" s="75"/>
      <c r="G41" s="75"/>
    </row>
    <row r="42" s="56" customFormat="1" customHeight="1" spans="1:7">
      <c r="A42" s="71" t="s">
        <v>47</v>
      </c>
      <c r="B42" s="67">
        <f t="shared" si="3"/>
        <v>2462</v>
      </c>
      <c r="C42" s="69">
        <v>873</v>
      </c>
      <c r="D42" s="68">
        <f t="shared" si="5"/>
        <v>1589</v>
      </c>
      <c r="E42" s="75"/>
      <c r="F42" s="75">
        <f>SUM(高邮湖治理!C7)</f>
        <v>1589</v>
      </c>
      <c r="G42" s="75"/>
    </row>
    <row r="43" s="56" customFormat="1" hidden="1" customHeight="1" spans="1:7">
      <c r="A43" s="71" t="s">
        <v>48</v>
      </c>
      <c r="B43" s="67">
        <f t="shared" si="3"/>
        <v>3505</v>
      </c>
      <c r="C43" s="69">
        <v>3505</v>
      </c>
      <c r="D43" s="68">
        <f t="shared" si="4"/>
        <v>0</v>
      </c>
      <c r="E43" s="75"/>
      <c r="F43" s="75"/>
      <c r="G43" s="75"/>
    </row>
    <row r="44" s="55" customFormat="1" hidden="1" customHeight="1" spans="1:7">
      <c r="A44" s="71" t="s">
        <v>49</v>
      </c>
      <c r="B44" s="67">
        <f t="shared" si="3"/>
        <v>2114</v>
      </c>
      <c r="C44" s="69">
        <v>2114</v>
      </c>
      <c r="D44" s="68">
        <f t="shared" si="4"/>
        <v>0</v>
      </c>
      <c r="E44" s="75"/>
      <c r="F44" s="75"/>
      <c r="G44" s="75"/>
    </row>
    <row r="45" s="55" customFormat="1" customHeight="1" spans="1:7">
      <c r="A45" s="70" t="s">
        <v>50</v>
      </c>
      <c r="B45" s="69">
        <f>SUM(B46:B52)</f>
        <v>10878</v>
      </c>
      <c r="C45" s="69">
        <v>10704</v>
      </c>
      <c r="D45" s="69">
        <f>SUM(D46:D52)</f>
        <v>174</v>
      </c>
      <c r="E45" s="69">
        <f>SUM(E46:E52)</f>
        <v>174</v>
      </c>
      <c r="F45" s="69">
        <f>SUM(F46:F52)</f>
        <v>0</v>
      </c>
      <c r="G45" s="69">
        <f>SUM(G46:G52)</f>
        <v>0</v>
      </c>
    </row>
    <row r="46" s="56" customFormat="1" customHeight="1" spans="1:7">
      <c r="A46" s="71" t="s">
        <v>51</v>
      </c>
      <c r="B46" s="67">
        <f t="shared" si="3"/>
        <v>2982</v>
      </c>
      <c r="C46" s="69">
        <v>2808</v>
      </c>
      <c r="D46" s="68">
        <f t="shared" si="5"/>
        <v>174</v>
      </c>
      <c r="E46" s="75">
        <f>SUM(水利工程维修维护!E15)</f>
        <v>174</v>
      </c>
      <c r="F46" s="75"/>
      <c r="G46" s="75"/>
    </row>
    <row r="47" s="55" customFormat="1" hidden="1" customHeight="1" spans="1:7">
      <c r="A47" s="71" t="s">
        <v>52</v>
      </c>
      <c r="B47" s="67">
        <f t="shared" si="3"/>
        <v>1903</v>
      </c>
      <c r="C47" s="69">
        <v>1903</v>
      </c>
      <c r="D47" s="68">
        <f t="shared" si="4"/>
        <v>0</v>
      </c>
      <c r="E47" s="75"/>
      <c r="F47" s="75"/>
      <c r="G47" s="75"/>
    </row>
    <row r="48" s="56" customFormat="1" hidden="1" customHeight="1" spans="1:7">
      <c r="A48" s="71" t="s">
        <v>53</v>
      </c>
      <c r="B48" s="67">
        <f t="shared" si="3"/>
        <v>787</v>
      </c>
      <c r="C48" s="69">
        <v>787</v>
      </c>
      <c r="D48" s="68">
        <f t="shared" si="4"/>
        <v>0</v>
      </c>
      <c r="E48" s="75"/>
      <c r="F48" s="75"/>
      <c r="G48" s="75"/>
    </row>
    <row r="49" s="56" customFormat="1" hidden="1" customHeight="1" spans="1:7">
      <c r="A49" s="71" t="s">
        <v>54</v>
      </c>
      <c r="B49" s="67">
        <f t="shared" si="3"/>
        <v>1397</v>
      </c>
      <c r="C49" s="69">
        <v>1397</v>
      </c>
      <c r="D49" s="68">
        <f t="shared" si="4"/>
        <v>0</v>
      </c>
      <c r="E49" s="75"/>
      <c r="F49" s="75"/>
      <c r="G49" s="75"/>
    </row>
    <row r="50" s="56" customFormat="1" hidden="1" customHeight="1" spans="1:7">
      <c r="A50" s="71" t="s">
        <v>55</v>
      </c>
      <c r="B50" s="67">
        <f t="shared" si="3"/>
        <v>1448</v>
      </c>
      <c r="C50" s="69">
        <v>1448</v>
      </c>
      <c r="D50" s="68">
        <f t="shared" si="4"/>
        <v>0</v>
      </c>
      <c r="E50" s="75"/>
      <c r="F50" s="75"/>
      <c r="G50" s="75"/>
    </row>
    <row r="51" s="56" customFormat="1" hidden="1" customHeight="1" spans="1:7">
      <c r="A51" s="71" t="s">
        <v>56</v>
      </c>
      <c r="B51" s="67">
        <f t="shared" si="3"/>
        <v>1168</v>
      </c>
      <c r="C51" s="69">
        <v>1168</v>
      </c>
      <c r="D51" s="68">
        <f t="shared" si="4"/>
        <v>0</v>
      </c>
      <c r="E51" s="75"/>
      <c r="F51" s="75"/>
      <c r="G51" s="75"/>
    </row>
    <row r="52" s="56" customFormat="1" hidden="1" customHeight="1" spans="1:7">
      <c r="A52" s="71" t="s">
        <v>57</v>
      </c>
      <c r="B52" s="67">
        <f t="shared" si="3"/>
        <v>1193</v>
      </c>
      <c r="C52" s="69">
        <v>1193</v>
      </c>
      <c r="D52" s="68">
        <f t="shared" si="4"/>
        <v>0</v>
      </c>
      <c r="E52" s="75"/>
      <c r="F52" s="75"/>
      <c r="G52" s="75"/>
    </row>
    <row r="53" s="55" customFormat="1" customHeight="1" spans="1:7">
      <c r="A53" s="70" t="s">
        <v>58</v>
      </c>
      <c r="B53" s="69">
        <f>SUM(B54:B57)</f>
        <v>7973</v>
      </c>
      <c r="C53" s="69">
        <v>6362</v>
      </c>
      <c r="D53" s="69">
        <f>SUM(D54:D57)</f>
        <v>1611</v>
      </c>
      <c r="E53" s="69">
        <f>SUM(E54:E57)</f>
        <v>200</v>
      </c>
      <c r="F53" s="69">
        <f>SUM(F54:F57)</f>
        <v>1411</v>
      </c>
      <c r="G53" s="69">
        <f>SUM(G54:G57)</f>
        <v>0</v>
      </c>
    </row>
    <row r="54" s="56" customFormat="1" customHeight="1" spans="1:7">
      <c r="A54" s="71" t="s">
        <v>59</v>
      </c>
      <c r="B54" s="67">
        <f t="shared" si="3"/>
        <v>2999</v>
      </c>
      <c r="C54" s="69">
        <v>2799</v>
      </c>
      <c r="D54" s="68">
        <f t="shared" ref="D54:D56" si="6">SUM(E54:G54)</f>
        <v>200</v>
      </c>
      <c r="E54" s="75">
        <f>SUM(水利工程维修维护!E16)</f>
        <v>200</v>
      </c>
      <c r="F54" s="75"/>
      <c r="G54" s="75"/>
    </row>
    <row r="55" s="55" customFormat="1" customHeight="1" spans="1:7">
      <c r="A55" s="71" t="s">
        <v>60</v>
      </c>
      <c r="B55" s="67">
        <f t="shared" si="3"/>
        <v>2058</v>
      </c>
      <c r="C55" s="69">
        <v>1147</v>
      </c>
      <c r="D55" s="68">
        <f t="shared" si="6"/>
        <v>911</v>
      </c>
      <c r="E55" s="75"/>
      <c r="F55" s="75">
        <f>SUM(高邮湖治理!C9)</f>
        <v>911</v>
      </c>
      <c r="G55" s="75"/>
    </row>
    <row r="56" s="56" customFormat="1" customHeight="1" spans="1:7">
      <c r="A56" s="71" t="s">
        <v>61</v>
      </c>
      <c r="B56" s="67">
        <f t="shared" si="3"/>
        <v>2389</v>
      </c>
      <c r="C56" s="69">
        <v>1889</v>
      </c>
      <c r="D56" s="68">
        <f t="shared" si="6"/>
        <v>500</v>
      </c>
      <c r="E56" s="75"/>
      <c r="F56" s="75">
        <f>SUM(高邮湖治理!C10)</f>
        <v>500</v>
      </c>
      <c r="G56" s="75"/>
    </row>
    <row r="57" s="56" customFormat="1" hidden="1" customHeight="1" spans="1:7">
      <c r="A57" s="71" t="s">
        <v>62</v>
      </c>
      <c r="B57" s="67">
        <f t="shared" si="3"/>
        <v>527</v>
      </c>
      <c r="C57" s="69">
        <v>527</v>
      </c>
      <c r="D57" s="68">
        <f t="shared" si="4"/>
        <v>0</v>
      </c>
      <c r="E57" s="75"/>
      <c r="F57" s="75"/>
      <c r="G57" s="75"/>
    </row>
    <row r="58" s="55" customFormat="1" customHeight="1" spans="1:7">
      <c r="A58" s="70" t="s">
        <v>63</v>
      </c>
      <c r="B58" s="69">
        <f>SUM(B59:B62)</f>
        <v>3659</v>
      </c>
      <c r="C58" s="69">
        <v>3529</v>
      </c>
      <c r="D58" s="69">
        <f>SUM(D59:D62)</f>
        <v>130</v>
      </c>
      <c r="E58" s="69">
        <f>SUM(E59:E62)</f>
        <v>130</v>
      </c>
      <c r="F58" s="69">
        <f>SUM(F59:F62)</f>
        <v>0</v>
      </c>
      <c r="G58" s="69">
        <f>SUM(G59:G62)</f>
        <v>0</v>
      </c>
    </row>
    <row r="59" s="56" customFormat="1" customHeight="1" spans="1:7">
      <c r="A59" s="71" t="s">
        <v>64</v>
      </c>
      <c r="B59" s="67">
        <f t="shared" si="3"/>
        <v>1383</v>
      </c>
      <c r="C59" s="69">
        <v>1253</v>
      </c>
      <c r="D59" s="68">
        <f>SUM(E59:G59)</f>
        <v>130</v>
      </c>
      <c r="E59" s="75">
        <f>SUM(水利工程维修维护!E17)</f>
        <v>130</v>
      </c>
      <c r="F59" s="75"/>
      <c r="G59" s="75"/>
    </row>
    <row r="60" s="56" customFormat="1" hidden="1" customHeight="1" spans="1:7">
      <c r="A60" s="71" t="s">
        <v>65</v>
      </c>
      <c r="B60" s="67">
        <f t="shared" si="3"/>
        <v>675</v>
      </c>
      <c r="C60" s="69">
        <v>675</v>
      </c>
      <c r="D60" s="68">
        <f t="shared" si="4"/>
        <v>0</v>
      </c>
      <c r="E60" s="75"/>
      <c r="F60" s="75"/>
      <c r="G60" s="75"/>
    </row>
    <row r="61" s="55" customFormat="1" hidden="1" customHeight="1" spans="1:7">
      <c r="A61" s="71" t="s">
        <v>66</v>
      </c>
      <c r="B61" s="67">
        <f t="shared" si="3"/>
        <v>953</v>
      </c>
      <c r="C61" s="69">
        <v>953</v>
      </c>
      <c r="D61" s="68">
        <f t="shared" si="4"/>
        <v>0</v>
      </c>
      <c r="E61" s="75"/>
      <c r="F61" s="75"/>
      <c r="G61" s="75"/>
    </row>
    <row r="62" s="56" customFormat="1" hidden="1" customHeight="1" spans="1:7">
      <c r="A62" s="71" t="s">
        <v>67</v>
      </c>
      <c r="B62" s="67">
        <f t="shared" si="3"/>
        <v>648</v>
      </c>
      <c r="C62" s="69">
        <v>648</v>
      </c>
      <c r="D62" s="68">
        <f t="shared" si="4"/>
        <v>0</v>
      </c>
      <c r="E62" s="75"/>
      <c r="F62" s="75"/>
      <c r="G62" s="75"/>
    </row>
    <row r="63" s="55" customFormat="1" customHeight="1" spans="1:7">
      <c r="A63" s="70" t="s">
        <v>68</v>
      </c>
      <c r="B63" s="69">
        <f>SUM(B64:B67)</f>
        <v>4193</v>
      </c>
      <c r="C63" s="69">
        <v>4148</v>
      </c>
      <c r="D63" s="69">
        <f>SUM(D64:D67)</f>
        <v>45</v>
      </c>
      <c r="E63" s="69">
        <f>SUM(E64:E67)</f>
        <v>45</v>
      </c>
      <c r="F63" s="69">
        <f>SUM(F64:F67)</f>
        <v>0</v>
      </c>
      <c r="G63" s="69">
        <f>SUM(G64:G67)</f>
        <v>0</v>
      </c>
    </row>
    <row r="64" s="56" customFormat="1" customHeight="1" spans="1:7">
      <c r="A64" s="71" t="s">
        <v>69</v>
      </c>
      <c r="B64" s="67">
        <f t="shared" si="3"/>
        <v>1615</v>
      </c>
      <c r="C64" s="69">
        <v>1570</v>
      </c>
      <c r="D64" s="68">
        <f>SUM(E64:G64)</f>
        <v>45</v>
      </c>
      <c r="E64" s="75">
        <f>SUM(水利工程维修维护!E18)</f>
        <v>45</v>
      </c>
      <c r="F64" s="75"/>
      <c r="G64" s="75"/>
    </row>
    <row r="65" s="56" customFormat="1" hidden="1" customHeight="1" spans="1:7">
      <c r="A65" s="71" t="s">
        <v>70</v>
      </c>
      <c r="B65" s="67">
        <f t="shared" si="3"/>
        <v>754</v>
      </c>
      <c r="C65" s="69">
        <v>754</v>
      </c>
      <c r="D65" s="68">
        <f t="shared" si="4"/>
        <v>0</v>
      </c>
      <c r="E65" s="75"/>
      <c r="F65" s="75"/>
      <c r="G65" s="75"/>
    </row>
    <row r="66" s="55" customFormat="1" hidden="1" customHeight="1" spans="1:7">
      <c r="A66" s="71" t="s">
        <v>71</v>
      </c>
      <c r="B66" s="67">
        <f t="shared" si="3"/>
        <v>1221</v>
      </c>
      <c r="C66" s="69">
        <v>1221</v>
      </c>
      <c r="D66" s="68">
        <f t="shared" si="4"/>
        <v>0</v>
      </c>
      <c r="E66" s="75"/>
      <c r="F66" s="75"/>
      <c r="G66" s="75"/>
    </row>
    <row r="67" s="56" customFormat="1" hidden="1" customHeight="1" spans="1:7">
      <c r="A67" s="71" t="s">
        <v>72</v>
      </c>
      <c r="B67" s="67">
        <f t="shared" si="3"/>
        <v>603</v>
      </c>
      <c r="C67" s="69">
        <v>603</v>
      </c>
      <c r="D67" s="68">
        <f t="shared" si="4"/>
        <v>0</v>
      </c>
      <c r="E67" s="75"/>
      <c r="F67" s="75"/>
      <c r="G67" s="75"/>
    </row>
    <row r="68" s="55" customFormat="1" customHeight="1" spans="1:7">
      <c r="A68" s="70" t="s">
        <v>73</v>
      </c>
      <c r="B68" s="69">
        <f>SUM(B69:B72)</f>
        <v>7331</v>
      </c>
      <c r="C68" s="69">
        <v>7171</v>
      </c>
      <c r="D68" s="69">
        <f>SUM(D69:D72)</f>
        <v>160</v>
      </c>
      <c r="E68" s="69">
        <f>SUM(E69:E72)</f>
        <v>160</v>
      </c>
      <c r="F68" s="69">
        <f>SUM(F69:F72)</f>
        <v>0</v>
      </c>
      <c r="G68" s="69">
        <f>SUM(G69:G72)</f>
        <v>0</v>
      </c>
    </row>
    <row r="69" s="56" customFormat="1" customHeight="1" spans="1:7">
      <c r="A69" s="71" t="s">
        <v>74</v>
      </c>
      <c r="B69" s="67">
        <f>SUM(C69:D69)</f>
        <v>2043</v>
      </c>
      <c r="C69" s="69">
        <v>1883</v>
      </c>
      <c r="D69" s="68">
        <f>SUM(E69:G69)</f>
        <v>160</v>
      </c>
      <c r="E69" s="75">
        <f>SUM(水利工程维修维护!E19)</f>
        <v>160</v>
      </c>
      <c r="F69" s="75"/>
      <c r="G69" s="75"/>
    </row>
    <row r="70" s="56" customFormat="1" hidden="1" customHeight="1" spans="1:7">
      <c r="A70" s="71" t="s">
        <v>75</v>
      </c>
      <c r="B70" s="67">
        <f>SUM(C70:D70)</f>
        <v>1248</v>
      </c>
      <c r="C70" s="69">
        <v>1248</v>
      </c>
      <c r="D70" s="68">
        <f>SUM(F70:G70)</f>
        <v>0</v>
      </c>
      <c r="E70" s="75"/>
      <c r="F70" s="75"/>
      <c r="G70" s="75"/>
    </row>
    <row r="71" s="56" customFormat="1" hidden="1" customHeight="1" spans="1:7">
      <c r="A71" s="71" t="s">
        <v>76</v>
      </c>
      <c r="B71" s="67">
        <f>SUM(C71:D71)</f>
        <v>2858</v>
      </c>
      <c r="C71" s="69">
        <v>2858</v>
      </c>
      <c r="D71" s="68">
        <f>SUM(F71:G71)</f>
        <v>0</v>
      </c>
      <c r="E71" s="75"/>
      <c r="F71" s="75"/>
      <c r="G71" s="75"/>
    </row>
    <row r="72" s="56" customFormat="1" hidden="1" customHeight="1" spans="1:7">
      <c r="A72" s="71" t="s">
        <v>77</v>
      </c>
      <c r="B72" s="67">
        <f>SUM(C72:D72)</f>
        <v>1182</v>
      </c>
      <c r="C72" s="69">
        <v>1182</v>
      </c>
      <c r="D72" s="68">
        <f>SUM(F72:G72)</f>
        <v>0</v>
      </c>
      <c r="E72" s="75"/>
      <c r="F72" s="75"/>
      <c r="G72" s="75"/>
    </row>
    <row r="73" s="55" customFormat="1" customHeight="1" spans="1:7">
      <c r="A73" s="67" t="s">
        <v>78</v>
      </c>
      <c r="B73" s="69">
        <f>SUM(B74,B85,B97,B103,B114,B120,B125,B128,B135,B136,B137,B138,B143,B159,B160,B161,B162,B163,B164,B165,B166,B167,B168,B169,B170,B171,B172,B173:B178)</f>
        <v>54110</v>
      </c>
      <c r="C73" s="69">
        <v>53312</v>
      </c>
      <c r="D73" s="69">
        <f>SUM(D74,D85,D97,D103,D114,D120,D125,D128,D135,D136,D137,D138,D143,D159,D160,D161,D162,D163,D164,D165,D166,D167,D168,D169,D170,D171,D172,D173:D178)</f>
        <v>798</v>
      </c>
      <c r="E73" s="69">
        <f>SUM(E74,E85,E97,E103,E114,E120,E125,E128,E135,E136,E137,E138,E143,E159,E160,E161,E162,E163,E164,E165,E166,E167,E168,E169,E170,E171,E172,E173:E178)</f>
        <v>330</v>
      </c>
      <c r="F73" s="69">
        <f>SUM(F74,F85,F97,F103,F114,F120,F125,F128,F135,F136,F137,F138,F143,F159,F160,F161,F162,F163,F164,F165,F166,F167,F168,F169,F170,F171,F172,F173:F178)</f>
        <v>0</v>
      </c>
      <c r="G73" s="69">
        <f>SUM(G74,G85,G97,G103,G114,G120,G125,G128,G135,G136,G137,G138,G143,G159,G160,G161,G162,G163,G164,G165,G166,G167,G168,G169,G170,G171,G172,G173:G178)</f>
        <v>468</v>
      </c>
    </row>
    <row r="74" s="55" customFormat="1" hidden="1" customHeight="1" spans="1:7">
      <c r="A74" s="76" t="s">
        <v>79</v>
      </c>
      <c r="B74" s="68">
        <f>SUM(B75:B83)</f>
        <v>2568</v>
      </c>
      <c r="C74" s="68">
        <v>2568</v>
      </c>
      <c r="D74" s="68">
        <f>SUM(D75:D83)</f>
        <v>0</v>
      </c>
      <c r="E74" s="68">
        <f>SUM(E75:E83)</f>
        <v>0</v>
      </c>
      <c r="F74" s="68">
        <f>SUM(F75:F83)</f>
        <v>0</v>
      </c>
      <c r="G74" s="68">
        <f>SUM(G75:G83)</f>
        <v>0</v>
      </c>
    </row>
    <row r="75" s="56" customFormat="1" hidden="1" customHeight="1" spans="1:7">
      <c r="A75" s="77" t="s">
        <v>80</v>
      </c>
      <c r="B75" s="67">
        <f t="shared" ref="B73:B99" si="7">SUM(C75:D75)</f>
        <v>624</v>
      </c>
      <c r="C75" s="69">
        <v>624</v>
      </c>
      <c r="D75" s="68">
        <f t="shared" ref="D73:D104" si="8">SUM(F75:G75)</f>
        <v>0</v>
      </c>
      <c r="E75" s="75"/>
      <c r="F75" s="75"/>
      <c r="G75" s="75"/>
    </row>
    <row r="76" s="56" customFormat="1" hidden="1" customHeight="1" spans="1:7">
      <c r="A76" s="77" t="s">
        <v>81</v>
      </c>
      <c r="B76" s="67">
        <f t="shared" si="7"/>
        <v>200</v>
      </c>
      <c r="C76" s="69">
        <v>200</v>
      </c>
      <c r="D76" s="68">
        <f t="shared" si="8"/>
        <v>0</v>
      </c>
      <c r="E76" s="75"/>
      <c r="F76" s="75"/>
      <c r="G76" s="75"/>
    </row>
    <row r="77" s="56" customFormat="1" hidden="1" customHeight="1" spans="1:7">
      <c r="A77" s="77" t="s">
        <v>82</v>
      </c>
      <c r="B77" s="67">
        <f t="shared" si="7"/>
        <v>133</v>
      </c>
      <c r="C77" s="69">
        <v>133</v>
      </c>
      <c r="D77" s="68">
        <f t="shared" si="8"/>
        <v>0</v>
      </c>
      <c r="E77" s="75"/>
      <c r="F77" s="75"/>
      <c r="G77" s="75"/>
    </row>
    <row r="78" s="56" customFormat="1" hidden="1" customHeight="1" spans="1:7">
      <c r="A78" s="77" t="s">
        <v>83</v>
      </c>
      <c r="B78" s="67">
        <f t="shared" si="7"/>
        <v>401</v>
      </c>
      <c r="C78" s="69">
        <v>401</v>
      </c>
      <c r="D78" s="68">
        <f t="shared" si="8"/>
        <v>0</v>
      </c>
      <c r="E78" s="75"/>
      <c r="F78" s="75"/>
      <c r="G78" s="75"/>
    </row>
    <row r="79" s="56" customFormat="1" hidden="1" customHeight="1" spans="1:7">
      <c r="A79" s="77" t="s">
        <v>84</v>
      </c>
      <c r="B79" s="67">
        <f t="shared" si="7"/>
        <v>649</v>
      </c>
      <c r="C79" s="69">
        <v>649</v>
      </c>
      <c r="D79" s="68">
        <f t="shared" si="8"/>
        <v>0</v>
      </c>
      <c r="E79" s="75"/>
      <c r="F79" s="75"/>
      <c r="G79" s="75"/>
    </row>
    <row r="80" s="56" customFormat="1" hidden="1" customHeight="1" spans="1:7">
      <c r="A80" s="77" t="s">
        <v>85</v>
      </c>
      <c r="B80" s="67">
        <f t="shared" si="7"/>
        <v>94</v>
      </c>
      <c r="C80" s="69">
        <v>94</v>
      </c>
      <c r="D80" s="68">
        <f t="shared" si="8"/>
        <v>0</v>
      </c>
      <c r="E80" s="75"/>
      <c r="F80" s="75"/>
      <c r="G80" s="75"/>
    </row>
    <row r="81" s="56" customFormat="1" hidden="1" customHeight="1" spans="1:7">
      <c r="A81" s="77" t="s">
        <v>86</v>
      </c>
      <c r="B81" s="67">
        <f t="shared" si="7"/>
        <v>168</v>
      </c>
      <c r="C81" s="69">
        <v>168</v>
      </c>
      <c r="D81" s="68">
        <f t="shared" si="8"/>
        <v>0</v>
      </c>
      <c r="E81" s="75"/>
      <c r="F81" s="75"/>
      <c r="G81" s="75"/>
    </row>
    <row r="82" s="56" customFormat="1" hidden="1" customHeight="1" spans="1:7">
      <c r="A82" s="77" t="s">
        <v>87</v>
      </c>
      <c r="B82" s="67">
        <f t="shared" si="7"/>
        <v>204</v>
      </c>
      <c r="C82" s="69">
        <v>204</v>
      </c>
      <c r="D82" s="68">
        <f t="shared" si="8"/>
        <v>0</v>
      </c>
      <c r="E82" s="75"/>
      <c r="F82" s="75"/>
      <c r="G82" s="75"/>
    </row>
    <row r="83" s="56" customFormat="1" hidden="1" customHeight="1" spans="1:7">
      <c r="A83" s="77" t="s">
        <v>88</v>
      </c>
      <c r="B83" s="67">
        <f t="shared" si="7"/>
        <v>95</v>
      </c>
      <c r="C83" s="69">
        <v>95</v>
      </c>
      <c r="D83" s="68">
        <f t="shared" si="8"/>
        <v>0</v>
      </c>
      <c r="E83" s="75"/>
      <c r="F83" s="75"/>
      <c r="G83" s="75"/>
    </row>
    <row r="84" s="56" customFormat="1" hidden="1" customHeight="1" spans="1:7">
      <c r="A84" s="77" t="s">
        <v>89</v>
      </c>
      <c r="B84" s="67">
        <f t="shared" si="7"/>
        <v>0</v>
      </c>
      <c r="C84" s="69">
        <v>0</v>
      </c>
      <c r="D84" s="68">
        <f t="shared" si="8"/>
        <v>0</v>
      </c>
      <c r="E84" s="75"/>
      <c r="F84" s="75"/>
      <c r="G84" s="75"/>
    </row>
    <row r="85" s="55" customFormat="1" customHeight="1" spans="1:7">
      <c r="A85" s="76" t="s">
        <v>90</v>
      </c>
      <c r="B85" s="68">
        <f>SUM(B86:B96)</f>
        <v>1903</v>
      </c>
      <c r="C85" s="68">
        <v>1808</v>
      </c>
      <c r="D85" s="68">
        <f>SUM(D86:D96)</f>
        <v>95</v>
      </c>
      <c r="E85" s="68">
        <f>SUM(E86:E96)</f>
        <v>0</v>
      </c>
      <c r="F85" s="68">
        <f>SUM(F86:F96)</f>
        <v>0</v>
      </c>
      <c r="G85" s="68">
        <f>SUM(G86:G96)</f>
        <v>95</v>
      </c>
    </row>
    <row r="86" s="56" customFormat="1" customHeight="1" spans="1:7">
      <c r="A86" s="77" t="s">
        <v>80</v>
      </c>
      <c r="B86" s="67">
        <f t="shared" si="7"/>
        <v>572</v>
      </c>
      <c r="C86" s="69">
        <v>477</v>
      </c>
      <c r="D86" s="68">
        <f t="shared" si="8"/>
        <v>95</v>
      </c>
      <c r="E86" s="75"/>
      <c r="F86" s="75"/>
      <c r="G86" s="75">
        <f>SUM(水旱灾害防御!D10)</f>
        <v>95</v>
      </c>
    </row>
    <row r="87" s="56" customFormat="1" hidden="1" customHeight="1" spans="1:7">
      <c r="A87" s="77" t="s">
        <v>91</v>
      </c>
      <c r="B87" s="67">
        <f t="shared" si="7"/>
        <v>121</v>
      </c>
      <c r="C87" s="69">
        <v>121</v>
      </c>
      <c r="D87" s="68">
        <f t="shared" si="8"/>
        <v>0</v>
      </c>
      <c r="E87" s="75"/>
      <c r="F87" s="75"/>
      <c r="G87" s="75"/>
    </row>
    <row r="88" s="56" customFormat="1" hidden="1" customHeight="1" spans="1:7">
      <c r="A88" s="77" t="s">
        <v>92</v>
      </c>
      <c r="B88" s="67">
        <f t="shared" si="7"/>
        <v>94</v>
      </c>
      <c r="C88" s="69">
        <v>94</v>
      </c>
      <c r="D88" s="68">
        <f t="shared" si="8"/>
        <v>0</v>
      </c>
      <c r="E88" s="75"/>
      <c r="F88" s="75"/>
      <c r="G88" s="75"/>
    </row>
    <row r="89" s="56" customFormat="1" hidden="1" customHeight="1" spans="1:7">
      <c r="A89" s="77" t="s">
        <v>93</v>
      </c>
      <c r="B89" s="67">
        <f t="shared" si="7"/>
        <v>40</v>
      </c>
      <c r="C89" s="69">
        <v>40</v>
      </c>
      <c r="D89" s="68">
        <f t="shared" si="8"/>
        <v>0</v>
      </c>
      <c r="E89" s="75"/>
      <c r="F89" s="75"/>
      <c r="G89" s="75"/>
    </row>
    <row r="90" s="56" customFormat="1" hidden="1" customHeight="1" spans="1:7">
      <c r="A90" s="77" t="s">
        <v>94</v>
      </c>
      <c r="B90" s="67">
        <f t="shared" si="7"/>
        <v>134</v>
      </c>
      <c r="C90" s="69">
        <v>134</v>
      </c>
      <c r="D90" s="68">
        <f t="shared" si="8"/>
        <v>0</v>
      </c>
      <c r="E90" s="75"/>
      <c r="F90" s="75"/>
      <c r="G90" s="75"/>
    </row>
    <row r="91" s="56" customFormat="1" hidden="1" customHeight="1" spans="1:7">
      <c r="A91" s="77" t="s">
        <v>95</v>
      </c>
      <c r="B91" s="67">
        <f t="shared" si="7"/>
        <v>162</v>
      </c>
      <c r="C91" s="69">
        <v>162</v>
      </c>
      <c r="D91" s="68">
        <f t="shared" si="8"/>
        <v>0</v>
      </c>
      <c r="E91" s="75"/>
      <c r="F91" s="75"/>
      <c r="G91" s="75"/>
    </row>
    <row r="92" s="56" customFormat="1" hidden="1" customHeight="1" spans="1:7">
      <c r="A92" s="77" t="s">
        <v>96</v>
      </c>
      <c r="B92" s="67">
        <f t="shared" si="7"/>
        <v>78</v>
      </c>
      <c r="C92" s="69">
        <v>78</v>
      </c>
      <c r="D92" s="68">
        <f t="shared" si="8"/>
        <v>0</v>
      </c>
      <c r="E92" s="75"/>
      <c r="F92" s="75"/>
      <c r="G92" s="75"/>
    </row>
    <row r="93" s="56" customFormat="1" hidden="1" customHeight="1" spans="1:7">
      <c r="A93" s="77" t="s">
        <v>97</v>
      </c>
      <c r="B93" s="67">
        <f t="shared" si="7"/>
        <v>57</v>
      </c>
      <c r="C93" s="69">
        <v>57</v>
      </c>
      <c r="D93" s="68">
        <f t="shared" si="8"/>
        <v>0</v>
      </c>
      <c r="E93" s="75"/>
      <c r="F93" s="75"/>
      <c r="G93" s="75"/>
    </row>
    <row r="94" s="56" customFormat="1" hidden="1" customHeight="1" spans="1:7">
      <c r="A94" s="77" t="s">
        <v>98</v>
      </c>
      <c r="B94" s="67">
        <f t="shared" si="7"/>
        <v>116</v>
      </c>
      <c r="C94" s="69">
        <v>116</v>
      </c>
      <c r="D94" s="68">
        <f t="shared" si="8"/>
        <v>0</v>
      </c>
      <c r="E94" s="75"/>
      <c r="F94" s="75"/>
      <c r="G94" s="75"/>
    </row>
    <row r="95" s="56" customFormat="1" ht="30" hidden="1" spans="1:7">
      <c r="A95" s="78" t="s">
        <v>99</v>
      </c>
      <c r="B95" s="67">
        <f t="shared" si="7"/>
        <v>529</v>
      </c>
      <c r="C95" s="69">
        <v>529</v>
      </c>
      <c r="D95" s="68">
        <f t="shared" si="8"/>
        <v>0</v>
      </c>
      <c r="E95" s="75"/>
      <c r="F95" s="75"/>
      <c r="G95" s="75"/>
    </row>
    <row r="96" s="56" customFormat="1" hidden="1" customHeight="1" spans="1:7">
      <c r="A96" s="77" t="s">
        <v>100</v>
      </c>
      <c r="B96" s="67">
        <f t="shared" si="7"/>
        <v>0</v>
      </c>
      <c r="C96" s="69">
        <v>0</v>
      </c>
      <c r="D96" s="68">
        <f t="shared" si="8"/>
        <v>0</v>
      </c>
      <c r="E96" s="75"/>
      <c r="F96" s="75"/>
      <c r="G96" s="75"/>
    </row>
    <row r="97" s="55" customFormat="1" ht="33.75" hidden="1" customHeight="1" spans="1:7">
      <c r="A97" s="79" t="s">
        <v>101</v>
      </c>
      <c r="B97" s="69">
        <f>SUM(B98:B102)</f>
        <v>644</v>
      </c>
      <c r="C97" s="69">
        <v>644</v>
      </c>
      <c r="D97" s="68">
        <f t="shared" si="8"/>
        <v>0</v>
      </c>
      <c r="E97" s="69"/>
      <c r="F97" s="69"/>
      <c r="G97" s="69"/>
    </row>
    <row r="98" s="56" customFormat="1" hidden="1" customHeight="1" spans="1:7">
      <c r="A98" s="77" t="s">
        <v>80</v>
      </c>
      <c r="B98" s="67">
        <f t="shared" si="7"/>
        <v>131</v>
      </c>
      <c r="C98" s="69">
        <v>131</v>
      </c>
      <c r="D98" s="68">
        <f t="shared" si="8"/>
        <v>0</v>
      </c>
      <c r="E98" s="75"/>
      <c r="F98" s="75"/>
      <c r="G98" s="75"/>
    </row>
    <row r="99" s="56" customFormat="1" hidden="1" customHeight="1" spans="1:7">
      <c r="A99" s="77" t="s">
        <v>102</v>
      </c>
      <c r="B99" s="67">
        <f t="shared" si="7"/>
        <v>151</v>
      </c>
      <c r="C99" s="69">
        <v>151</v>
      </c>
      <c r="D99" s="68">
        <f t="shared" si="8"/>
        <v>0</v>
      </c>
      <c r="E99" s="75"/>
      <c r="F99" s="75"/>
      <c r="G99" s="75"/>
    </row>
    <row r="100" s="56" customFormat="1" hidden="1" customHeight="1" spans="1:7">
      <c r="A100" s="77" t="s">
        <v>103</v>
      </c>
      <c r="B100" s="67">
        <f t="shared" ref="B100:B131" si="9">SUM(C100:D100)</f>
        <v>117</v>
      </c>
      <c r="C100" s="69">
        <v>117</v>
      </c>
      <c r="D100" s="68">
        <f t="shared" si="8"/>
        <v>0</v>
      </c>
      <c r="E100" s="75"/>
      <c r="F100" s="75"/>
      <c r="G100" s="75"/>
    </row>
    <row r="101" s="56" customFormat="1" hidden="1" customHeight="1" spans="1:7">
      <c r="A101" s="77" t="s">
        <v>104</v>
      </c>
      <c r="B101" s="67">
        <f t="shared" si="9"/>
        <v>40</v>
      </c>
      <c r="C101" s="69">
        <v>40</v>
      </c>
      <c r="D101" s="68">
        <f t="shared" si="8"/>
        <v>0</v>
      </c>
      <c r="E101" s="75"/>
      <c r="F101" s="75"/>
      <c r="G101" s="75"/>
    </row>
    <row r="102" s="56" customFormat="1" hidden="1" customHeight="1" spans="1:7">
      <c r="A102" s="77" t="s">
        <v>105</v>
      </c>
      <c r="B102" s="67">
        <f t="shared" si="9"/>
        <v>205</v>
      </c>
      <c r="C102" s="69">
        <v>205</v>
      </c>
      <c r="D102" s="68">
        <f t="shared" si="8"/>
        <v>0</v>
      </c>
      <c r="E102" s="75"/>
      <c r="F102" s="75"/>
      <c r="G102" s="75"/>
    </row>
    <row r="103" s="55" customFormat="1" customHeight="1" spans="1:7">
      <c r="A103" s="76" t="s">
        <v>106</v>
      </c>
      <c r="B103" s="68">
        <f>SUM(B104:B113)</f>
        <v>2100</v>
      </c>
      <c r="C103" s="68">
        <v>2005</v>
      </c>
      <c r="D103" s="68">
        <f>SUM(D104:D113)</f>
        <v>95</v>
      </c>
      <c r="E103" s="68">
        <f>SUM(E104:E113)</f>
        <v>0</v>
      </c>
      <c r="F103" s="68">
        <f>SUM(F104:F113)</f>
        <v>0</v>
      </c>
      <c r="G103" s="68">
        <f>SUM(G104:G113)</f>
        <v>95</v>
      </c>
    </row>
    <row r="104" s="56" customFormat="1" customHeight="1" spans="1:7">
      <c r="A104" s="77" t="s">
        <v>80</v>
      </c>
      <c r="B104" s="67">
        <f t="shared" si="9"/>
        <v>1009</v>
      </c>
      <c r="C104" s="69">
        <v>914</v>
      </c>
      <c r="D104" s="68">
        <f t="shared" si="8"/>
        <v>95</v>
      </c>
      <c r="E104" s="75"/>
      <c r="F104" s="75"/>
      <c r="G104" s="75">
        <f>SUM(水旱灾害防御!D9)</f>
        <v>95</v>
      </c>
    </row>
    <row r="105" s="56" customFormat="1" hidden="1" customHeight="1" spans="1:7">
      <c r="A105" s="77" t="s">
        <v>107</v>
      </c>
      <c r="B105" s="67">
        <f t="shared" si="9"/>
        <v>393</v>
      </c>
      <c r="C105" s="69">
        <v>393</v>
      </c>
      <c r="D105" s="68">
        <f t="shared" ref="D105:D136" si="10">SUM(F105:G105)</f>
        <v>0</v>
      </c>
      <c r="E105" s="75"/>
      <c r="F105" s="75"/>
      <c r="G105" s="75"/>
    </row>
    <row r="106" s="56" customFormat="1" hidden="1" customHeight="1" spans="1:7">
      <c r="A106" s="77" t="s">
        <v>108</v>
      </c>
      <c r="B106" s="67">
        <f t="shared" si="9"/>
        <v>205</v>
      </c>
      <c r="C106" s="69">
        <v>205</v>
      </c>
      <c r="D106" s="68">
        <f t="shared" si="10"/>
        <v>0</v>
      </c>
      <c r="E106" s="75"/>
      <c r="F106" s="75"/>
      <c r="G106" s="75"/>
    </row>
    <row r="107" s="56" customFormat="1" hidden="1" customHeight="1" spans="1:7">
      <c r="A107" s="77" t="s">
        <v>109</v>
      </c>
      <c r="B107" s="67">
        <f t="shared" si="9"/>
        <v>126</v>
      </c>
      <c r="C107" s="69">
        <v>126</v>
      </c>
      <c r="D107" s="68">
        <f t="shared" si="10"/>
        <v>0</v>
      </c>
      <c r="E107" s="75"/>
      <c r="F107" s="75"/>
      <c r="G107" s="75"/>
    </row>
    <row r="108" s="56" customFormat="1" hidden="1" customHeight="1" spans="1:7">
      <c r="A108" s="77" t="s">
        <v>110</v>
      </c>
      <c r="B108" s="67">
        <f t="shared" si="9"/>
        <v>30</v>
      </c>
      <c r="C108" s="69">
        <v>30</v>
      </c>
      <c r="D108" s="68">
        <f t="shared" si="10"/>
        <v>0</v>
      </c>
      <c r="E108" s="75"/>
      <c r="F108" s="75"/>
      <c r="G108" s="75"/>
    </row>
    <row r="109" s="56" customFormat="1" hidden="1" customHeight="1" spans="1:7">
      <c r="A109" s="77" t="s">
        <v>111</v>
      </c>
      <c r="B109" s="67">
        <f t="shared" si="9"/>
        <v>69</v>
      </c>
      <c r="C109" s="69">
        <v>69</v>
      </c>
      <c r="D109" s="68">
        <f t="shared" si="10"/>
        <v>0</v>
      </c>
      <c r="E109" s="75"/>
      <c r="F109" s="75"/>
      <c r="G109" s="75"/>
    </row>
    <row r="110" s="56" customFormat="1" hidden="1" customHeight="1" spans="1:7">
      <c r="A110" s="77" t="s">
        <v>112</v>
      </c>
      <c r="B110" s="67">
        <f t="shared" si="9"/>
        <v>42</v>
      </c>
      <c r="C110" s="69">
        <v>42</v>
      </c>
      <c r="D110" s="68">
        <f t="shared" si="10"/>
        <v>0</v>
      </c>
      <c r="E110" s="75"/>
      <c r="F110" s="75"/>
      <c r="G110" s="75"/>
    </row>
    <row r="111" s="56" customFormat="1" ht="15.75" hidden="1" spans="1:7">
      <c r="A111" s="77" t="s">
        <v>113</v>
      </c>
      <c r="B111" s="67">
        <f t="shared" si="9"/>
        <v>27</v>
      </c>
      <c r="C111" s="69">
        <v>27</v>
      </c>
      <c r="D111" s="68">
        <f t="shared" si="10"/>
        <v>0</v>
      </c>
      <c r="E111" s="75"/>
      <c r="F111" s="75"/>
      <c r="G111" s="75"/>
    </row>
    <row r="112" s="56" customFormat="1" hidden="1" customHeight="1" spans="1:7">
      <c r="A112" s="77" t="s">
        <v>114</v>
      </c>
      <c r="B112" s="67">
        <f t="shared" si="9"/>
        <v>199</v>
      </c>
      <c r="C112" s="69">
        <v>199</v>
      </c>
      <c r="D112" s="68">
        <f t="shared" si="10"/>
        <v>0</v>
      </c>
      <c r="E112" s="75"/>
      <c r="F112" s="75"/>
      <c r="G112" s="75"/>
    </row>
    <row r="113" s="56" customFormat="1" hidden="1" customHeight="1" spans="1:7">
      <c r="A113" s="77" t="s">
        <v>115</v>
      </c>
      <c r="B113" s="67">
        <f t="shared" si="9"/>
        <v>0</v>
      </c>
      <c r="C113" s="69">
        <v>0</v>
      </c>
      <c r="D113" s="68">
        <f t="shared" si="10"/>
        <v>0</v>
      </c>
      <c r="E113" s="75"/>
      <c r="F113" s="75"/>
      <c r="G113" s="75"/>
    </row>
    <row r="114" s="55" customFormat="1" ht="15.75" hidden="1" spans="1:7">
      <c r="A114" s="76" t="s">
        <v>116</v>
      </c>
      <c r="B114" s="68">
        <f>SUM(B115:B119)</f>
        <v>1888</v>
      </c>
      <c r="C114" s="68">
        <v>1888</v>
      </c>
      <c r="D114" s="68">
        <f>SUM(D115:D119)</f>
        <v>0</v>
      </c>
      <c r="E114" s="68">
        <f>SUM(E115:E119)</f>
        <v>0</v>
      </c>
      <c r="F114" s="68">
        <f>SUM(F115:F119)</f>
        <v>0</v>
      </c>
      <c r="G114" s="68">
        <f>SUM(G115:G119)</f>
        <v>0</v>
      </c>
    </row>
    <row r="115" s="56" customFormat="1" hidden="1" customHeight="1" spans="1:7">
      <c r="A115" s="77" t="s">
        <v>117</v>
      </c>
      <c r="B115" s="67">
        <f t="shared" si="9"/>
        <v>435</v>
      </c>
      <c r="C115" s="69">
        <v>435</v>
      </c>
      <c r="D115" s="68">
        <f t="shared" si="10"/>
        <v>0</v>
      </c>
      <c r="E115" s="75"/>
      <c r="F115" s="75"/>
      <c r="G115" s="75"/>
    </row>
    <row r="116" s="56" customFormat="1" hidden="1" customHeight="1" spans="1:7">
      <c r="A116" s="77" t="s">
        <v>118</v>
      </c>
      <c r="B116" s="67">
        <f t="shared" si="9"/>
        <v>619</v>
      </c>
      <c r="C116" s="69">
        <v>619</v>
      </c>
      <c r="D116" s="68">
        <f t="shared" si="10"/>
        <v>0</v>
      </c>
      <c r="E116" s="75"/>
      <c r="F116" s="75"/>
      <c r="G116" s="75"/>
    </row>
    <row r="117" s="56" customFormat="1" hidden="1" customHeight="1" spans="1:7">
      <c r="A117" s="77" t="s">
        <v>119</v>
      </c>
      <c r="B117" s="67">
        <f t="shared" si="9"/>
        <v>655</v>
      </c>
      <c r="C117" s="69">
        <v>655</v>
      </c>
      <c r="D117" s="68">
        <f t="shared" si="10"/>
        <v>0</v>
      </c>
      <c r="E117" s="75"/>
      <c r="F117" s="75"/>
      <c r="G117" s="75"/>
    </row>
    <row r="118" s="56" customFormat="1" hidden="1" customHeight="1" spans="1:7">
      <c r="A118" s="77" t="s">
        <v>120</v>
      </c>
      <c r="B118" s="67">
        <f t="shared" si="9"/>
        <v>15</v>
      </c>
      <c r="C118" s="69">
        <v>15</v>
      </c>
      <c r="D118" s="68">
        <f t="shared" si="10"/>
        <v>0</v>
      </c>
      <c r="E118" s="75"/>
      <c r="F118" s="75"/>
      <c r="G118" s="75"/>
    </row>
    <row r="119" s="56" customFormat="1" hidden="1" customHeight="1" spans="1:7">
      <c r="A119" s="77" t="s">
        <v>121</v>
      </c>
      <c r="B119" s="67">
        <f t="shared" si="9"/>
        <v>164</v>
      </c>
      <c r="C119" s="69">
        <v>164</v>
      </c>
      <c r="D119" s="68">
        <f t="shared" si="10"/>
        <v>0</v>
      </c>
      <c r="E119" s="75"/>
      <c r="F119" s="75"/>
      <c r="G119" s="75"/>
    </row>
    <row r="120" s="55" customFormat="1" hidden="1" customHeight="1" spans="1:7">
      <c r="A120" s="76" t="s">
        <v>122</v>
      </c>
      <c r="B120" s="68">
        <f>SUM(B121:B124)</f>
        <v>3446</v>
      </c>
      <c r="C120" s="68">
        <v>3446</v>
      </c>
      <c r="D120" s="68">
        <f>SUM(D121:D124)</f>
        <v>0</v>
      </c>
      <c r="E120" s="68">
        <f>SUM(E121:E124)</f>
        <v>0</v>
      </c>
      <c r="F120" s="68">
        <f>SUM(F121:F124)</f>
        <v>0</v>
      </c>
      <c r="G120" s="68">
        <f>SUM(G121:G124)</f>
        <v>0</v>
      </c>
    </row>
    <row r="121" s="56" customFormat="1" hidden="1" customHeight="1" spans="1:7">
      <c r="A121" s="77" t="s">
        <v>80</v>
      </c>
      <c r="B121" s="67">
        <f t="shared" si="9"/>
        <v>2330</v>
      </c>
      <c r="C121" s="69">
        <v>2330</v>
      </c>
      <c r="D121" s="68">
        <f t="shared" si="10"/>
        <v>0</v>
      </c>
      <c r="E121" s="75"/>
      <c r="F121" s="75"/>
      <c r="G121" s="75"/>
    </row>
    <row r="122" s="56" customFormat="1" hidden="1" customHeight="1" spans="1:7">
      <c r="A122" s="77" t="s">
        <v>123</v>
      </c>
      <c r="B122" s="67">
        <f t="shared" si="9"/>
        <v>441</v>
      </c>
      <c r="C122" s="69">
        <v>441</v>
      </c>
      <c r="D122" s="68">
        <f t="shared" si="10"/>
        <v>0</v>
      </c>
      <c r="E122" s="75"/>
      <c r="F122" s="75"/>
      <c r="G122" s="75"/>
    </row>
    <row r="123" s="56" customFormat="1" hidden="1" customHeight="1" spans="1:7">
      <c r="A123" s="77" t="s">
        <v>124</v>
      </c>
      <c r="B123" s="67">
        <f t="shared" si="9"/>
        <v>390</v>
      </c>
      <c r="C123" s="69">
        <v>390</v>
      </c>
      <c r="D123" s="68">
        <f t="shared" si="10"/>
        <v>0</v>
      </c>
      <c r="E123" s="75"/>
      <c r="F123" s="75"/>
      <c r="G123" s="75"/>
    </row>
    <row r="124" s="56" customFormat="1" hidden="1" customHeight="1" spans="1:7">
      <c r="A124" s="77" t="s">
        <v>125</v>
      </c>
      <c r="B124" s="67">
        <f t="shared" si="9"/>
        <v>285</v>
      </c>
      <c r="C124" s="69">
        <v>285</v>
      </c>
      <c r="D124" s="68">
        <f t="shared" si="10"/>
        <v>0</v>
      </c>
      <c r="E124" s="75"/>
      <c r="F124" s="75"/>
      <c r="G124" s="75"/>
    </row>
    <row r="125" s="55" customFormat="1" customHeight="1" spans="1:7">
      <c r="A125" s="76" t="s">
        <v>126</v>
      </c>
      <c r="B125" s="68">
        <f>SUM(B126:B127)</f>
        <v>808</v>
      </c>
      <c r="C125" s="68">
        <v>610</v>
      </c>
      <c r="D125" s="68">
        <f>SUM(D126:D127)</f>
        <v>198</v>
      </c>
      <c r="E125" s="68">
        <f>SUM(E126:E127)</f>
        <v>0</v>
      </c>
      <c r="F125" s="68">
        <f>SUM(F126:F127)</f>
        <v>0</v>
      </c>
      <c r="G125" s="68">
        <f>SUM(G126:G127)</f>
        <v>198</v>
      </c>
    </row>
    <row r="126" s="56" customFormat="1" customHeight="1" spans="1:7">
      <c r="A126" s="77" t="s">
        <v>80</v>
      </c>
      <c r="B126" s="67">
        <f t="shared" si="9"/>
        <v>768</v>
      </c>
      <c r="C126" s="69">
        <v>570</v>
      </c>
      <c r="D126" s="68">
        <f t="shared" si="10"/>
        <v>198</v>
      </c>
      <c r="E126" s="75"/>
      <c r="F126" s="75"/>
      <c r="G126" s="75">
        <v>198</v>
      </c>
    </row>
    <row r="127" s="56" customFormat="1" hidden="1" customHeight="1" spans="1:7">
      <c r="A127" s="77" t="s">
        <v>127</v>
      </c>
      <c r="B127" s="67">
        <f t="shared" si="9"/>
        <v>40</v>
      </c>
      <c r="C127" s="69">
        <v>40</v>
      </c>
      <c r="D127" s="68">
        <f t="shared" si="10"/>
        <v>0</v>
      </c>
      <c r="E127" s="75"/>
      <c r="F127" s="75"/>
      <c r="G127" s="75"/>
    </row>
    <row r="128" s="55" customFormat="1" hidden="1" customHeight="1" spans="1:7">
      <c r="A128" s="76" t="s">
        <v>128</v>
      </c>
      <c r="B128" s="67">
        <f t="shared" si="9"/>
        <v>3854</v>
      </c>
      <c r="C128" s="69">
        <v>3854</v>
      </c>
      <c r="D128" s="68">
        <f t="shared" si="10"/>
        <v>0</v>
      </c>
      <c r="E128" s="68"/>
      <c r="F128" s="68"/>
      <c r="G128" s="68"/>
    </row>
    <row r="129" s="56" customFormat="1" hidden="1" customHeight="1" spans="1:7">
      <c r="A129" s="77" t="s">
        <v>80</v>
      </c>
      <c r="B129" s="67">
        <f t="shared" si="9"/>
        <v>935</v>
      </c>
      <c r="C129" s="69">
        <v>935</v>
      </c>
      <c r="D129" s="68">
        <f t="shared" si="10"/>
        <v>0</v>
      </c>
      <c r="E129" s="75"/>
      <c r="F129" s="75"/>
      <c r="G129" s="75"/>
    </row>
    <row r="130" s="56" customFormat="1" hidden="1" customHeight="1" spans="1:7">
      <c r="A130" s="77" t="s">
        <v>129</v>
      </c>
      <c r="B130" s="67">
        <f t="shared" si="9"/>
        <v>502</v>
      </c>
      <c r="C130" s="69">
        <v>502</v>
      </c>
      <c r="D130" s="68">
        <f t="shared" si="10"/>
        <v>0</v>
      </c>
      <c r="E130" s="75"/>
      <c r="F130" s="75"/>
      <c r="G130" s="75"/>
    </row>
    <row r="131" s="56" customFormat="1" hidden="1" customHeight="1" spans="1:7">
      <c r="A131" s="77" t="s">
        <v>130</v>
      </c>
      <c r="B131" s="67">
        <f t="shared" si="9"/>
        <v>367</v>
      </c>
      <c r="C131" s="69">
        <v>367</v>
      </c>
      <c r="D131" s="68">
        <f t="shared" si="10"/>
        <v>0</v>
      </c>
      <c r="E131" s="75"/>
      <c r="F131" s="75"/>
      <c r="G131" s="75"/>
    </row>
    <row r="132" s="56" customFormat="1" hidden="1" customHeight="1" spans="1:7">
      <c r="A132" s="80" t="s">
        <v>131</v>
      </c>
      <c r="B132" s="67">
        <f t="shared" ref="B132:B178" si="11">SUM(C132:D132)</f>
        <v>428</v>
      </c>
      <c r="C132" s="69">
        <v>428</v>
      </c>
      <c r="D132" s="68">
        <f t="shared" si="10"/>
        <v>0</v>
      </c>
      <c r="E132" s="75"/>
      <c r="F132" s="75"/>
      <c r="G132" s="75"/>
    </row>
    <row r="133" s="56" customFormat="1" hidden="1" customHeight="1" spans="1:7">
      <c r="A133" s="77" t="s">
        <v>132</v>
      </c>
      <c r="B133" s="67">
        <f t="shared" si="11"/>
        <v>1044</v>
      </c>
      <c r="C133" s="69">
        <v>1044</v>
      </c>
      <c r="D133" s="68">
        <f t="shared" si="10"/>
        <v>0</v>
      </c>
      <c r="E133" s="75"/>
      <c r="F133" s="75"/>
      <c r="G133" s="75"/>
    </row>
    <row r="134" s="56" customFormat="1" hidden="1" customHeight="1" spans="1:7">
      <c r="A134" s="80" t="s">
        <v>133</v>
      </c>
      <c r="B134" s="67">
        <f t="shared" si="11"/>
        <v>538</v>
      </c>
      <c r="C134" s="69">
        <v>538</v>
      </c>
      <c r="D134" s="68">
        <f t="shared" si="10"/>
        <v>0</v>
      </c>
      <c r="E134" s="75"/>
      <c r="F134" s="75"/>
      <c r="G134" s="75"/>
    </row>
    <row r="135" s="55" customFormat="1" ht="31.5" hidden="1" spans="1:7">
      <c r="A135" s="76" t="s">
        <v>134</v>
      </c>
      <c r="B135" s="67">
        <f t="shared" si="11"/>
        <v>1053</v>
      </c>
      <c r="C135" s="69">
        <v>1053</v>
      </c>
      <c r="D135" s="68">
        <f t="shared" si="10"/>
        <v>0</v>
      </c>
      <c r="E135" s="69"/>
      <c r="F135" s="69"/>
      <c r="G135" s="69"/>
    </row>
    <row r="136" s="55" customFormat="1" hidden="1" customHeight="1" spans="1:7">
      <c r="A136" s="76" t="s">
        <v>135</v>
      </c>
      <c r="B136" s="67">
        <f t="shared" si="11"/>
        <v>214</v>
      </c>
      <c r="C136" s="69">
        <v>214</v>
      </c>
      <c r="D136" s="68">
        <f t="shared" si="10"/>
        <v>0</v>
      </c>
      <c r="E136" s="69"/>
      <c r="F136" s="69"/>
      <c r="G136" s="69"/>
    </row>
    <row r="137" s="55" customFormat="1" hidden="1" customHeight="1" spans="1:7">
      <c r="A137" s="76" t="s">
        <v>136</v>
      </c>
      <c r="B137" s="67">
        <f t="shared" si="11"/>
        <v>910</v>
      </c>
      <c r="C137" s="69">
        <v>910</v>
      </c>
      <c r="D137" s="68">
        <f t="shared" ref="D137:D178" si="12">SUM(F137:G137)</f>
        <v>0</v>
      </c>
      <c r="E137" s="69"/>
      <c r="F137" s="69"/>
      <c r="G137" s="69"/>
    </row>
    <row r="138" s="55" customFormat="1" hidden="1" customHeight="1" spans="1:7">
      <c r="A138" s="76" t="s">
        <v>137</v>
      </c>
      <c r="B138" s="69">
        <f>SUM(B139:B142)</f>
        <v>502</v>
      </c>
      <c r="C138" s="69">
        <v>502</v>
      </c>
      <c r="D138" s="68">
        <f t="shared" si="12"/>
        <v>0</v>
      </c>
      <c r="E138" s="69">
        <f>SUM(E139:E142)</f>
        <v>0</v>
      </c>
      <c r="F138" s="69">
        <f>SUM(F139:F142)</f>
        <v>0</v>
      </c>
      <c r="G138" s="69">
        <f>SUM(G139:G142)</f>
        <v>0</v>
      </c>
    </row>
    <row r="139" s="56" customFormat="1" hidden="1" customHeight="1" spans="1:7">
      <c r="A139" s="77" t="s">
        <v>80</v>
      </c>
      <c r="B139" s="67">
        <f t="shared" si="11"/>
        <v>129</v>
      </c>
      <c r="C139" s="69">
        <v>129</v>
      </c>
      <c r="D139" s="68">
        <f t="shared" si="12"/>
        <v>0</v>
      </c>
      <c r="E139" s="75"/>
      <c r="F139" s="75"/>
      <c r="G139" s="75"/>
    </row>
    <row r="140" s="56" customFormat="1" hidden="1" customHeight="1" spans="1:7">
      <c r="A140" s="77" t="s">
        <v>138</v>
      </c>
      <c r="B140" s="67">
        <f t="shared" si="11"/>
        <v>341</v>
      </c>
      <c r="C140" s="69">
        <v>341</v>
      </c>
      <c r="D140" s="68">
        <f t="shared" si="12"/>
        <v>0</v>
      </c>
      <c r="E140" s="75"/>
      <c r="F140" s="75"/>
      <c r="G140" s="75"/>
    </row>
    <row r="141" s="56" customFormat="1" hidden="1" customHeight="1" spans="1:7">
      <c r="A141" s="77" t="s">
        <v>139</v>
      </c>
      <c r="B141" s="67">
        <f t="shared" si="11"/>
        <v>2</v>
      </c>
      <c r="C141" s="69">
        <v>2</v>
      </c>
      <c r="D141" s="68">
        <f t="shared" si="12"/>
        <v>0</v>
      </c>
      <c r="E141" s="75"/>
      <c r="F141" s="75"/>
      <c r="G141" s="75"/>
    </row>
    <row r="142" s="56" customFormat="1" hidden="1" customHeight="1" spans="1:7">
      <c r="A142" s="77" t="s">
        <v>140</v>
      </c>
      <c r="B142" s="67">
        <f t="shared" si="11"/>
        <v>30</v>
      </c>
      <c r="C142" s="69">
        <v>30</v>
      </c>
      <c r="D142" s="68">
        <f t="shared" si="12"/>
        <v>0</v>
      </c>
      <c r="E142" s="75"/>
      <c r="F142" s="75"/>
      <c r="G142" s="75"/>
    </row>
    <row r="143" s="55" customFormat="1" customHeight="1" spans="1:7">
      <c r="A143" s="79" t="s">
        <v>141</v>
      </c>
      <c r="B143" s="69">
        <f>SUM(B144:B158)</f>
        <v>8952</v>
      </c>
      <c r="C143" s="69">
        <v>8872</v>
      </c>
      <c r="D143" s="69">
        <f>SUM(D144:D158)</f>
        <v>80</v>
      </c>
      <c r="E143" s="69">
        <f>SUM(E144:E158)</f>
        <v>0</v>
      </c>
      <c r="F143" s="69">
        <f>SUM(F144:F158)</f>
        <v>0</v>
      </c>
      <c r="G143" s="69">
        <f>SUM(G144:G158)</f>
        <v>80</v>
      </c>
    </row>
    <row r="144" s="56" customFormat="1" hidden="1" customHeight="1" spans="1:7">
      <c r="A144" s="77" t="s">
        <v>142</v>
      </c>
      <c r="B144" s="67">
        <f t="shared" si="11"/>
        <v>1895.2</v>
      </c>
      <c r="C144" s="81">
        <v>1895.2</v>
      </c>
      <c r="D144" s="68">
        <f t="shared" si="12"/>
        <v>0</v>
      </c>
      <c r="E144" s="75"/>
      <c r="F144" s="75"/>
      <c r="G144" s="75"/>
    </row>
    <row r="145" s="56" customFormat="1" customHeight="1" spans="1:7">
      <c r="A145" s="77" t="s">
        <v>143</v>
      </c>
      <c r="B145" s="67">
        <f t="shared" si="11"/>
        <v>913</v>
      </c>
      <c r="C145" s="69">
        <v>833</v>
      </c>
      <c r="D145" s="68">
        <f t="shared" si="12"/>
        <v>80</v>
      </c>
      <c r="E145" s="75"/>
      <c r="F145" s="75"/>
      <c r="G145" s="75">
        <v>80</v>
      </c>
    </row>
    <row r="146" s="56" customFormat="1" hidden="1" customHeight="1" spans="1:7">
      <c r="A146" s="77" t="s">
        <v>144</v>
      </c>
      <c r="B146" s="67">
        <f t="shared" si="11"/>
        <v>436</v>
      </c>
      <c r="C146" s="69">
        <v>436</v>
      </c>
      <c r="D146" s="68">
        <f t="shared" si="12"/>
        <v>0</v>
      </c>
      <c r="E146" s="75"/>
      <c r="F146" s="75"/>
      <c r="G146" s="75"/>
    </row>
    <row r="147" s="56" customFormat="1" hidden="1" customHeight="1" spans="1:7">
      <c r="A147" s="77" t="s">
        <v>145</v>
      </c>
      <c r="B147" s="67">
        <f t="shared" si="11"/>
        <v>761</v>
      </c>
      <c r="C147" s="69">
        <v>761</v>
      </c>
      <c r="D147" s="68">
        <f t="shared" si="12"/>
        <v>0</v>
      </c>
      <c r="E147" s="75"/>
      <c r="F147" s="75"/>
      <c r="G147" s="75"/>
    </row>
    <row r="148" s="56" customFormat="1" hidden="1" customHeight="1" spans="1:7">
      <c r="A148" s="77" t="s">
        <v>146</v>
      </c>
      <c r="B148" s="67">
        <f t="shared" si="11"/>
        <v>360</v>
      </c>
      <c r="C148" s="69">
        <v>360</v>
      </c>
      <c r="D148" s="68">
        <f t="shared" si="12"/>
        <v>0</v>
      </c>
      <c r="E148" s="75"/>
      <c r="F148" s="75"/>
      <c r="G148" s="75"/>
    </row>
    <row r="149" s="56" customFormat="1" hidden="1" customHeight="1" spans="1:7">
      <c r="A149" s="77" t="s">
        <v>147</v>
      </c>
      <c r="B149" s="67">
        <f t="shared" si="11"/>
        <v>457</v>
      </c>
      <c r="C149" s="69">
        <v>457</v>
      </c>
      <c r="D149" s="68">
        <f t="shared" si="12"/>
        <v>0</v>
      </c>
      <c r="E149" s="75"/>
      <c r="F149" s="75"/>
      <c r="G149" s="75"/>
    </row>
    <row r="150" s="56" customFormat="1" hidden="1" customHeight="1" spans="1:7">
      <c r="A150" s="77" t="s">
        <v>148</v>
      </c>
      <c r="B150" s="67">
        <f t="shared" si="11"/>
        <v>262.8</v>
      </c>
      <c r="C150" s="81">
        <v>262.8</v>
      </c>
      <c r="D150" s="68">
        <f t="shared" si="12"/>
        <v>0</v>
      </c>
      <c r="E150" s="75"/>
      <c r="F150" s="75"/>
      <c r="G150" s="75"/>
    </row>
    <row r="151" s="56" customFormat="1" hidden="1" customHeight="1" spans="1:7">
      <c r="A151" s="77" t="s">
        <v>149</v>
      </c>
      <c r="B151" s="67">
        <f t="shared" si="11"/>
        <v>307</v>
      </c>
      <c r="C151" s="69">
        <v>307</v>
      </c>
      <c r="D151" s="68">
        <f t="shared" si="12"/>
        <v>0</v>
      </c>
      <c r="E151" s="75"/>
      <c r="F151" s="75"/>
      <c r="G151" s="75"/>
    </row>
    <row r="152" s="56" customFormat="1" hidden="1" customHeight="1" spans="1:7">
      <c r="A152" s="77" t="s">
        <v>150</v>
      </c>
      <c r="B152" s="67">
        <f t="shared" si="11"/>
        <v>387</v>
      </c>
      <c r="C152" s="69">
        <v>387</v>
      </c>
      <c r="D152" s="68">
        <f t="shared" si="12"/>
        <v>0</v>
      </c>
      <c r="E152" s="75"/>
      <c r="F152" s="75"/>
      <c r="G152" s="75"/>
    </row>
    <row r="153" s="56" customFormat="1" hidden="1" customHeight="1" spans="1:7">
      <c r="A153" s="77" t="s">
        <v>151</v>
      </c>
      <c r="B153" s="67">
        <f t="shared" si="11"/>
        <v>457</v>
      </c>
      <c r="C153" s="69">
        <v>457</v>
      </c>
      <c r="D153" s="68">
        <f t="shared" si="12"/>
        <v>0</v>
      </c>
      <c r="E153" s="75"/>
      <c r="F153" s="75"/>
      <c r="G153" s="75"/>
    </row>
    <row r="154" s="56" customFormat="1" hidden="1" customHeight="1" spans="1:7">
      <c r="A154" s="77" t="s">
        <v>152</v>
      </c>
      <c r="B154" s="67">
        <f t="shared" si="11"/>
        <v>459</v>
      </c>
      <c r="C154" s="69">
        <v>459</v>
      </c>
      <c r="D154" s="68">
        <f t="shared" si="12"/>
        <v>0</v>
      </c>
      <c r="E154" s="75"/>
      <c r="F154" s="75"/>
      <c r="G154" s="75"/>
    </row>
    <row r="155" s="56" customFormat="1" hidden="1" customHeight="1" spans="1:7">
      <c r="A155" s="77" t="s">
        <v>153</v>
      </c>
      <c r="B155" s="67">
        <f t="shared" si="11"/>
        <v>376</v>
      </c>
      <c r="C155" s="69">
        <v>376</v>
      </c>
      <c r="D155" s="68">
        <f t="shared" si="12"/>
        <v>0</v>
      </c>
      <c r="E155" s="75"/>
      <c r="F155" s="75"/>
      <c r="G155" s="75"/>
    </row>
    <row r="156" s="56" customFormat="1" hidden="1" customHeight="1" spans="1:7">
      <c r="A156" s="77" t="s">
        <v>154</v>
      </c>
      <c r="B156" s="67">
        <f t="shared" si="11"/>
        <v>392</v>
      </c>
      <c r="C156" s="69">
        <v>392</v>
      </c>
      <c r="D156" s="68">
        <f t="shared" si="12"/>
        <v>0</v>
      </c>
      <c r="E156" s="75"/>
      <c r="F156" s="75"/>
      <c r="G156" s="75"/>
    </row>
    <row r="157" s="56" customFormat="1" hidden="1" customHeight="1" spans="1:7">
      <c r="A157" s="77" t="s">
        <v>155</v>
      </c>
      <c r="B157" s="67">
        <f t="shared" si="11"/>
        <v>423</v>
      </c>
      <c r="C157" s="69">
        <v>423</v>
      </c>
      <c r="D157" s="68">
        <f t="shared" si="12"/>
        <v>0</v>
      </c>
      <c r="E157" s="75"/>
      <c r="F157" s="75"/>
      <c r="G157" s="75"/>
    </row>
    <row r="158" s="56" customFormat="1" ht="15.75" hidden="1" spans="1:7">
      <c r="A158" s="77" t="s">
        <v>156</v>
      </c>
      <c r="B158" s="67">
        <f t="shared" si="11"/>
        <v>1066</v>
      </c>
      <c r="C158" s="69">
        <v>1066</v>
      </c>
      <c r="D158" s="68">
        <f t="shared" si="12"/>
        <v>0</v>
      </c>
      <c r="E158" s="75"/>
      <c r="F158" s="75"/>
      <c r="G158" s="75"/>
    </row>
    <row r="159" s="55" customFormat="1" hidden="1" customHeight="1" spans="1:7">
      <c r="A159" s="82" t="s">
        <v>157</v>
      </c>
      <c r="B159" s="67">
        <f t="shared" si="11"/>
        <v>1636</v>
      </c>
      <c r="C159" s="69">
        <v>1636</v>
      </c>
      <c r="D159" s="68">
        <f t="shared" si="12"/>
        <v>0</v>
      </c>
      <c r="E159" s="69"/>
      <c r="F159" s="69"/>
      <c r="G159" s="69"/>
    </row>
    <row r="160" s="55" customFormat="1" hidden="1" customHeight="1" spans="1:7">
      <c r="A160" s="83" t="s">
        <v>158</v>
      </c>
      <c r="B160" s="67">
        <f t="shared" si="11"/>
        <v>15060</v>
      </c>
      <c r="C160" s="69">
        <v>15060</v>
      </c>
      <c r="D160" s="68">
        <f t="shared" si="12"/>
        <v>0</v>
      </c>
      <c r="E160" s="69"/>
      <c r="F160" s="69"/>
      <c r="G160" s="69"/>
    </row>
    <row r="161" s="55" customFormat="1" hidden="1" customHeight="1" spans="1:7">
      <c r="A161" s="82" t="s">
        <v>159</v>
      </c>
      <c r="B161" s="67">
        <f t="shared" si="11"/>
        <v>683</v>
      </c>
      <c r="C161" s="69">
        <v>683</v>
      </c>
      <c r="D161" s="68">
        <f t="shared" si="12"/>
        <v>0</v>
      </c>
      <c r="E161" s="69"/>
      <c r="F161" s="69"/>
      <c r="G161" s="69"/>
    </row>
    <row r="162" s="55" customFormat="1" hidden="1" customHeight="1" spans="1:7">
      <c r="A162" s="82" t="s">
        <v>160</v>
      </c>
      <c r="B162" s="67">
        <f t="shared" si="11"/>
        <v>420</v>
      </c>
      <c r="C162" s="69">
        <v>420</v>
      </c>
      <c r="D162" s="68">
        <f t="shared" si="12"/>
        <v>0</v>
      </c>
      <c r="E162" s="69"/>
      <c r="F162" s="69"/>
      <c r="G162" s="69"/>
    </row>
    <row r="163" s="55" customFormat="1" customHeight="1" spans="1:7">
      <c r="A163" s="82" t="s">
        <v>161</v>
      </c>
      <c r="B163" s="67">
        <f t="shared" si="11"/>
        <v>5371</v>
      </c>
      <c r="C163" s="69">
        <v>5321</v>
      </c>
      <c r="D163" s="68">
        <f>SUM(E163:G163)</f>
        <v>50</v>
      </c>
      <c r="E163" s="69">
        <f>SUM(水利工程维修维护!E21)</f>
        <v>50</v>
      </c>
      <c r="F163" s="69"/>
      <c r="G163" s="69"/>
    </row>
    <row r="164" s="55" customFormat="1" hidden="1" customHeight="1" spans="1:7">
      <c r="A164" s="84" t="s">
        <v>162</v>
      </c>
      <c r="B164" s="67">
        <f t="shared" si="11"/>
        <v>0</v>
      </c>
      <c r="C164" s="69">
        <v>0</v>
      </c>
      <c r="D164" s="68">
        <f t="shared" si="12"/>
        <v>0</v>
      </c>
      <c r="E164" s="69"/>
      <c r="F164" s="69"/>
      <c r="G164" s="69"/>
    </row>
    <row r="165" s="55" customFormat="1" hidden="1" customHeight="1" spans="1:7">
      <c r="A165" s="82" t="s">
        <v>163</v>
      </c>
      <c r="B165" s="67">
        <f t="shared" si="11"/>
        <v>491</v>
      </c>
      <c r="C165" s="69">
        <v>491</v>
      </c>
      <c r="D165" s="68">
        <f t="shared" si="12"/>
        <v>0</v>
      </c>
      <c r="E165" s="69"/>
      <c r="F165" s="69"/>
      <c r="G165" s="69"/>
    </row>
    <row r="166" s="55" customFormat="1" hidden="1" customHeight="1" spans="1:7">
      <c r="A166" s="76" t="s">
        <v>164</v>
      </c>
      <c r="B166" s="67">
        <f t="shared" si="11"/>
        <v>55</v>
      </c>
      <c r="C166" s="69">
        <v>55</v>
      </c>
      <c r="D166" s="68">
        <f t="shared" si="12"/>
        <v>0</v>
      </c>
      <c r="E166" s="69"/>
      <c r="F166" s="69"/>
      <c r="G166" s="69"/>
    </row>
    <row r="167" s="55" customFormat="1" customHeight="1" spans="1:7">
      <c r="A167" s="76" t="s">
        <v>165</v>
      </c>
      <c r="B167" s="67">
        <f t="shared" si="11"/>
        <v>1037</v>
      </c>
      <c r="C167" s="69">
        <v>757</v>
      </c>
      <c r="D167" s="68">
        <f>SUM(E167:G167)</f>
        <v>280</v>
      </c>
      <c r="E167" s="69">
        <f>SUM(水利工程维修维护!E23)</f>
        <v>280</v>
      </c>
      <c r="F167" s="69"/>
      <c r="G167" s="69"/>
    </row>
    <row r="168" s="55" customFormat="1" hidden="1" customHeight="1" spans="1:7">
      <c r="A168" s="76" t="s">
        <v>166</v>
      </c>
      <c r="B168" s="67">
        <f t="shared" si="11"/>
        <v>105</v>
      </c>
      <c r="C168" s="69">
        <v>105</v>
      </c>
      <c r="D168" s="68">
        <f t="shared" si="12"/>
        <v>0</v>
      </c>
      <c r="E168" s="68"/>
      <c r="F168" s="69"/>
      <c r="G168" s="69"/>
    </row>
    <row r="169" s="55" customFormat="1" hidden="1" customHeight="1" spans="1:7">
      <c r="A169" s="76" t="s">
        <v>167</v>
      </c>
      <c r="B169" s="67">
        <f t="shared" si="11"/>
        <v>40</v>
      </c>
      <c r="C169" s="69">
        <v>40</v>
      </c>
      <c r="D169" s="68">
        <f t="shared" si="12"/>
        <v>0</v>
      </c>
      <c r="E169" s="68"/>
      <c r="F169" s="69"/>
      <c r="G169" s="69"/>
    </row>
    <row r="170" s="55" customFormat="1" hidden="1" customHeight="1" spans="1:7">
      <c r="A170" s="82" t="s">
        <v>168</v>
      </c>
      <c r="B170" s="67">
        <f t="shared" si="11"/>
        <v>4</v>
      </c>
      <c r="C170" s="69">
        <v>4</v>
      </c>
      <c r="D170" s="68">
        <f t="shared" si="12"/>
        <v>0</v>
      </c>
      <c r="E170" s="68"/>
      <c r="F170" s="69"/>
      <c r="G170" s="69"/>
    </row>
    <row r="171" ht="15.75" hidden="1" spans="1:7">
      <c r="A171" s="85" t="s">
        <v>169</v>
      </c>
      <c r="B171" s="67">
        <f t="shared" si="11"/>
        <v>163</v>
      </c>
      <c r="C171" s="69">
        <v>163</v>
      </c>
      <c r="D171" s="68">
        <f t="shared" si="12"/>
        <v>0</v>
      </c>
      <c r="E171" s="68"/>
      <c r="F171" s="75"/>
      <c r="G171" s="75"/>
    </row>
    <row r="172" s="56" customFormat="1" hidden="1" customHeight="1" spans="1:7">
      <c r="A172" s="76" t="s">
        <v>170</v>
      </c>
      <c r="B172" s="67">
        <f t="shared" si="11"/>
        <v>43</v>
      </c>
      <c r="C172" s="69">
        <v>43</v>
      </c>
      <c r="D172" s="68">
        <f t="shared" si="12"/>
        <v>0</v>
      </c>
      <c r="E172" s="68"/>
      <c r="F172" s="75"/>
      <c r="G172" s="75"/>
    </row>
    <row r="173" ht="15.75" hidden="1" spans="1:7">
      <c r="A173" s="79" t="s">
        <v>171</v>
      </c>
      <c r="B173" s="67">
        <f t="shared" si="11"/>
        <v>10</v>
      </c>
      <c r="C173" s="86">
        <v>10</v>
      </c>
      <c r="D173" s="68">
        <f t="shared" si="12"/>
        <v>0</v>
      </c>
      <c r="E173" s="68"/>
      <c r="F173" s="90"/>
      <c r="G173" s="86"/>
    </row>
    <row r="174" ht="15.75" hidden="1" spans="1:7">
      <c r="A174" s="76" t="s">
        <v>172</v>
      </c>
      <c r="B174" s="67">
        <f t="shared" si="11"/>
        <v>85</v>
      </c>
      <c r="C174" s="87">
        <v>85</v>
      </c>
      <c r="D174" s="68">
        <f t="shared" si="12"/>
        <v>0</v>
      </c>
      <c r="E174" s="68"/>
      <c r="F174" s="91"/>
      <c r="G174" s="91"/>
    </row>
    <row r="175" ht="15.75" hidden="1" spans="1:7">
      <c r="A175" s="76" t="s">
        <v>173</v>
      </c>
      <c r="B175" s="67">
        <f t="shared" si="11"/>
        <v>15</v>
      </c>
      <c r="C175" s="86">
        <v>15</v>
      </c>
      <c r="D175" s="68">
        <f t="shared" si="12"/>
        <v>0</v>
      </c>
      <c r="E175" s="68"/>
      <c r="F175" s="90"/>
      <c r="G175" s="86"/>
    </row>
    <row r="176" ht="15.75" hidden="1" spans="1:7">
      <c r="A176" s="79" t="s">
        <v>174</v>
      </c>
      <c r="B176" s="67">
        <f t="shared" si="11"/>
        <v>15</v>
      </c>
      <c r="C176" s="86">
        <v>15</v>
      </c>
      <c r="D176" s="68">
        <f t="shared" si="12"/>
        <v>0</v>
      </c>
      <c r="E176" s="68"/>
      <c r="F176" s="90"/>
      <c r="G176" s="86"/>
    </row>
    <row r="177" ht="15.75" hidden="1" spans="1:7">
      <c r="A177" s="76" t="s">
        <v>175</v>
      </c>
      <c r="B177" s="67">
        <f t="shared" si="11"/>
        <v>20</v>
      </c>
      <c r="C177" s="86">
        <v>20</v>
      </c>
      <c r="D177" s="68">
        <f t="shared" si="12"/>
        <v>0</v>
      </c>
      <c r="E177" s="68"/>
      <c r="F177" s="90"/>
      <c r="G177" s="86"/>
    </row>
    <row r="178" ht="15.75" hidden="1" spans="1:7">
      <c r="A178" s="76" t="s">
        <v>176</v>
      </c>
      <c r="B178" s="67">
        <f t="shared" si="11"/>
        <v>15</v>
      </c>
      <c r="C178" s="86">
        <v>15</v>
      </c>
      <c r="D178" s="68">
        <f t="shared" si="12"/>
        <v>0</v>
      </c>
      <c r="E178" s="68"/>
      <c r="F178" s="90"/>
      <c r="G178" s="86"/>
    </row>
    <row r="179" ht="45" customHeight="1" spans="1:7">
      <c r="A179" s="88" t="s">
        <v>177</v>
      </c>
      <c r="B179" s="89"/>
      <c r="C179" s="89"/>
      <c r="D179" s="89"/>
      <c r="E179" s="89"/>
      <c r="F179" s="89"/>
      <c r="G179" s="89"/>
    </row>
  </sheetData>
  <customSheetViews>
    <customSheetView guid="{40546AE0-6B6D-4AC1-BF36-7BDCA8DD176C}" scale="140" hiddenRows="1">
      <selection activeCell="G52" sqref="G52"/>
      <pageMargins left="0.511811023622047" right="0.590551181102362" top="0.748031496062992" bottom="0.748031496062992" header="0.31496062992126" footer="0.31496062992126"/>
      <printOptions horizontalCentered="1"/>
      <pageSetup paperSize="9" fitToHeight="0" orientation="landscape"/>
      <headerFooter/>
    </customSheetView>
  </customSheetViews>
  <mergeCells count="2">
    <mergeCell ref="A2:G2"/>
    <mergeCell ref="A179:G179"/>
  </mergeCells>
  <printOptions horizontalCentered="1"/>
  <pageMargins left="0.511805555555556" right="0.590277777777778" top="0.747916666666667" bottom="0.747916666666667" header="0.314583333333333" footer="0.314583333333333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110"/>
  <sheetViews>
    <sheetView zoomScale="140" zoomScaleNormal="140" topLeftCell="A22" workbookViewId="0">
      <selection activeCell="Q72" sqref="Q72"/>
    </sheetView>
  </sheetViews>
  <sheetFormatPr defaultColWidth="9" defaultRowHeight="13.5"/>
  <cols>
    <col min="1" max="1" width="16.325" customWidth="1"/>
    <col min="2" max="2" width="18.75" customWidth="1"/>
    <col min="3" max="3" width="22.3166666666667" customWidth="1"/>
    <col min="4" max="4" width="23.2083333333333" customWidth="1"/>
  </cols>
  <sheetData>
    <row r="1" customFormat="1" spans="1:4">
      <c r="A1" s="29" t="s">
        <v>178</v>
      </c>
      <c r="B1" s="30"/>
      <c r="C1" s="30"/>
      <c r="D1" s="30"/>
    </row>
    <row r="2" customFormat="1" ht="51" customHeight="1" spans="1:4">
      <c r="A2" s="31" t="s">
        <v>179</v>
      </c>
      <c r="B2" s="31"/>
      <c r="C2" s="31"/>
      <c r="D2" s="31"/>
    </row>
    <row r="3" customFormat="1" ht="31" customHeight="1" spans="1:59">
      <c r="A3" s="32" t="s">
        <v>180</v>
      </c>
      <c r="B3" s="33" t="s">
        <v>7</v>
      </c>
      <c r="C3" s="32" t="s">
        <v>181</v>
      </c>
      <c r="D3" s="33" t="s">
        <v>9</v>
      </c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</row>
    <row r="4" customFormat="1" ht="15.75" hidden="1" spans="1:59">
      <c r="A4" s="34" t="s">
        <v>182</v>
      </c>
      <c r="B4" s="35" t="s">
        <v>183</v>
      </c>
      <c r="C4" s="32"/>
      <c r="D4" s="32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</row>
    <row r="5" s="27" customFormat="1" ht="15.75" spans="1:4">
      <c r="A5" s="36" t="s">
        <v>12</v>
      </c>
      <c r="B5" s="37"/>
      <c r="C5" s="37"/>
      <c r="D5" s="37"/>
    </row>
    <row r="6" s="28" customFormat="1" ht="15.75" spans="1:4">
      <c r="A6" s="38" t="s">
        <v>13</v>
      </c>
      <c r="B6" s="35" t="s">
        <v>184</v>
      </c>
      <c r="C6" s="35"/>
      <c r="D6" s="39"/>
    </row>
    <row r="7" s="28" customFormat="1" ht="15.75" hidden="1" spans="1:4">
      <c r="A7" s="40" t="s">
        <v>185</v>
      </c>
      <c r="B7" s="41"/>
      <c r="C7" s="35"/>
      <c r="D7" s="39"/>
    </row>
    <row r="8" s="28" customFormat="1" ht="15.75" hidden="1" spans="1:4">
      <c r="A8" s="40" t="s">
        <v>186</v>
      </c>
      <c r="B8" s="41"/>
      <c r="C8" s="35"/>
      <c r="D8" s="39"/>
    </row>
    <row r="9" s="28" customFormat="1" ht="15.75" hidden="1" spans="1:4">
      <c r="A9" s="40" t="s">
        <v>187</v>
      </c>
      <c r="B9" s="41"/>
      <c r="C9" s="42"/>
      <c r="D9" s="39"/>
    </row>
    <row r="10" s="28" customFormat="1" ht="15.75" hidden="1" spans="1:4">
      <c r="A10" s="40" t="s">
        <v>188</v>
      </c>
      <c r="B10" s="41"/>
      <c r="C10" s="42"/>
      <c r="D10" s="39"/>
    </row>
    <row r="11" s="28" customFormat="1" ht="25.5" spans="1:4">
      <c r="A11" s="40" t="s">
        <v>189</v>
      </c>
      <c r="B11" s="39"/>
      <c r="C11" s="42"/>
      <c r="D11" s="43" t="s">
        <v>190</v>
      </c>
    </row>
    <row r="12" s="27" customFormat="1" ht="15.75" hidden="1" spans="1:4">
      <c r="A12" s="40" t="s">
        <v>191</v>
      </c>
      <c r="B12" s="39"/>
      <c r="C12" s="42"/>
      <c r="D12" s="44"/>
    </row>
    <row r="13" s="28" customFormat="1" ht="15.75" hidden="1" spans="1:4">
      <c r="A13" s="40" t="s">
        <v>192</v>
      </c>
      <c r="B13" s="39"/>
      <c r="C13" s="42"/>
      <c r="D13" s="44"/>
    </row>
    <row r="14" s="28" customFormat="1" ht="15.75" spans="1:4">
      <c r="A14" s="36" t="s">
        <v>14</v>
      </c>
      <c r="B14" s="39"/>
      <c r="C14" s="42"/>
      <c r="D14" s="44"/>
    </row>
    <row r="15" s="28" customFormat="1" ht="15.75" spans="1:4">
      <c r="A15" s="38" t="s">
        <v>15</v>
      </c>
      <c r="B15" s="35" t="s">
        <v>193</v>
      </c>
      <c r="C15" s="42" t="s">
        <v>194</v>
      </c>
      <c r="D15" s="44"/>
    </row>
    <row r="16" s="28" customFormat="1" ht="15.75" hidden="1" spans="1:4">
      <c r="A16" s="38" t="s">
        <v>195</v>
      </c>
      <c r="B16" s="39"/>
      <c r="C16" s="42"/>
      <c r="D16" s="44"/>
    </row>
    <row r="17" s="28" customFormat="1" ht="15.75" hidden="1" spans="1:4">
      <c r="A17" s="38" t="s">
        <v>196</v>
      </c>
      <c r="B17" s="39"/>
      <c r="C17" s="42"/>
      <c r="D17" s="44"/>
    </row>
    <row r="18" s="28" customFormat="1" ht="15.75" hidden="1" spans="1:4">
      <c r="A18" s="38" t="s">
        <v>197</v>
      </c>
      <c r="B18" s="39"/>
      <c r="C18" s="42"/>
      <c r="D18" s="44"/>
    </row>
    <row r="19" s="27" customFormat="1" ht="15.75" hidden="1" spans="1:4">
      <c r="A19" s="38" t="s">
        <v>16</v>
      </c>
      <c r="B19" s="39"/>
      <c r="C19" s="42"/>
      <c r="D19" s="44"/>
    </row>
    <row r="20" s="28" customFormat="1" ht="29.25" spans="1:4">
      <c r="A20" s="38" t="s">
        <v>17</v>
      </c>
      <c r="B20" s="41"/>
      <c r="C20" s="42" t="s">
        <v>198</v>
      </c>
      <c r="D20" s="44"/>
    </row>
    <row r="21" s="28" customFormat="1" ht="15.75" spans="1:4">
      <c r="A21" s="36" t="s">
        <v>18</v>
      </c>
      <c r="B21" s="39"/>
      <c r="C21" s="42"/>
      <c r="D21" s="44"/>
    </row>
    <row r="22" s="28" customFormat="1" ht="15.75" spans="1:4">
      <c r="A22" s="38" t="s">
        <v>19</v>
      </c>
      <c r="B22" s="35" t="s">
        <v>199</v>
      </c>
      <c r="C22" s="42"/>
      <c r="D22" s="44"/>
    </row>
    <row r="23" s="28" customFormat="1" ht="15.75" hidden="1" spans="1:4">
      <c r="A23" s="38" t="s">
        <v>200</v>
      </c>
      <c r="B23" s="41"/>
      <c r="C23" s="42"/>
      <c r="D23" s="44"/>
    </row>
    <row r="24" s="28" customFormat="1" ht="15.75" hidden="1" spans="1:4">
      <c r="A24" s="40" t="s">
        <v>201</v>
      </c>
      <c r="B24" s="41"/>
      <c r="C24" s="42"/>
      <c r="D24" s="44"/>
    </row>
    <row r="25" s="28" customFormat="1" ht="15.75" hidden="1" spans="1:4">
      <c r="A25" s="38" t="s">
        <v>20</v>
      </c>
      <c r="B25" s="41"/>
      <c r="C25" s="42"/>
      <c r="D25" s="44"/>
    </row>
    <row r="26" s="28" customFormat="1" ht="15.75" hidden="1" spans="1:4">
      <c r="A26" s="38" t="s">
        <v>21</v>
      </c>
      <c r="B26" s="39"/>
      <c r="C26" s="42"/>
      <c r="D26" s="44"/>
    </row>
    <row r="27" s="28" customFormat="1" ht="15.75" hidden="1" spans="1:4">
      <c r="A27" s="38" t="s">
        <v>22</v>
      </c>
      <c r="B27" s="41"/>
      <c r="C27" s="42"/>
      <c r="D27" s="44"/>
    </row>
    <row r="28" s="28" customFormat="1" ht="15.75" hidden="1" spans="1:4">
      <c r="A28" s="38" t="s">
        <v>23</v>
      </c>
      <c r="B28" s="41"/>
      <c r="C28" s="42"/>
      <c r="D28" s="44"/>
    </row>
    <row r="29" s="27" customFormat="1" ht="15.75" hidden="1" spans="1:4">
      <c r="A29" s="38" t="s">
        <v>24</v>
      </c>
      <c r="B29" s="41"/>
      <c r="C29" s="42"/>
      <c r="D29" s="44"/>
    </row>
    <row r="30" s="28" customFormat="1" ht="15.75" spans="1:4">
      <c r="A30" s="36" t="s">
        <v>25</v>
      </c>
      <c r="B30" s="39"/>
      <c r="C30" s="42"/>
      <c r="D30" s="44"/>
    </row>
    <row r="31" s="28" customFormat="1" ht="15.75" spans="1:4">
      <c r="A31" s="38" t="s">
        <v>26</v>
      </c>
      <c r="B31" s="45" t="s">
        <v>202</v>
      </c>
      <c r="C31" s="42"/>
      <c r="D31" s="46"/>
    </row>
    <row r="32" s="28" customFormat="1" ht="15.75" hidden="1" spans="1:4">
      <c r="A32" s="40" t="s">
        <v>203</v>
      </c>
      <c r="B32" s="41"/>
      <c r="C32" s="42"/>
      <c r="D32" s="44"/>
    </row>
    <row r="33" s="28" customFormat="1" ht="29.25" spans="1:4">
      <c r="A33" s="40" t="s">
        <v>204</v>
      </c>
      <c r="B33" s="41"/>
      <c r="C33" s="42" t="s">
        <v>205</v>
      </c>
      <c r="D33" s="44"/>
    </row>
    <row r="34" s="28" customFormat="1" ht="15.75" hidden="1" spans="1:4">
      <c r="A34" s="40" t="s">
        <v>206</v>
      </c>
      <c r="B34" s="41"/>
      <c r="C34" s="42"/>
      <c r="D34" s="44"/>
    </row>
    <row r="35" s="27" customFormat="1" ht="15.75" hidden="1" spans="1:4">
      <c r="A35" s="40" t="s">
        <v>207</v>
      </c>
      <c r="B35" s="39"/>
      <c r="C35" s="42"/>
      <c r="D35" s="44"/>
    </row>
    <row r="36" s="28" customFormat="1" ht="15.75" hidden="1" spans="1:4">
      <c r="A36" s="40" t="s">
        <v>208</v>
      </c>
      <c r="B36" s="39"/>
      <c r="C36" s="42"/>
      <c r="D36" s="44"/>
    </row>
    <row r="37" s="28" customFormat="1" ht="15.75" hidden="1" spans="1:4">
      <c r="A37" s="38" t="s">
        <v>27</v>
      </c>
      <c r="B37" s="41"/>
      <c r="C37" s="42"/>
      <c r="D37" s="44"/>
    </row>
    <row r="38" s="28" customFormat="1" ht="15.75" customHeight="1" spans="1:4">
      <c r="A38" s="36" t="s">
        <v>28</v>
      </c>
      <c r="B38" s="39"/>
      <c r="C38" s="42"/>
      <c r="D38" s="44"/>
    </row>
    <row r="39" s="28" customFormat="1" ht="15.75" spans="1:4">
      <c r="A39" s="38" t="s">
        <v>29</v>
      </c>
      <c r="B39" s="35" t="s">
        <v>209</v>
      </c>
      <c r="C39" s="42" t="s">
        <v>210</v>
      </c>
      <c r="D39" s="44"/>
    </row>
    <row r="40" s="28" customFormat="1" ht="15.75" hidden="1" spans="1:4">
      <c r="A40" s="38" t="s">
        <v>211</v>
      </c>
      <c r="B40" s="39"/>
      <c r="C40" s="42"/>
      <c r="D40" s="44"/>
    </row>
    <row r="41" s="28" customFormat="1" ht="15.75" hidden="1" spans="1:4">
      <c r="A41" s="40" t="s">
        <v>212</v>
      </c>
      <c r="B41" s="39"/>
      <c r="C41" s="41"/>
      <c r="D41" s="44"/>
    </row>
    <row r="42" s="28" customFormat="1" ht="15.75" hidden="1" spans="1:4">
      <c r="A42" s="40" t="s">
        <v>213</v>
      </c>
      <c r="B42" s="39"/>
      <c r="C42" s="41"/>
      <c r="D42" s="44"/>
    </row>
    <row r="43" s="28" customFormat="1" ht="15.75" hidden="1" spans="1:4">
      <c r="A43" s="38" t="s">
        <v>30</v>
      </c>
      <c r="B43" s="39"/>
      <c r="C43" s="42"/>
      <c r="D43" s="46"/>
    </row>
    <row r="44" s="27" customFormat="1" ht="15.75" hidden="1" spans="1:4">
      <c r="A44" s="38" t="s">
        <v>31</v>
      </c>
      <c r="B44" s="39"/>
      <c r="C44" s="41"/>
      <c r="D44" s="46"/>
    </row>
    <row r="45" s="28" customFormat="1" ht="15.75" hidden="1" spans="1:4">
      <c r="A45" s="38" t="s">
        <v>32</v>
      </c>
      <c r="B45" s="39"/>
      <c r="C45" s="41"/>
      <c r="D45" s="46"/>
    </row>
    <row r="46" s="28" customFormat="1" ht="15.75" hidden="1" spans="1:4">
      <c r="A46" s="38" t="s">
        <v>33</v>
      </c>
      <c r="B46" s="39"/>
      <c r="C46" s="41"/>
      <c r="D46" s="44"/>
    </row>
    <row r="47" s="28" customFormat="1" ht="15.75" spans="1:4">
      <c r="A47" s="36" t="s">
        <v>34</v>
      </c>
      <c r="B47" s="39"/>
      <c r="C47" s="41"/>
      <c r="D47" s="44"/>
    </row>
    <row r="48" s="28" customFormat="1" ht="15.75" spans="1:4">
      <c r="A48" s="38" t="s">
        <v>35</v>
      </c>
      <c r="B48" s="35" t="s">
        <v>214</v>
      </c>
      <c r="C48" s="41"/>
      <c r="D48" s="46"/>
    </row>
    <row r="49" s="28" customFormat="1" ht="15.75" hidden="1" spans="1:4">
      <c r="A49" s="38" t="s">
        <v>215</v>
      </c>
      <c r="B49" s="39"/>
      <c r="C49" s="41"/>
      <c r="D49" s="44"/>
    </row>
    <row r="50" s="28" customFormat="1" ht="15.75" hidden="1" spans="1:4">
      <c r="A50" s="47" t="s">
        <v>216</v>
      </c>
      <c r="B50" s="39"/>
      <c r="C50" s="41"/>
      <c r="D50" s="44"/>
    </row>
    <row r="51" s="28" customFormat="1" ht="15.75" hidden="1" spans="1:4">
      <c r="A51" s="38" t="s">
        <v>36</v>
      </c>
      <c r="B51" s="39"/>
      <c r="C51" s="42"/>
      <c r="D51" s="44"/>
    </row>
    <row r="52" s="27" customFormat="1" ht="15.75" hidden="1" spans="1:4">
      <c r="A52" s="38" t="s">
        <v>37</v>
      </c>
      <c r="B52" s="39"/>
      <c r="C52" s="42"/>
      <c r="D52" s="46"/>
    </row>
    <row r="53" s="28" customFormat="1" ht="15.75" hidden="1" spans="1:4">
      <c r="A53" s="38" t="s">
        <v>38</v>
      </c>
      <c r="B53" s="39"/>
      <c r="C53" s="42"/>
      <c r="D53" s="44"/>
    </row>
    <row r="54" s="28" customFormat="1" ht="15.75" hidden="1" spans="1:4">
      <c r="A54" s="38" t="s">
        <v>39</v>
      </c>
      <c r="B54" s="39"/>
      <c r="C54" s="42"/>
      <c r="D54" s="44"/>
    </row>
    <row r="55" s="28" customFormat="1" ht="15.75" spans="1:4">
      <c r="A55" s="36" t="s">
        <v>40</v>
      </c>
      <c r="B55" s="39"/>
      <c r="C55" s="48"/>
      <c r="D55" s="44"/>
    </row>
    <row r="56" s="28" customFormat="1" ht="15.75" spans="1:4">
      <c r="A56" s="38" t="s">
        <v>41</v>
      </c>
      <c r="B56" s="35" t="s">
        <v>217</v>
      </c>
      <c r="C56" s="41"/>
      <c r="D56" s="44"/>
    </row>
    <row r="57" s="28" customFormat="1" ht="15.75" hidden="1" spans="1:4">
      <c r="A57" s="38" t="s">
        <v>218</v>
      </c>
      <c r="B57" s="49"/>
      <c r="C57" s="41"/>
      <c r="D57" s="44"/>
    </row>
    <row r="58" s="27" customFormat="1" ht="15.75" hidden="1" spans="1:4">
      <c r="A58" s="38" t="s">
        <v>219</v>
      </c>
      <c r="B58" s="49"/>
      <c r="C58" s="41"/>
      <c r="D58" s="44"/>
    </row>
    <row r="59" s="27" customFormat="1" ht="15.75" hidden="1" spans="1:4">
      <c r="A59" s="38" t="s">
        <v>42</v>
      </c>
      <c r="B59" s="49"/>
      <c r="C59" s="42"/>
      <c r="D59" s="44"/>
    </row>
    <row r="60" s="28" customFormat="1" ht="31.5" hidden="1" customHeight="1" spans="1:4">
      <c r="A60" s="38" t="s">
        <v>43</v>
      </c>
      <c r="B60" s="41"/>
      <c r="C60" s="42"/>
      <c r="D60" s="44"/>
    </row>
    <row r="61" s="28" customFormat="1" ht="15.75" hidden="1" spans="1:4">
      <c r="A61" s="38" t="s">
        <v>44</v>
      </c>
      <c r="B61" s="39"/>
      <c r="C61" s="42"/>
      <c r="D61" s="44"/>
    </row>
    <row r="62" s="28" customFormat="1" ht="15.75" spans="1:4">
      <c r="A62" s="36" t="s">
        <v>45</v>
      </c>
      <c r="B62" s="39"/>
      <c r="C62" s="48"/>
      <c r="D62" s="44"/>
    </row>
    <row r="63" s="28" customFormat="1" ht="15.75" spans="1:4">
      <c r="A63" s="38" t="s">
        <v>46</v>
      </c>
      <c r="B63" s="45" t="s">
        <v>220</v>
      </c>
      <c r="C63" s="42"/>
      <c r="D63" s="44"/>
    </row>
    <row r="64" s="28" customFormat="1" ht="15.75" hidden="1" spans="1:4">
      <c r="A64" s="38" t="s">
        <v>221</v>
      </c>
      <c r="B64" s="39"/>
      <c r="C64" s="42"/>
      <c r="D64" s="44"/>
    </row>
    <row r="65" s="28" customFormat="1" ht="15.75" hidden="1" spans="1:4">
      <c r="A65" s="40" t="s">
        <v>222</v>
      </c>
      <c r="B65" s="39"/>
      <c r="C65" s="42"/>
      <c r="D65" s="44"/>
    </row>
    <row r="66" s="28" customFormat="1" ht="15.75" hidden="1" spans="1:4">
      <c r="A66" s="40" t="s">
        <v>223</v>
      </c>
      <c r="B66" s="39"/>
      <c r="C66" s="42"/>
      <c r="D66" s="44"/>
    </row>
    <row r="67" s="27" customFormat="1" ht="15.75" hidden="1" spans="1:4">
      <c r="A67" s="40" t="s">
        <v>224</v>
      </c>
      <c r="B67" s="39"/>
      <c r="C67" s="42"/>
      <c r="D67" s="44"/>
    </row>
    <row r="68" s="27" customFormat="1" ht="15.75" spans="1:4">
      <c r="A68" s="38" t="s">
        <v>47</v>
      </c>
      <c r="B68" s="39"/>
      <c r="C68" s="42" t="s">
        <v>225</v>
      </c>
      <c r="D68" s="44"/>
    </row>
    <row r="69" s="28" customFormat="1" ht="15.75" hidden="1" spans="1:4">
      <c r="A69" s="38" t="s">
        <v>48</v>
      </c>
      <c r="B69" s="39"/>
      <c r="C69" s="51"/>
      <c r="D69" s="44"/>
    </row>
    <row r="70" s="28" customFormat="1" ht="15.75" hidden="1" spans="1:4">
      <c r="A70" s="38" t="s">
        <v>49</v>
      </c>
      <c r="B70" s="39"/>
      <c r="C70" s="42"/>
      <c r="D70" s="44"/>
    </row>
    <row r="71" s="28" customFormat="1" ht="15.75" spans="1:4">
      <c r="A71" s="36" t="s">
        <v>50</v>
      </c>
      <c r="B71" s="39"/>
      <c r="C71" s="48"/>
      <c r="D71" s="44"/>
    </row>
    <row r="72" s="28" customFormat="1" ht="15.75" spans="1:4">
      <c r="A72" s="38" t="s">
        <v>51</v>
      </c>
      <c r="B72" s="35" t="s">
        <v>226</v>
      </c>
      <c r="C72" s="41"/>
      <c r="D72" s="44"/>
    </row>
    <row r="73" s="27" customFormat="1" ht="15.75" hidden="1" spans="1:4">
      <c r="A73" s="38" t="s">
        <v>227</v>
      </c>
      <c r="B73" s="39"/>
      <c r="C73" s="41"/>
      <c r="D73" s="44"/>
    </row>
    <row r="74" s="28" customFormat="1" ht="15.75" hidden="1" spans="1:4">
      <c r="A74" s="38" t="s">
        <v>228</v>
      </c>
      <c r="B74" s="39"/>
      <c r="C74" s="41"/>
      <c r="D74" s="44"/>
    </row>
    <row r="75" s="28" customFormat="1" ht="15.75" hidden="1" spans="1:4">
      <c r="A75" s="38" t="s">
        <v>229</v>
      </c>
      <c r="B75" s="39"/>
      <c r="C75" s="41"/>
      <c r="D75" s="44"/>
    </row>
    <row r="76" s="28" customFormat="1" ht="15.75" hidden="1" spans="1:4">
      <c r="A76" s="38" t="s">
        <v>52</v>
      </c>
      <c r="B76" s="39"/>
      <c r="C76" s="42"/>
      <c r="D76" s="44"/>
    </row>
    <row r="77" s="28" customFormat="1" ht="15.75" hidden="1" spans="1:4">
      <c r="A77" s="38" t="s">
        <v>53</v>
      </c>
      <c r="B77" s="39"/>
      <c r="C77" s="42"/>
      <c r="D77" s="44"/>
    </row>
    <row r="78" s="28" customFormat="1" ht="15.75" hidden="1" spans="1:4">
      <c r="A78" s="38" t="s">
        <v>54</v>
      </c>
      <c r="B78" s="39"/>
      <c r="C78" s="42"/>
      <c r="D78" s="44"/>
    </row>
    <row r="79" s="27" customFormat="1" ht="15.75" hidden="1" spans="1:4">
      <c r="A79" s="38" t="s">
        <v>55</v>
      </c>
      <c r="B79" s="39"/>
      <c r="C79" s="42"/>
      <c r="D79" s="44"/>
    </row>
    <row r="80" s="28" customFormat="1" ht="15.75" hidden="1" spans="1:4">
      <c r="A80" s="38" t="s">
        <v>56</v>
      </c>
      <c r="B80" s="39"/>
      <c r="C80" s="42"/>
      <c r="D80" s="44"/>
    </row>
    <row r="81" s="28" customFormat="1" ht="15.75" hidden="1" spans="1:4">
      <c r="A81" s="38" t="s">
        <v>57</v>
      </c>
      <c r="B81" s="39"/>
      <c r="C81" s="42"/>
      <c r="D81" s="44"/>
    </row>
    <row r="82" s="28" customFormat="1" ht="15.75" spans="1:4">
      <c r="A82" s="36" t="s">
        <v>58</v>
      </c>
      <c r="B82" s="39"/>
      <c r="C82" s="48"/>
      <c r="D82" s="44"/>
    </row>
    <row r="83" s="28" customFormat="1" ht="15.75" spans="1:4">
      <c r="A83" s="38" t="s">
        <v>59</v>
      </c>
      <c r="B83" s="35" t="s">
        <v>230</v>
      </c>
      <c r="C83" s="42"/>
      <c r="D83" s="46"/>
    </row>
    <row r="84" s="27" customFormat="1" ht="15.75" hidden="1" spans="1:4">
      <c r="A84" s="38" t="s">
        <v>231</v>
      </c>
      <c r="B84" s="41"/>
      <c r="C84" s="42"/>
      <c r="D84" s="44"/>
    </row>
    <row r="85" s="28" customFormat="1" ht="15.75" hidden="1" spans="1:4">
      <c r="A85" s="38" t="s">
        <v>232</v>
      </c>
      <c r="B85" s="39"/>
      <c r="C85" s="42"/>
      <c r="D85" s="44"/>
    </row>
    <row r="86" s="28" customFormat="1" ht="15.75" hidden="1" spans="1:4">
      <c r="A86" s="38" t="s">
        <v>233</v>
      </c>
      <c r="B86" s="39"/>
      <c r="C86" s="42"/>
      <c r="D86" s="44"/>
    </row>
    <row r="87" s="27" customFormat="1" ht="15.75" spans="1:4">
      <c r="A87" s="38" t="s">
        <v>60</v>
      </c>
      <c r="B87" s="39"/>
      <c r="C87" s="42" t="s">
        <v>234</v>
      </c>
      <c r="D87" s="44"/>
    </row>
    <row r="88" s="28" customFormat="1" ht="15.75" hidden="1" spans="1:4">
      <c r="A88" s="38" t="s">
        <v>61</v>
      </c>
      <c r="B88" s="39"/>
      <c r="C88" s="42"/>
      <c r="D88" s="44"/>
    </row>
    <row r="89" s="28" customFormat="1" ht="15.75" hidden="1" spans="1:4">
      <c r="A89" s="38" t="s">
        <v>62</v>
      </c>
      <c r="B89" s="39"/>
      <c r="C89" s="42"/>
      <c r="D89" s="46"/>
    </row>
    <row r="90" s="28" customFormat="1" ht="15.75" spans="1:4">
      <c r="A90" s="36" t="s">
        <v>63</v>
      </c>
      <c r="B90" s="39"/>
      <c r="C90" s="48"/>
      <c r="D90" s="44"/>
    </row>
    <row r="91" s="27" customFormat="1" ht="15.75" spans="1:4">
      <c r="A91" s="38" t="s">
        <v>64</v>
      </c>
      <c r="B91" s="45" t="s">
        <v>235</v>
      </c>
      <c r="C91" s="42"/>
      <c r="D91" s="46"/>
    </row>
    <row r="92" s="28" customFormat="1" ht="15.75" hidden="1" spans="1:4">
      <c r="A92" s="38" t="s">
        <v>236</v>
      </c>
      <c r="B92" s="39"/>
      <c r="C92" s="42"/>
      <c r="D92" s="44"/>
    </row>
    <row r="93" s="27" customFormat="1" ht="15.75" hidden="1" spans="1:4">
      <c r="A93" s="38" t="s">
        <v>65</v>
      </c>
      <c r="B93" s="39"/>
      <c r="C93" s="42"/>
      <c r="D93" s="46"/>
    </row>
    <row r="94" s="28" customFormat="1" ht="15.75" spans="1:4">
      <c r="A94" s="38" t="s">
        <v>66</v>
      </c>
      <c r="B94" s="41"/>
      <c r="C94" s="42"/>
      <c r="D94" s="43"/>
    </row>
    <row r="95" s="28" customFormat="1" ht="15.75" hidden="1" spans="1:4">
      <c r="A95" s="38" t="s">
        <v>67</v>
      </c>
      <c r="B95" s="39"/>
      <c r="C95" s="42"/>
      <c r="D95" s="52"/>
    </row>
    <row r="96" s="28" customFormat="1" ht="15.75" spans="1:4">
      <c r="A96" s="36" t="s">
        <v>68</v>
      </c>
      <c r="B96" s="39"/>
      <c r="C96" s="48"/>
      <c r="D96" s="39"/>
    </row>
    <row r="97" s="28" customFormat="1" ht="15.75" spans="1:4">
      <c r="A97" s="38" t="s">
        <v>69</v>
      </c>
      <c r="B97" s="35" t="s">
        <v>237</v>
      </c>
      <c r="C97" s="41"/>
      <c r="D97" s="52"/>
    </row>
    <row r="98" s="28" customFormat="1" ht="15.75" hidden="1" spans="1:4">
      <c r="A98" s="38" t="s">
        <v>238</v>
      </c>
      <c r="B98" s="39"/>
      <c r="C98" s="41"/>
      <c r="D98" s="39"/>
    </row>
    <row r="99" s="27" customFormat="1" ht="15.75" hidden="1" spans="1:4">
      <c r="A99" s="38" t="s">
        <v>239</v>
      </c>
      <c r="B99" s="39"/>
      <c r="C99" s="41"/>
      <c r="D99" s="39"/>
    </row>
    <row r="100" s="28" customFormat="1" ht="15.75" hidden="1" spans="1:4">
      <c r="A100" s="38" t="s">
        <v>240</v>
      </c>
      <c r="B100" s="39"/>
      <c r="C100" s="41"/>
      <c r="D100" s="39"/>
    </row>
    <row r="101" s="27" customFormat="1" ht="15.75" hidden="1" spans="1:4">
      <c r="A101" s="38" t="s">
        <v>70</v>
      </c>
      <c r="B101" s="39"/>
      <c r="C101" s="42"/>
      <c r="D101" s="52"/>
    </row>
    <row r="102" s="28" customFormat="1" ht="15.75" hidden="1" spans="1:4">
      <c r="A102" s="38" t="s">
        <v>71</v>
      </c>
      <c r="B102" s="39"/>
      <c r="C102" s="42"/>
      <c r="D102" s="52"/>
    </row>
    <row r="103" s="28" customFormat="1" ht="15.75" hidden="1" spans="1:4">
      <c r="A103" s="38" t="s">
        <v>72</v>
      </c>
      <c r="B103" s="39"/>
      <c r="C103" s="42"/>
      <c r="D103" s="39"/>
    </row>
    <row r="104" s="28" customFormat="1" ht="15.75" spans="1:4">
      <c r="A104" s="36" t="s">
        <v>73</v>
      </c>
      <c r="B104" s="39"/>
      <c r="C104" s="48"/>
      <c r="D104" s="39"/>
    </row>
    <row r="105" s="28" customFormat="1" ht="15.75" spans="1:4">
      <c r="A105" s="38" t="s">
        <v>74</v>
      </c>
      <c r="B105" s="45" t="s">
        <v>241</v>
      </c>
      <c r="C105" s="41"/>
      <c r="D105" s="39"/>
    </row>
    <row r="106" s="28" customFormat="1" ht="15.75" hidden="1" spans="1:4">
      <c r="A106" s="38" t="s">
        <v>242</v>
      </c>
      <c r="B106" s="39"/>
      <c r="C106" s="41"/>
      <c r="D106" s="39"/>
    </row>
    <row r="107" s="28" customFormat="1" ht="15.75" hidden="1" spans="1:4">
      <c r="A107" s="38" t="s">
        <v>243</v>
      </c>
      <c r="B107" s="39"/>
      <c r="C107" s="41"/>
      <c r="D107" s="39"/>
    </row>
    <row r="108" customFormat="1" ht="15.75" hidden="1" spans="1:4">
      <c r="A108" s="38" t="s">
        <v>75</v>
      </c>
      <c r="B108" s="39"/>
      <c r="C108" s="42"/>
      <c r="D108" s="39"/>
    </row>
    <row r="109" customFormat="1" ht="15.75" hidden="1" spans="1:4">
      <c r="A109" s="38" t="s">
        <v>76</v>
      </c>
      <c r="B109" s="39"/>
      <c r="C109" s="42"/>
      <c r="D109" s="39"/>
    </row>
    <row r="110" customFormat="1" ht="15.75" hidden="1" spans="1:4">
      <c r="A110" s="38" t="s">
        <v>77</v>
      </c>
      <c r="B110" s="39"/>
      <c r="C110" s="42"/>
      <c r="D110" s="39"/>
    </row>
  </sheetData>
  <mergeCells count="1">
    <mergeCell ref="A2:D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G7" sqref="G7"/>
    </sheetView>
  </sheetViews>
  <sheetFormatPr defaultColWidth="9" defaultRowHeight="13.5" outlineLevelCol="5"/>
  <cols>
    <col min="1" max="1" width="7.75" customWidth="1"/>
    <col min="2" max="2" width="21.0416666666667" customWidth="1"/>
    <col min="3" max="3" width="24.125" customWidth="1"/>
    <col min="4" max="4" width="13.5" customWidth="1"/>
    <col min="5" max="5" width="13.375" customWidth="1"/>
  </cols>
  <sheetData>
    <row r="1" customFormat="1" ht="15" spans="1:1">
      <c r="A1" s="2" t="s">
        <v>244</v>
      </c>
    </row>
    <row r="2" customFormat="1" ht="67" customHeight="1" spans="1:6">
      <c r="A2" s="3" t="s">
        <v>245</v>
      </c>
      <c r="B2" s="3"/>
      <c r="C2" s="3"/>
      <c r="D2" s="3"/>
      <c r="E2" s="3"/>
      <c r="F2" s="15"/>
    </row>
    <row r="3" customFormat="1" ht="21" spans="1:6">
      <c r="A3" s="3"/>
      <c r="B3" s="3"/>
      <c r="C3" s="3"/>
      <c r="D3" s="3"/>
      <c r="E3" s="4" t="s">
        <v>246</v>
      </c>
      <c r="F3" s="16"/>
    </row>
    <row r="4" customFormat="1" ht="39" customHeight="1" spans="1:5">
      <c r="A4" s="5" t="s">
        <v>247</v>
      </c>
      <c r="B4" s="5" t="s">
        <v>248</v>
      </c>
      <c r="C4" s="5" t="s">
        <v>249</v>
      </c>
      <c r="D4" s="5" t="s">
        <v>250</v>
      </c>
      <c r="E4" s="5" t="s">
        <v>251</v>
      </c>
    </row>
    <row r="5" s="1" customFormat="1" ht="22" customHeight="1" spans="1:5">
      <c r="A5" s="6" t="s">
        <v>252</v>
      </c>
      <c r="B5" s="7"/>
      <c r="C5" s="7">
        <f>SUM(C6,C20)</f>
        <v>3590</v>
      </c>
      <c r="D5" s="7">
        <f>SUM(D6,D20)</f>
        <v>3739</v>
      </c>
      <c r="E5" s="7">
        <f>SUM(E6,E20)</f>
        <v>2529</v>
      </c>
    </row>
    <row r="6" s="1" customFormat="1" ht="22" customHeight="1" spans="1:5">
      <c r="A6" s="6" t="s">
        <v>253</v>
      </c>
      <c r="B6" s="6" t="s">
        <v>254</v>
      </c>
      <c r="C6" s="6">
        <f>SUM(C7:C19)</f>
        <v>3079</v>
      </c>
      <c r="D6" s="6">
        <f>SUM(D7:D19)</f>
        <v>2710</v>
      </c>
      <c r="E6" s="6">
        <f>SUM(E7:E19)</f>
        <v>2199</v>
      </c>
    </row>
    <row r="7" ht="22" customHeight="1" spans="1:5">
      <c r="A7" s="21">
        <v>1</v>
      </c>
      <c r="B7" s="21" t="s">
        <v>255</v>
      </c>
      <c r="C7" s="21">
        <v>455</v>
      </c>
      <c r="D7" s="21">
        <v>400</v>
      </c>
      <c r="E7" s="21">
        <v>300</v>
      </c>
    </row>
    <row r="8" customFormat="1" ht="22" customHeight="1" spans="1:5">
      <c r="A8" s="21">
        <v>2</v>
      </c>
      <c r="B8" s="21" t="s">
        <v>256</v>
      </c>
      <c r="C8" s="21">
        <v>123</v>
      </c>
      <c r="D8" s="21">
        <v>108</v>
      </c>
      <c r="E8" s="21">
        <v>108</v>
      </c>
    </row>
    <row r="9" customFormat="1" ht="22" customHeight="1" spans="1:5">
      <c r="A9" s="21">
        <v>3</v>
      </c>
      <c r="B9" s="21" t="s">
        <v>257</v>
      </c>
      <c r="C9" s="21">
        <v>134</v>
      </c>
      <c r="D9" s="21">
        <v>118</v>
      </c>
      <c r="E9" s="21">
        <v>118</v>
      </c>
    </row>
    <row r="10" ht="22" customHeight="1" spans="1:5">
      <c r="A10" s="21">
        <v>4</v>
      </c>
      <c r="B10" s="21" t="s">
        <v>258</v>
      </c>
      <c r="C10" s="21">
        <v>299</v>
      </c>
      <c r="D10" s="21">
        <v>263</v>
      </c>
      <c r="E10" s="21">
        <v>220</v>
      </c>
    </row>
    <row r="11" ht="22" customHeight="1" spans="1:5">
      <c r="A11" s="21">
        <v>5</v>
      </c>
      <c r="B11" s="21" t="s">
        <v>259</v>
      </c>
      <c r="C11" s="21">
        <v>370</v>
      </c>
      <c r="D11" s="21">
        <v>326</v>
      </c>
      <c r="E11" s="21">
        <v>260</v>
      </c>
    </row>
    <row r="12" ht="22" customHeight="1" spans="1:5">
      <c r="A12" s="21">
        <v>6</v>
      </c>
      <c r="B12" s="21" t="s">
        <v>260</v>
      </c>
      <c r="C12" s="21">
        <v>50</v>
      </c>
      <c r="D12" s="21">
        <v>44</v>
      </c>
      <c r="E12" s="21">
        <v>44</v>
      </c>
    </row>
    <row r="13" ht="22" customHeight="1" spans="1:5">
      <c r="A13" s="21">
        <v>7</v>
      </c>
      <c r="B13" s="21" t="s">
        <v>261</v>
      </c>
      <c r="C13" s="21">
        <v>258</v>
      </c>
      <c r="D13" s="21">
        <v>227</v>
      </c>
      <c r="E13" s="21">
        <v>180</v>
      </c>
    </row>
    <row r="14" ht="22" customHeight="1" spans="1:5">
      <c r="A14" s="21">
        <v>8</v>
      </c>
      <c r="B14" s="21" t="s">
        <v>262</v>
      </c>
      <c r="C14" s="21">
        <v>365</v>
      </c>
      <c r="D14" s="21">
        <v>321</v>
      </c>
      <c r="E14" s="21">
        <v>260</v>
      </c>
    </row>
    <row r="15" ht="22" customHeight="1" spans="1:5">
      <c r="A15" s="21">
        <v>9</v>
      </c>
      <c r="B15" s="21" t="s">
        <v>263</v>
      </c>
      <c r="C15" s="21">
        <v>244</v>
      </c>
      <c r="D15" s="21">
        <v>215</v>
      </c>
      <c r="E15" s="21">
        <v>174</v>
      </c>
    </row>
    <row r="16" ht="22" customHeight="1" spans="1:5">
      <c r="A16" s="21">
        <v>10</v>
      </c>
      <c r="B16" s="21" t="s">
        <v>264</v>
      </c>
      <c r="C16" s="21">
        <v>276</v>
      </c>
      <c r="D16" s="21">
        <v>243</v>
      </c>
      <c r="E16" s="21">
        <v>200</v>
      </c>
    </row>
    <row r="17" ht="22" customHeight="1" spans="1:5">
      <c r="A17" s="21">
        <v>11</v>
      </c>
      <c r="B17" s="21" t="s">
        <v>265</v>
      </c>
      <c r="C17" s="21">
        <v>212</v>
      </c>
      <c r="D17" s="21">
        <v>187</v>
      </c>
      <c r="E17" s="21">
        <v>130</v>
      </c>
    </row>
    <row r="18" ht="22" customHeight="1" spans="1:5">
      <c r="A18" s="21">
        <v>12</v>
      </c>
      <c r="B18" s="21" t="s">
        <v>266</v>
      </c>
      <c r="C18" s="21">
        <v>51</v>
      </c>
      <c r="D18" s="21">
        <v>45</v>
      </c>
      <c r="E18" s="21">
        <v>45</v>
      </c>
    </row>
    <row r="19" ht="22" customHeight="1" spans="1:5">
      <c r="A19" s="21">
        <v>13</v>
      </c>
      <c r="B19" s="21" t="s">
        <v>267</v>
      </c>
      <c r="C19" s="21">
        <v>242</v>
      </c>
      <c r="D19" s="21">
        <v>213</v>
      </c>
      <c r="E19" s="21">
        <v>160</v>
      </c>
    </row>
    <row r="20" ht="22" customHeight="1" spans="1:5">
      <c r="A20" s="6" t="s">
        <v>268</v>
      </c>
      <c r="B20" s="6" t="s">
        <v>269</v>
      </c>
      <c r="C20" s="6">
        <f>SUM(C21,C23)</f>
        <v>511</v>
      </c>
      <c r="D20" s="6">
        <f>SUM(D21,D23)</f>
        <v>1029</v>
      </c>
      <c r="E20" s="6">
        <f>SUM(E21,E23)</f>
        <v>330</v>
      </c>
    </row>
    <row r="21" ht="22" customHeight="1" spans="1:5">
      <c r="A21" s="6">
        <v>1</v>
      </c>
      <c r="B21" s="22" t="s">
        <v>270</v>
      </c>
      <c r="C21" s="6">
        <f>SUM(C22:C22)</f>
        <v>0</v>
      </c>
      <c r="D21" s="6">
        <f>SUM(D22:D22)</f>
        <v>100</v>
      </c>
      <c r="E21" s="6">
        <f>SUM(E22:E22)</f>
        <v>50</v>
      </c>
    </row>
    <row r="22" ht="22" customHeight="1" spans="1:5">
      <c r="A22" s="21"/>
      <c r="B22" s="21" t="s">
        <v>271</v>
      </c>
      <c r="C22" s="21"/>
      <c r="D22" s="21">
        <v>100</v>
      </c>
      <c r="E22" s="21">
        <v>50</v>
      </c>
    </row>
    <row r="23" ht="22" customHeight="1" spans="1:5">
      <c r="A23" s="21">
        <v>2</v>
      </c>
      <c r="B23" s="6" t="s">
        <v>272</v>
      </c>
      <c r="C23" s="21">
        <f>SUM(C26:C27)</f>
        <v>511</v>
      </c>
      <c r="D23" s="21">
        <f>SUM(D24:D27)</f>
        <v>929</v>
      </c>
      <c r="E23" s="21">
        <f>SUM(E24:E27)</f>
        <v>280</v>
      </c>
    </row>
    <row r="24" ht="22" customHeight="1" spans="1:5">
      <c r="A24" s="21"/>
      <c r="B24" s="21" t="s">
        <v>273</v>
      </c>
      <c r="C24" s="6"/>
      <c r="D24" s="21">
        <v>180</v>
      </c>
      <c r="E24" s="21">
        <v>80</v>
      </c>
    </row>
    <row r="25" ht="22" customHeight="1" spans="1:5">
      <c r="A25" s="21"/>
      <c r="B25" s="21" t="s">
        <v>274</v>
      </c>
      <c r="C25" s="23"/>
      <c r="D25" s="21">
        <v>300</v>
      </c>
      <c r="E25" s="23"/>
    </row>
    <row r="26" ht="22" customHeight="1" spans="1:5">
      <c r="A26" s="21"/>
      <c r="B26" s="21" t="s">
        <v>275</v>
      </c>
      <c r="C26" s="21">
        <v>37</v>
      </c>
      <c r="D26" s="21">
        <v>32</v>
      </c>
      <c r="E26" s="25">
        <v>200</v>
      </c>
    </row>
    <row r="27" ht="22" customHeight="1" spans="1:5">
      <c r="A27" s="21"/>
      <c r="B27" s="24" t="s">
        <v>276</v>
      </c>
      <c r="C27" s="21">
        <v>474</v>
      </c>
      <c r="D27" s="21">
        <v>417</v>
      </c>
      <c r="E27" s="26"/>
    </row>
  </sheetData>
  <mergeCells count="3">
    <mergeCell ref="A2:E2"/>
    <mergeCell ref="A5:B5"/>
    <mergeCell ref="E26:E27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selection activeCell="A1" sqref="A1"/>
    </sheetView>
  </sheetViews>
  <sheetFormatPr defaultColWidth="9" defaultRowHeight="13.5" outlineLevelCol="3"/>
  <cols>
    <col min="1" max="1" width="15.875" customWidth="1"/>
    <col min="2" max="2" width="41.45" customWidth="1"/>
    <col min="3" max="3" width="22.5" customWidth="1"/>
  </cols>
  <sheetData>
    <row r="1" ht="15" spans="1:1">
      <c r="A1" s="2" t="s">
        <v>277</v>
      </c>
    </row>
    <row r="2" customFormat="1" ht="67" customHeight="1" spans="1:4">
      <c r="A2" s="3" t="s">
        <v>278</v>
      </c>
      <c r="B2" s="3"/>
      <c r="C2" s="3"/>
      <c r="D2" s="15"/>
    </row>
    <row r="3" customFormat="1" ht="21" spans="1:4">
      <c r="A3" s="3"/>
      <c r="B3" s="3"/>
      <c r="C3" s="4" t="s">
        <v>246</v>
      </c>
      <c r="D3" s="16"/>
    </row>
    <row r="4" customFormat="1" ht="30" customHeight="1" spans="1:3">
      <c r="A4" s="5" t="s">
        <v>247</v>
      </c>
      <c r="B4" s="5" t="s">
        <v>248</v>
      </c>
      <c r="C4" s="5" t="s">
        <v>279</v>
      </c>
    </row>
    <row r="5" s="1" customFormat="1" ht="30" customHeight="1" spans="1:3">
      <c r="A5" s="6" t="s">
        <v>252</v>
      </c>
      <c r="B5" s="7"/>
      <c r="C5" s="8">
        <f>SUM(C6,C14)</f>
        <v>20000</v>
      </c>
    </row>
    <row r="6" s="1" customFormat="1" ht="30" customHeight="1" spans="1:3">
      <c r="A6" s="6" t="s">
        <v>253</v>
      </c>
      <c r="B6" s="6" t="s">
        <v>280</v>
      </c>
      <c r="C6" s="8">
        <f>SUM(C7,C10,C12)</f>
        <v>11912</v>
      </c>
    </row>
    <row r="7" s="1" customFormat="1" ht="30" customHeight="1" spans="1:3">
      <c r="A7" s="19" t="s">
        <v>281</v>
      </c>
      <c r="B7" s="6" t="s">
        <v>282</v>
      </c>
      <c r="C7" s="20">
        <f>SUM(C8:C9)</f>
        <v>6279</v>
      </c>
    </row>
    <row r="8" ht="30" customHeight="1" spans="1:3">
      <c r="A8" s="9">
        <v>1</v>
      </c>
      <c r="B8" s="10" t="s">
        <v>283</v>
      </c>
      <c r="C8" s="11">
        <v>1675</v>
      </c>
    </row>
    <row r="9" ht="30" customHeight="1" spans="1:3">
      <c r="A9" s="9">
        <v>2</v>
      </c>
      <c r="B9" s="10" t="s">
        <v>284</v>
      </c>
      <c r="C9" s="11">
        <v>4604</v>
      </c>
    </row>
    <row r="10" s="1" customFormat="1" ht="30" customHeight="1" spans="1:3">
      <c r="A10" s="19" t="s">
        <v>285</v>
      </c>
      <c r="B10" s="5" t="s">
        <v>286</v>
      </c>
      <c r="C10" s="20">
        <f>SUM(C11:C11)</f>
        <v>2743</v>
      </c>
    </row>
    <row r="11" ht="30" customHeight="1" spans="1:3">
      <c r="A11" s="9">
        <v>1</v>
      </c>
      <c r="B11" s="10" t="s">
        <v>287</v>
      </c>
      <c r="C11" s="11">
        <v>2743</v>
      </c>
    </row>
    <row r="12" s="1" customFormat="1" ht="30" customHeight="1" spans="1:3">
      <c r="A12" s="19" t="s">
        <v>288</v>
      </c>
      <c r="B12" s="5" t="s">
        <v>289</v>
      </c>
      <c r="C12" s="20">
        <f>SUM(C13)</f>
        <v>2890</v>
      </c>
    </row>
    <row r="13" ht="30" customHeight="1" spans="1:3">
      <c r="A13" s="9">
        <v>1</v>
      </c>
      <c r="B13" s="10" t="s">
        <v>290</v>
      </c>
      <c r="C13" s="11">
        <v>2890</v>
      </c>
    </row>
    <row r="14" s="1" customFormat="1" ht="30" customHeight="1" spans="1:3">
      <c r="A14" s="5" t="s">
        <v>268</v>
      </c>
      <c r="B14" s="5" t="s">
        <v>291</v>
      </c>
      <c r="C14" s="17">
        <f>SUM(C15,C17)</f>
        <v>8088</v>
      </c>
    </row>
    <row r="15" s="1" customFormat="1" ht="30" customHeight="1" spans="1:3">
      <c r="A15" s="19" t="s">
        <v>281</v>
      </c>
      <c r="B15" s="5" t="s">
        <v>282</v>
      </c>
      <c r="C15" s="17">
        <f>SUM(C16)</f>
        <v>3277</v>
      </c>
    </row>
    <row r="16" ht="30" customHeight="1" spans="1:3">
      <c r="A16" s="12">
        <v>1</v>
      </c>
      <c r="B16" s="13" t="s">
        <v>284</v>
      </c>
      <c r="C16" s="11">
        <v>3277</v>
      </c>
    </row>
    <row r="17" s="1" customFormat="1" ht="30" customHeight="1" spans="1:3">
      <c r="A17" s="19" t="s">
        <v>285</v>
      </c>
      <c r="B17" s="5" t="s">
        <v>286</v>
      </c>
      <c r="C17" s="17">
        <f>SUM(C18)</f>
        <v>4811</v>
      </c>
    </row>
    <row r="18" ht="30" customHeight="1" spans="1:3">
      <c r="A18" s="9">
        <v>1</v>
      </c>
      <c r="B18" s="10" t="s">
        <v>287</v>
      </c>
      <c r="C18" s="11">
        <v>4811</v>
      </c>
    </row>
    <row r="19" customFormat="1" spans="3:3">
      <c r="C19" s="18"/>
    </row>
  </sheetData>
  <mergeCells count="2">
    <mergeCell ref="A2:C2"/>
    <mergeCell ref="A5:B5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zoomScalePageLayoutView="140" workbookViewId="0">
      <selection activeCell="B21" sqref="B21"/>
    </sheetView>
  </sheetViews>
  <sheetFormatPr defaultColWidth="9" defaultRowHeight="13.5" outlineLevelCol="3"/>
  <cols>
    <col min="1" max="1" width="15.875" customWidth="1"/>
    <col min="2" max="2" width="42.75" customWidth="1"/>
    <col min="3" max="3" width="22.5" customWidth="1"/>
  </cols>
  <sheetData>
    <row r="1" customFormat="1" ht="15" spans="1:1">
      <c r="A1" s="2" t="s">
        <v>292</v>
      </c>
    </row>
    <row r="2" customFormat="1" ht="67" customHeight="1" spans="1:4">
      <c r="A2" s="3" t="s">
        <v>293</v>
      </c>
      <c r="B2" s="3"/>
      <c r="C2" s="3"/>
      <c r="D2" s="15"/>
    </row>
    <row r="3" customFormat="1" ht="21" spans="1:4">
      <c r="A3" s="3"/>
      <c r="B3" s="3"/>
      <c r="C3" s="4" t="s">
        <v>246</v>
      </c>
      <c r="D3" s="16"/>
    </row>
    <row r="4" customFormat="1" ht="30" customHeight="1" spans="1:3">
      <c r="A4" s="5" t="s">
        <v>247</v>
      </c>
      <c r="B4" s="5" t="s">
        <v>248</v>
      </c>
      <c r="C4" s="5" t="s">
        <v>279</v>
      </c>
    </row>
    <row r="5" s="1" customFormat="1" ht="30" customHeight="1" spans="1:3">
      <c r="A5" s="6" t="s">
        <v>252</v>
      </c>
      <c r="B5" s="7"/>
      <c r="C5" s="8">
        <f>SUM(C6,C8)</f>
        <v>3000</v>
      </c>
    </row>
    <row r="6" s="1" customFormat="1" ht="30" customHeight="1" spans="1:3">
      <c r="A6" s="6" t="s">
        <v>253</v>
      </c>
      <c r="B6" s="6" t="s">
        <v>294</v>
      </c>
      <c r="C6" s="8">
        <f>SUM(C7)</f>
        <v>1589</v>
      </c>
    </row>
    <row r="7" ht="30" customHeight="1" spans="1:3">
      <c r="A7" s="9">
        <v>1</v>
      </c>
      <c r="B7" s="10" t="s">
        <v>295</v>
      </c>
      <c r="C7" s="11">
        <v>1589</v>
      </c>
    </row>
    <row r="8" s="1" customFormat="1" ht="30" customHeight="1" spans="1:3">
      <c r="A8" s="5" t="s">
        <v>268</v>
      </c>
      <c r="B8" s="5" t="s">
        <v>296</v>
      </c>
      <c r="C8" s="17">
        <f>SUM(C9:C10)</f>
        <v>1411</v>
      </c>
    </row>
    <row r="9" ht="30" customHeight="1" spans="1:3">
      <c r="A9" s="12">
        <v>1</v>
      </c>
      <c r="B9" s="13" t="s">
        <v>297</v>
      </c>
      <c r="C9" s="11">
        <v>911</v>
      </c>
    </row>
    <row r="10" ht="30" customHeight="1" spans="1:3">
      <c r="A10" s="9">
        <v>2</v>
      </c>
      <c r="B10" s="10" t="s">
        <v>298</v>
      </c>
      <c r="C10" s="11">
        <v>500</v>
      </c>
    </row>
    <row r="11" customFormat="1" spans="3:3">
      <c r="C11" s="18"/>
    </row>
  </sheetData>
  <mergeCells count="2">
    <mergeCell ref="A2:C2"/>
    <mergeCell ref="A5:B5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I11" sqref="I11"/>
    </sheetView>
  </sheetViews>
  <sheetFormatPr defaultColWidth="9" defaultRowHeight="13.5" outlineLevelCol="4"/>
  <cols>
    <col min="1" max="1" width="5" customWidth="1"/>
    <col min="2" max="2" width="23.375" customWidth="1"/>
    <col min="3" max="3" width="41.325" customWidth="1"/>
    <col min="4" max="4" width="11.25" customWidth="1"/>
  </cols>
  <sheetData>
    <row r="1" customFormat="1" ht="15" spans="1:1">
      <c r="A1" s="2" t="s">
        <v>299</v>
      </c>
    </row>
    <row r="2" customFormat="1" ht="67" customHeight="1" spans="1:5">
      <c r="A2" s="3" t="s">
        <v>300</v>
      </c>
      <c r="B2" s="3"/>
      <c r="C2" s="3"/>
      <c r="D2" s="3"/>
      <c r="E2" s="15"/>
    </row>
    <row r="3" customFormat="1" ht="21" spans="1:5">
      <c r="A3" s="3"/>
      <c r="B3" s="3"/>
      <c r="C3" s="3"/>
      <c r="D3" s="4" t="s">
        <v>246</v>
      </c>
      <c r="E3" s="16"/>
    </row>
    <row r="4" customFormat="1" ht="30" customHeight="1" spans="1:4">
      <c r="A4" s="5" t="s">
        <v>247</v>
      </c>
      <c r="B4" s="5" t="s">
        <v>301</v>
      </c>
      <c r="C4" s="5" t="s">
        <v>302</v>
      </c>
      <c r="D4" s="5" t="s">
        <v>279</v>
      </c>
    </row>
    <row r="5" s="1" customFormat="1" ht="30" customHeight="1" spans="1:4">
      <c r="A5" s="6" t="s">
        <v>252</v>
      </c>
      <c r="B5" s="7"/>
      <c r="C5" s="7"/>
      <c r="D5" s="8">
        <f>SUM(D6,D8)</f>
        <v>818</v>
      </c>
    </row>
    <row r="6" s="1" customFormat="1" ht="30" customHeight="1" spans="1:4">
      <c r="A6" s="6" t="s">
        <v>253</v>
      </c>
      <c r="B6" s="6" t="s">
        <v>303</v>
      </c>
      <c r="C6" s="6"/>
      <c r="D6" s="8">
        <f>SUM(D7)</f>
        <v>350</v>
      </c>
    </row>
    <row r="7" ht="30" customHeight="1" spans="1:4">
      <c r="A7" s="9">
        <v>1</v>
      </c>
      <c r="B7" s="10" t="s">
        <v>304</v>
      </c>
      <c r="C7" s="10" t="s">
        <v>305</v>
      </c>
      <c r="D7" s="11">
        <v>350</v>
      </c>
    </row>
    <row r="8" ht="30" customHeight="1" spans="1:4">
      <c r="A8" s="5" t="s">
        <v>268</v>
      </c>
      <c r="B8" s="5" t="s">
        <v>306</v>
      </c>
      <c r="C8" s="10"/>
      <c r="D8" s="11">
        <f>SUM(D9:D12)</f>
        <v>468</v>
      </c>
    </row>
    <row r="9" customFormat="1" ht="30" customHeight="1" spans="1:4">
      <c r="A9" s="12">
        <v>1</v>
      </c>
      <c r="B9" s="13" t="s">
        <v>307</v>
      </c>
      <c r="C9" s="13" t="s">
        <v>308</v>
      </c>
      <c r="D9" s="12">
        <v>95</v>
      </c>
    </row>
    <row r="10" customFormat="1" ht="30" customHeight="1" spans="1:4">
      <c r="A10" s="12">
        <v>2</v>
      </c>
      <c r="B10" s="13" t="s">
        <v>309</v>
      </c>
      <c r="C10" s="13" t="s">
        <v>308</v>
      </c>
      <c r="D10" s="12">
        <v>95</v>
      </c>
    </row>
    <row r="11" customFormat="1" ht="30" customHeight="1" spans="1:4">
      <c r="A11" s="12">
        <v>3</v>
      </c>
      <c r="B11" s="13" t="s">
        <v>310</v>
      </c>
      <c r="C11" s="13" t="s">
        <v>311</v>
      </c>
      <c r="D11" s="12">
        <v>198</v>
      </c>
    </row>
    <row r="12" customFormat="1" ht="30" customHeight="1" spans="1:4">
      <c r="A12" s="12">
        <v>4</v>
      </c>
      <c r="B12" s="13" t="s">
        <v>312</v>
      </c>
      <c r="C12" s="13" t="s">
        <v>313</v>
      </c>
      <c r="D12" s="14">
        <v>80</v>
      </c>
    </row>
  </sheetData>
  <mergeCells count="2">
    <mergeCell ref="A2:D2"/>
    <mergeCell ref="A5:B5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附件1汇总简表 </vt:lpstr>
      <vt:lpstr>任务清单</vt:lpstr>
      <vt:lpstr>水利工程维修维护</vt:lpstr>
      <vt:lpstr>太湖清淤</vt:lpstr>
      <vt:lpstr>高邮湖治理</vt:lpstr>
      <vt:lpstr>水旱灾害防御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</dc:creator>
  <cp:lastModifiedBy>苏垚至</cp:lastModifiedBy>
  <dcterms:created xsi:type="dcterms:W3CDTF">2019-04-02T00:58:00Z</dcterms:created>
  <cp:lastPrinted>2026-02-12T17:29:00Z</cp:lastPrinted>
  <dcterms:modified xsi:type="dcterms:W3CDTF">2026-10-22T08:57:24Z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2AF79F4BADCC4C44AEC55656D5A25D51</vt:lpwstr>
  </property>
  <property fmtid="{D5CDD505-2E9C-101B-9397-08002B2CF9AE}" pid="3" name="KSOProductBuildVer">
    <vt:lpwstr>2052-11.8.2.12015</vt:lpwstr>
  </property>
  <property fmtid="{D5CDD505-2E9C-101B-9397-08002B2CF9AE}" pid="4" name="CalculationRule">
    <vt:i4>0</vt:i4>
  </property>
</Properties>
</file>