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lenovo\Desktop\2023年3月\资金工作\4.10  江苏省财政厅 江苏省水利厅关于下达2023年第一批省级水利发展资金的通知\"/>
    </mc:Choice>
  </mc:AlternateContent>
  <bookViews>
    <workbookView xWindow="0" yWindow="0" windowWidth="18525" windowHeight="7125" tabRatio="886"/>
  </bookViews>
  <sheets>
    <sheet name="附件1汇总简表 " sheetId="34" r:id="rId1"/>
    <sheet name="附件2-1" sheetId="36" r:id="rId2"/>
    <sheet name="附件2-2" sheetId="69" r:id="rId3"/>
    <sheet name="附件2-3" sheetId="56" r:id="rId4"/>
    <sheet name="附件3-1-1" sheetId="63" r:id="rId5"/>
    <sheet name="附件3-1-2" sheetId="46" r:id="rId6"/>
    <sheet name="附件3-1-3" sheetId="48" r:id="rId7"/>
    <sheet name="附件3-2-1" sheetId="66" r:id="rId8"/>
    <sheet name="附件3-2-2" sheetId="59" r:id="rId9"/>
    <sheet name="附件3-2-3" sheetId="60" r:id="rId10"/>
    <sheet name="附件3-3-1" sheetId="61" r:id="rId11"/>
    <sheet name="附件3-3-2" sheetId="62" r:id="rId12"/>
    <sheet name="附件3-4" sheetId="68" r:id="rId13"/>
    <sheet name="附件3-5" sheetId="29" r:id="rId14"/>
    <sheet name="附件3-6" sheetId="54" r:id="rId15"/>
    <sheet name="附件3-7" sheetId="55" r:id="rId16"/>
    <sheet name="附件3-8-1" sheetId="57" r:id="rId17"/>
    <sheet name="附件3-8-2" sheetId="64" r:id="rId18"/>
    <sheet name="附件3-9-1" sheetId="65" r:id="rId19"/>
    <sheet name="附件3-9-2" sheetId="67" r:id="rId20"/>
    <sheet name="附件3-10" sheetId="44" r:id="rId21"/>
  </sheets>
  <definedNames>
    <definedName name="_xlnm.Print_Area" localSheetId="0">'附件1汇总简表 '!$A$1:$M$171</definedName>
    <definedName name="_xlnm.Print_Area" localSheetId="1">'附件2-1'!$A$1:$F$107</definedName>
    <definedName name="_xlnm.Print_Area" localSheetId="3">'附件2-3'!$A$1:$C$109</definedName>
    <definedName name="_xlnm.Print_Area" localSheetId="20">'附件3-10'!$A$1:$E$58</definedName>
    <definedName name="_xlnm.Print_Area" localSheetId="6">'附件3-1-3'!$A$1:$J$31</definedName>
    <definedName name="_xlnm.Print_Area" localSheetId="10">'附件3-3-1'!$A$1:$G$206</definedName>
    <definedName name="_xlnm.Print_Area" localSheetId="13">'附件3-5'!$A$1:$H$132</definedName>
    <definedName name="_xlnm.Print_Area" localSheetId="16">'附件3-8-1'!$A$1:$J$111</definedName>
    <definedName name="_xlnm.Print_Area" localSheetId="17">'附件3-8-2'!$A$1:$C$28</definedName>
    <definedName name="_xlnm.Print_Area" localSheetId="18">'附件3-9-1'!$A$1:$D$104</definedName>
    <definedName name="_xlnm.Print_Titles" localSheetId="0">'附件1汇总简表 '!$1:$4</definedName>
    <definedName name="_xlnm.Print_Titles" localSheetId="1">'附件2-1'!$1:$4</definedName>
    <definedName name="_xlnm.Print_Titles" localSheetId="2">'附件2-2'!$1:$4</definedName>
    <definedName name="_xlnm.Print_Titles" localSheetId="3">'附件2-3'!$1:$4</definedName>
    <definedName name="_xlnm.Print_Titles" localSheetId="20">'附件3-10'!$1:$4</definedName>
    <definedName name="_xlnm.Print_Titles" localSheetId="4">'附件3-1-1'!$1:$5</definedName>
    <definedName name="_xlnm.Print_Titles" localSheetId="6">'附件3-1-3'!$1:$3</definedName>
    <definedName name="_xlnm.Print_Titles" localSheetId="7">'附件3-2-1'!$1:$6</definedName>
    <definedName name="_xlnm.Print_Titles" localSheetId="8">'附件3-2-2'!$1:$4</definedName>
    <definedName name="_xlnm.Print_Titles" localSheetId="9">'附件3-2-3'!$1:$4</definedName>
    <definedName name="_xlnm.Print_Titles" localSheetId="10">'附件3-3-1'!$1:$4</definedName>
    <definedName name="_xlnm.Print_Titles" localSheetId="11">'附件3-3-2'!$1:$4</definedName>
    <definedName name="_xlnm.Print_Titles" localSheetId="13">'附件3-5'!$1:$5</definedName>
    <definedName name="_xlnm.Print_Titles" localSheetId="14">'附件3-6'!$1:$5</definedName>
    <definedName name="_xlnm.Print_Titles" localSheetId="15">'附件3-7'!$1:$5</definedName>
    <definedName name="_xlnm.Print_Titles" localSheetId="16">'附件3-8-1'!$1:$6</definedName>
    <definedName name="_xlnm.Print_Titles" localSheetId="18">'附件3-9-1'!$1:$4</definedName>
    <definedName name="_xlnm.Print_Titles" localSheetId="19">'附件3-9-2'!$1:$4</definedName>
  </definedNames>
  <calcPr calcId="162913"/>
</workbook>
</file>

<file path=xl/calcChain.xml><?xml version="1.0" encoding="utf-8"?>
<calcChain xmlns="http://schemas.openxmlformats.org/spreadsheetml/2006/main">
  <c r="D113" i="61" l="1"/>
  <c r="E113" i="61"/>
  <c r="E6" i="61" s="1"/>
  <c r="C113" i="61"/>
  <c r="G181" i="61"/>
  <c r="G113" i="61" s="1"/>
  <c r="E181" i="61"/>
  <c r="B9" i="61"/>
  <c r="B10" i="61"/>
  <c r="B11" i="61"/>
  <c r="B12" i="61"/>
  <c r="B13" i="61"/>
  <c r="B14" i="61"/>
  <c r="B16" i="61"/>
  <c r="B17" i="61"/>
  <c r="B18" i="61"/>
  <c r="B19" i="61"/>
  <c r="B20" i="61"/>
  <c r="B21" i="61"/>
  <c r="B22" i="61"/>
  <c r="B24" i="61"/>
  <c r="B25" i="61"/>
  <c r="B26" i="61"/>
  <c r="B27" i="61"/>
  <c r="B28" i="61"/>
  <c r="B29" i="61"/>
  <c r="B30" i="61"/>
  <c r="B31" i="61"/>
  <c r="B33" i="61"/>
  <c r="B34" i="61"/>
  <c r="B35" i="61"/>
  <c r="B36" i="61"/>
  <c r="B37" i="61"/>
  <c r="B39" i="61"/>
  <c r="B40" i="61"/>
  <c r="B41" i="61"/>
  <c r="B42" i="61"/>
  <c r="B43" i="61"/>
  <c r="B44" i="61"/>
  <c r="B45" i="61"/>
  <c r="B46" i="61"/>
  <c r="B47" i="61"/>
  <c r="B49" i="61"/>
  <c r="B50" i="61"/>
  <c r="B51" i="61"/>
  <c r="B52" i="61"/>
  <c r="B53" i="61"/>
  <c r="B54" i="61"/>
  <c r="B55" i="61"/>
  <c r="B57" i="61"/>
  <c r="B58" i="61"/>
  <c r="B59" i="61"/>
  <c r="B60" i="61"/>
  <c r="B61" i="61"/>
  <c r="B62" i="61"/>
  <c r="B64" i="61"/>
  <c r="B65" i="61"/>
  <c r="B66" i="61"/>
  <c r="B67" i="61"/>
  <c r="B68" i="61"/>
  <c r="B69" i="61"/>
  <c r="B70" i="61"/>
  <c r="B71" i="61"/>
  <c r="B73" i="61"/>
  <c r="B74" i="61"/>
  <c r="B75" i="61"/>
  <c r="B76" i="61"/>
  <c r="B77" i="61"/>
  <c r="B78" i="61"/>
  <c r="B79" i="61"/>
  <c r="B80" i="61"/>
  <c r="B81" i="61"/>
  <c r="B82" i="61"/>
  <c r="B84" i="61"/>
  <c r="B85" i="61"/>
  <c r="B86" i="61"/>
  <c r="B87" i="61"/>
  <c r="B88" i="61"/>
  <c r="B89" i="61"/>
  <c r="B90" i="61"/>
  <c r="B92" i="61"/>
  <c r="B93" i="61"/>
  <c r="B94" i="61"/>
  <c r="B95" i="61"/>
  <c r="B96" i="61"/>
  <c r="B98" i="61"/>
  <c r="B99" i="61"/>
  <c r="B100" i="61"/>
  <c r="B101" i="61"/>
  <c r="B102" i="61"/>
  <c r="B103" i="61"/>
  <c r="B104" i="61"/>
  <c r="B105" i="61"/>
  <c r="B106" i="61"/>
  <c r="B107" i="61"/>
  <c r="B108" i="61"/>
  <c r="B109" i="61"/>
  <c r="B110" i="61"/>
  <c r="B111" i="61"/>
  <c r="B112" i="61"/>
  <c r="B114" i="61"/>
  <c r="B115" i="61"/>
  <c r="B116" i="61"/>
  <c r="B117" i="61"/>
  <c r="B118" i="61"/>
  <c r="B119" i="61"/>
  <c r="B120" i="61"/>
  <c r="B121" i="61"/>
  <c r="B122" i="61"/>
  <c r="B123" i="61"/>
  <c r="B124" i="61"/>
  <c r="B125" i="61"/>
  <c r="B126" i="61"/>
  <c r="B127" i="61"/>
  <c r="B128" i="61"/>
  <c r="B129" i="61"/>
  <c r="B130" i="61"/>
  <c r="B131" i="61"/>
  <c r="B132" i="61"/>
  <c r="B133" i="61"/>
  <c r="B134" i="61"/>
  <c r="B135" i="61"/>
  <c r="B136" i="61"/>
  <c r="B137" i="61"/>
  <c r="B138" i="61"/>
  <c r="B139" i="61"/>
  <c r="B140" i="61"/>
  <c r="B141" i="61"/>
  <c r="B142" i="61"/>
  <c r="B143" i="61"/>
  <c r="B144" i="61"/>
  <c r="B145" i="61"/>
  <c r="B146" i="61"/>
  <c r="B147" i="61"/>
  <c r="B148" i="61"/>
  <c r="B149" i="61"/>
  <c r="B150" i="61"/>
  <c r="B151" i="61"/>
  <c r="B152" i="61"/>
  <c r="B153" i="61"/>
  <c r="B154" i="61"/>
  <c r="B155" i="61"/>
  <c r="B156" i="61"/>
  <c r="B157" i="61"/>
  <c r="B158" i="61"/>
  <c r="B159" i="61"/>
  <c r="B160" i="61"/>
  <c r="B161" i="61"/>
  <c r="B162" i="61"/>
  <c r="B163" i="61"/>
  <c r="B164" i="61"/>
  <c r="B165" i="61"/>
  <c r="B166" i="61"/>
  <c r="B167" i="61"/>
  <c r="B168" i="61"/>
  <c r="B169" i="61"/>
  <c r="B170" i="61"/>
  <c r="B171" i="61"/>
  <c r="B172" i="61"/>
  <c r="B173" i="61"/>
  <c r="B174" i="61"/>
  <c r="B175" i="61"/>
  <c r="B176" i="61"/>
  <c r="B177" i="61"/>
  <c r="B178" i="61"/>
  <c r="B179" i="61"/>
  <c r="B180" i="61"/>
  <c r="B182" i="61"/>
  <c r="B183" i="61"/>
  <c r="B184" i="61"/>
  <c r="B185" i="61"/>
  <c r="B186" i="61"/>
  <c r="B187" i="61"/>
  <c r="B188" i="61"/>
  <c r="B189" i="61"/>
  <c r="B190" i="61"/>
  <c r="B191" i="61"/>
  <c r="B192" i="61"/>
  <c r="B193" i="61"/>
  <c r="B194" i="61"/>
  <c r="B195" i="61"/>
  <c r="B196" i="61"/>
  <c r="B197" i="61"/>
  <c r="B198" i="61"/>
  <c r="B199" i="61"/>
  <c r="B200" i="61"/>
  <c r="B201" i="61"/>
  <c r="B202" i="61"/>
  <c r="B203" i="61"/>
  <c r="B204" i="61"/>
  <c r="B205" i="61"/>
  <c r="B206" i="61"/>
  <c r="C8" i="61"/>
  <c r="B8" i="61" s="1"/>
  <c r="D15" i="61"/>
  <c r="F15" i="61"/>
  <c r="C15" i="61"/>
  <c r="B15" i="61" s="1"/>
  <c r="C23" i="61"/>
  <c r="B23" i="61" s="1"/>
  <c r="D32" i="61"/>
  <c r="F32" i="61"/>
  <c r="C32" i="61"/>
  <c r="B32" i="61" s="1"/>
  <c r="F38" i="61"/>
  <c r="C38" i="61"/>
  <c r="F48" i="61"/>
  <c r="C48" i="61"/>
  <c r="B48" i="61" s="1"/>
  <c r="D56" i="61"/>
  <c r="B56" i="61" s="1"/>
  <c r="C56" i="61"/>
  <c r="D63" i="61"/>
  <c r="F63" i="61"/>
  <c r="G63" i="61"/>
  <c r="G7" i="61" s="1"/>
  <c r="C63" i="61"/>
  <c r="D72" i="61"/>
  <c r="F72" i="61"/>
  <c r="C72" i="61"/>
  <c r="D83" i="61"/>
  <c r="F83" i="61"/>
  <c r="C83" i="61"/>
  <c r="B83" i="61" s="1"/>
  <c r="D91" i="61"/>
  <c r="F91" i="61"/>
  <c r="C91" i="61"/>
  <c r="B91" i="61" s="1"/>
  <c r="F97" i="61"/>
  <c r="C97" i="61"/>
  <c r="G105" i="61"/>
  <c r="C105" i="61"/>
  <c r="G6" i="61" l="1"/>
  <c r="B113" i="61"/>
  <c r="D7" i="61"/>
  <c r="D6" i="61" s="1"/>
  <c r="C7" i="61"/>
  <c r="C6" i="61" s="1"/>
  <c r="B181" i="61"/>
  <c r="B72" i="61"/>
  <c r="B97" i="61"/>
  <c r="B38" i="61"/>
  <c r="F7" i="61"/>
  <c r="F6" i="61" s="1"/>
  <c r="B63" i="61"/>
  <c r="H111" i="54"/>
  <c r="B123" i="54"/>
  <c r="H112" i="54"/>
  <c r="B7" i="61" l="1"/>
  <c r="G10" i="66"/>
  <c r="G11" i="66"/>
  <c r="G12" i="66"/>
  <c r="G13" i="66"/>
  <c r="G14" i="66"/>
  <c r="G15" i="66"/>
  <c r="G16" i="66"/>
  <c r="G17" i="66"/>
  <c r="G18" i="66"/>
  <c r="G19" i="66"/>
  <c r="G20" i="66"/>
  <c r="G21" i="66"/>
  <c r="G22" i="66"/>
  <c r="G23" i="66"/>
  <c r="G24" i="66"/>
  <c r="G25" i="66"/>
  <c r="G26" i="66"/>
  <c r="G27" i="66"/>
  <c r="G28" i="66"/>
  <c r="G29" i="66"/>
  <c r="G30" i="66"/>
  <c r="G31" i="66"/>
  <c r="G32" i="66"/>
  <c r="G33" i="66"/>
  <c r="G35" i="66"/>
  <c r="G36" i="66"/>
  <c r="G37" i="66"/>
  <c r="G38" i="66"/>
  <c r="G39" i="66"/>
  <c r="G40" i="66"/>
  <c r="G41" i="66"/>
  <c r="G42" i="66"/>
  <c r="G43" i="66"/>
  <c r="G44" i="66"/>
  <c r="G45" i="66"/>
  <c r="G46" i="66"/>
  <c r="G47" i="66"/>
  <c r="G48" i="66"/>
  <c r="G49" i="66"/>
  <c r="G50" i="66"/>
  <c r="G51" i="66"/>
  <c r="G52" i="66"/>
  <c r="G53" i="66"/>
  <c r="G54" i="66"/>
  <c r="G55" i="66"/>
  <c r="G56" i="66"/>
  <c r="G57" i="66"/>
  <c r="G58" i="66"/>
  <c r="G59" i="66"/>
  <c r="G60" i="66"/>
  <c r="G61" i="66"/>
  <c r="G62" i="66"/>
  <c r="G63" i="66"/>
  <c r="G64" i="66"/>
  <c r="G65" i="66"/>
  <c r="G66" i="66"/>
  <c r="G67" i="66"/>
  <c r="G68" i="66"/>
  <c r="G69" i="66"/>
  <c r="G70" i="66"/>
  <c r="G71" i="66"/>
  <c r="G72" i="66"/>
  <c r="G73" i="66"/>
  <c r="G74" i="66"/>
  <c r="G75" i="66"/>
  <c r="G76" i="66"/>
  <c r="G77" i="66"/>
  <c r="G78" i="66"/>
  <c r="G79" i="66"/>
  <c r="G80" i="66"/>
  <c r="G81" i="66"/>
  <c r="G82" i="66"/>
  <c r="G83" i="66"/>
  <c r="G84" i="66"/>
  <c r="G85" i="66"/>
  <c r="G86" i="66"/>
  <c r="G87" i="66"/>
  <c r="G88" i="66"/>
  <c r="G89" i="66"/>
  <c r="G90" i="66"/>
  <c r="G91" i="66"/>
  <c r="G92" i="66"/>
  <c r="G93" i="66"/>
  <c r="G94" i="66"/>
  <c r="G95" i="66"/>
  <c r="G96" i="66"/>
  <c r="G97" i="66"/>
  <c r="G98" i="66"/>
  <c r="G99" i="66"/>
  <c r="G100" i="66"/>
  <c r="G101" i="66"/>
  <c r="G102" i="66"/>
  <c r="G103" i="66"/>
  <c r="G104" i="66"/>
  <c r="G105" i="66"/>
  <c r="G106" i="66"/>
  <c r="G107" i="66"/>
  <c r="G108" i="66"/>
  <c r="G109" i="66"/>
  <c r="G110" i="66"/>
  <c r="G111" i="66"/>
  <c r="G112" i="66"/>
  <c r="G113" i="66"/>
  <c r="G114" i="66"/>
  <c r="G115" i="66"/>
  <c r="G116" i="66"/>
  <c r="G117" i="66"/>
  <c r="G118" i="66"/>
  <c r="G119" i="66"/>
  <c r="G120" i="66"/>
  <c r="G121" i="66"/>
  <c r="G122" i="66"/>
  <c r="G123" i="66"/>
  <c r="G124" i="66"/>
  <c r="G125" i="66"/>
  <c r="G126" i="66"/>
  <c r="G127" i="66"/>
  <c r="G128" i="66"/>
  <c r="G129" i="66"/>
  <c r="G130" i="66"/>
  <c r="G131" i="66"/>
  <c r="G132" i="66"/>
  <c r="G133" i="66"/>
  <c r="G134" i="66"/>
  <c r="G135" i="66"/>
  <c r="G136" i="66"/>
  <c r="G137" i="66"/>
  <c r="G138" i="66"/>
  <c r="G139" i="66"/>
  <c r="G140" i="66"/>
  <c r="G141" i="66"/>
  <c r="G142" i="66"/>
  <c r="G143" i="66"/>
  <c r="G144" i="66"/>
  <c r="G145" i="66"/>
  <c r="G146" i="66"/>
  <c r="G147" i="66"/>
  <c r="G148" i="66"/>
  <c r="G149" i="66"/>
  <c r="G150" i="66"/>
  <c r="G151" i="66"/>
  <c r="G152" i="66"/>
  <c r="G153" i="66"/>
  <c r="G154" i="66"/>
  <c r="G155" i="66"/>
  <c r="G156" i="66"/>
  <c r="G157" i="66"/>
  <c r="G158" i="66"/>
  <c r="G159" i="66"/>
  <c r="G160" i="66"/>
  <c r="G161" i="66"/>
  <c r="G162" i="66"/>
  <c r="C10" i="66"/>
  <c r="C11" i="66"/>
  <c r="C12" i="66"/>
  <c r="C13" i="66"/>
  <c r="C14" i="66"/>
  <c r="C15" i="66"/>
  <c r="C16" i="66"/>
  <c r="C17" i="66"/>
  <c r="C18" i="66"/>
  <c r="C19" i="66"/>
  <c r="C20" i="66"/>
  <c r="C21" i="66"/>
  <c r="C22" i="66"/>
  <c r="C23" i="66"/>
  <c r="C24" i="66"/>
  <c r="C25" i="66"/>
  <c r="C26" i="66"/>
  <c r="C27" i="66"/>
  <c r="C28" i="66"/>
  <c r="C29" i="66"/>
  <c r="C30" i="66"/>
  <c r="C31" i="66"/>
  <c r="C32" i="66"/>
  <c r="C33" i="66"/>
  <c r="C35" i="66"/>
  <c r="C36" i="66"/>
  <c r="C37" i="66"/>
  <c r="C38" i="66"/>
  <c r="C39" i="66"/>
  <c r="C40" i="66"/>
  <c r="C41" i="66"/>
  <c r="C42" i="66"/>
  <c r="C43" i="66"/>
  <c r="C44" i="66"/>
  <c r="C45" i="66"/>
  <c r="C46" i="66"/>
  <c r="C47" i="66"/>
  <c r="C48" i="66"/>
  <c r="C49" i="66"/>
  <c r="C50" i="66"/>
  <c r="C51" i="66"/>
  <c r="C52" i="66"/>
  <c r="C53" i="66"/>
  <c r="C54" i="66"/>
  <c r="C55" i="66"/>
  <c r="C56" i="66"/>
  <c r="C57" i="66"/>
  <c r="C58" i="66"/>
  <c r="C59" i="66"/>
  <c r="C60" i="66"/>
  <c r="C61" i="66"/>
  <c r="C62" i="66"/>
  <c r="C63" i="66"/>
  <c r="C64" i="66"/>
  <c r="C65" i="66"/>
  <c r="C66" i="66"/>
  <c r="C67" i="66"/>
  <c r="C68" i="66"/>
  <c r="C69" i="66"/>
  <c r="C70" i="66"/>
  <c r="C71" i="66"/>
  <c r="C72" i="66"/>
  <c r="C73" i="66"/>
  <c r="C74" i="66"/>
  <c r="C75" i="66"/>
  <c r="C76" i="66"/>
  <c r="C77" i="66"/>
  <c r="C78" i="66"/>
  <c r="C79" i="66"/>
  <c r="C80" i="66"/>
  <c r="C81" i="66"/>
  <c r="C82" i="66"/>
  <c r="C83" i="66"/>
  <c r="C84" i="66"/>
  <c r="C85" i="66"/>
  <c r="C86" i="66"/>
  <c r="C87" i="66"/>
  <c r="C88" i="66"/>
  <c r="C89" i="66"/>
  <c r="C90" i="66"/>
  <c r="C91" i="66"/>
  <c r="C92" i="66"/>
  <c r="C93" i="66"/>
  <c r="C94" i="66"/>
  <c r="C95" i="66"/>
  <c r="C96" i="66"/>
  <c r="C97" i="66"/>
  <c r="C98" i="66"/>
  <c r="C99" i="66"/>
  <c r="C100" i="66"/>
  <c r="C101" i="66"/>
  <c r="C102" i="66"/>
  <c r="C103" i="66"/>
  <c r="C104" i="66"/>
  <c r="C105" i="66"/>
  <c r="C106" i="66"/>
  <c r="C107" i="66"/>
  <c r="C108" i="66"/>
  <c r="C109" i="66"/>
  <c r="C110" i="66"/>
  <c r="C111" i="66"/>
  <c r="C112" i="66"/>
  <c r="C113" i="66"/>
  <c r="C114" i="66"/>
  <c r="C115" i="66"/>
  <c r="C116" i="66"/>
  <c r="C117" i="66"/>
  <c r="C118" i="66"/>
  <c r="C119" i="66"/>
  <c r="C120" i="66"/>
  <c r="C121" i="66"/>
  <c r="C122" i="66"/>
  <c r="C123" i="66"/>
  <c r="C124" i="66"/>
  <c r="C125" i="66"/>
  <c r="C126" i="66"/>
  <c r="C127" i="66"/>
  <c r="C128" i="66"/>
  <c r="C129" i="66"/>
  <c r="C130" i="66"/>
  <c r="C131" i="66"/>
  <c r="C132" i="66"/>
  <c r="C133" i="66"/>
  <c r="C134" i="66"/>
  <c r="C135" i="66"/>
  <c r="C136" i="66"/>
  <c r="C137" i="66"/>
  <c r="C138" i="66"/>
  <c r="C139" i="66"/>
  <c r="C140" i="66"/>
  <c r="C141" i="66"/>
  <c r="C142" i="66"/>
  <c r="C143" i="66"/>
  <c r="C144" i="66"/>
  <c r="C145" i="66"/>
  <c r="C146" i="66"/>
  <c r="C147" i="66"/>
  <c r="C148" i="66"/>
  <c r="C149" i="66"/>
  <c r="C150" i="66"/>
  <c r="C151" i="66"/>
  <c r="C152" i="66"/>
  <c r="C153" i="66"/>
  <c r="C154" i="66"/>
  <c r="C155" i="66"/>
  <c r="C156" i="66"/>
  <c r="C157" i="66"/>
  <c r="C158" i="66"/>
  <c r="C159" i="66"/>
  <c r="C160" i="66"/>
  <c r="C161" i="66"/>
  <c r="C162" i="66"/>
  <c r="I9" i="66"/>
  <c r="J9" i="66"/>
  <c r="J8" i="66" s="1"/>
  <c r="K9" i="66"/>
  <c r="L9" i="66"/>
  <c r="M9" i="66"/>
  <c r="E9" i="66"/>
  <c r="E8" i="66" s="1"/>
  <c r="F9" i="66"/>
  <c r="F8" i="66" s="1"/>
  <c r="I8" i="66"/>
  <c r="K8" i="66"/>
  <c r="L8" i="66"/>
  <c r="B56" i="63" l="1"/>
  <c r="D302" i="59" l="1"/>
  <c r="E143" i="34" l="1"/>
  <c r="G143" i="34"/>
  <c r="H143" i="34"/>
  <c r="I143" i="34"/>
  <c r="K143" i="34"/>
  <c r="D138" i="34"/>
  <c r="D128" i="34"/>
  <c r="E128" i="34"/>
  <c r="J128" i="34"/>
  <c r="K128" i="34"/>
  <c r="D125" i="34"/>
  <c r="E125" i="34"/>
  <c r="G125" i="34"/>
  <c r="J125" i="34"/>
  <c r="K125" i="34"/>
  <c r="D120" i="34"/>
  <c r="E120" i="34"/>
  <c r="G120" i="34"/>
  <c r="H120" i="34"/>
  <c r="J120" i="34"/>
  <c r="K120" i="34"/>
  <c r="D114" i="34"/>
  <c r="E114" i="34"/>
  <c r="G114" i="34"/>
  <c r="H114" i="34"/>
  <c r="J114" i="34"/>
  <c r="D103" i="34"/>
  <c r="E103" i="34"/>
  <c r="G103" i="34"/>
  <c r="H103" i="34"/>
  <c r="J103" i="34"/>
  <c r="D97" i="34"/>
  <c r="D85" i="34"/>
  <c r="E85" i="34"/>
  <c r="G85" i="34"/>
  <c r="H85" i="34"/>
  <c r="J85" i="34"/>
  <c r="D74" i="34"/>
  <c r="E74" i="34"/>
  <c r="G74" i="34"/>
  <c r="H74" i="34"/>
  <c r="J74" i="34"/>
  <c r="D68" i="34"/>
  <c r="E68" i="34"/>
  <c r="H68" i="34"/>
  <c r="I68" i="34"/>
  <c r="J68" i="34"/>
  <c r="L68" i="34"/>
  <c r="D63" i="34"/>
  <c r="E63" i="34"/>
  <c r="F63" i="34"/>
  <c r="H63" i="34"/>
  <c r="I63" i="34"/>
  <c r="J63" i="34"/>
  <c r="E58" i="34"/>
  <c r="F58" i="34"/>
  <c r="H58" i="34"/>
  <c r="I58" i="34"/>
  <c r="J58" i="34"/>
  <c r="E53" i="34"/>
  <c r="F53" i="34"/>
  <c r="H53" i="34"/>
  <c r="I53" i="34"/>
  <c r="J53" i="34"/>
  <c r="L53" i="34"/>
  <c r="D45" i="34"/>
  <c r="E45" i="34"/>
  <c r="H45" i="34"/>
  <c r="I45" i="34"/>
  <c r="J45" i="34"/>
  <c r="L45" i="34"/>
  <c r="D40" i="34"/>
  <c r="E40" i="34"/>
  <c r="H40" i="34"/>
  <c r="I40" i="34"/>
  <c r="J40" i="34"/>
  <c r="L40" i="34"/>
  <c r="E35" i="34"/>
  <c r="H35" i="34"/>
  <c r="I35" i="34"/>
  <c r="J35" i="34"/>
  <c r="L35" i="34"/>
  <c r="D29" i="34"/>
  <c r="E29" i="34"/>
  <c r="F29" i="34"/>
  <c r="H29" i="34"/>
  <c r="I29" i="34"/>
  <c r="J29" i="34"/>
  <c r="D23" i="34"/>
  <c r="E23" i="34"/>
  <c r="F23" i="34"/>
  <c r="H23" i="34"/>
  <c r="I23" i="34"/>
  <c r="J23" i="34"/>
  <c r="K23" i="34"/>
  <c r="D20" i="34"/>
  <c r="E20" i="34"/>
  <c r="F20" i="34"/>
  <c r="H20" i="34"/>
  <c r="I20" i="34"/>
  <c r="J20" i="34"/>
  <c r="E13" i="34"/>
  <c r="H13" i="34"/>
  <c r="I13" i="34"/>
  <c r="J13" i="34"/>
  <c r="L13" i="34"/>
  <c r="D9" i="34"/>
  <c r="E9" i="34"/>
  <c r="H9" i="34"/>
  <c r="I9" i="34"/>
  <c r="J9" i="34"/>
  <c r="K9" i="34"/>
  <c r="E7" i="34"/>
  <c r="H7" i="34"/>
  <c r="I7" i="34"/>
  <c r="J7" i="34"/>
  <c r="G73" i="34" l="1"/>
  <c r="J73" i="34"/>
  <c r="F73" i="34"/>
  <c r="H73" i="34"/>
  <c r="D73" i="34"/>
  <c r="E73" i="34"/>
  <c r="I73" i="34"/>
  <c r="G5" i="34"/>
  <c r="L6" i="34"/>
  <c r="H6" i="34"/>
  <c r="F6" i="34"/>
  <c r="I6" i="34"/>
  <c r="E6" i="34"/>
  <c r="J6" i="34"/>
  <c r="E8" i="54"/>
  <c r="F8" i="54"/>
  <c r="B10" i="54"/>
  <c r="B11" i="54"/>
  <c r="B12" i="54"/>
  <c r="B13" i="54"/>
  <c r="B14" i="54"/>
  <c r="B16" i="54"/>
  <c r="B17" i="54"/>
  <c r="B18" i="54"/>
  <c r="B19" i="54"/>
  <c r="B20" i="54"/>
  <c r="B21" i="54"/>
  <c r="B24" i="54"/>
  <c r="B25" i="54"/>
  <c r="B26" i="54"/>
  <c r="B27" i="54"/>
  <c r="B28" i="54"/>
  <c r="B29" i="54"/>
  <c r="B30" i="54"/>
  <c r="B33" i="54"/>
  <c r="B34" i="54"/>
  <c r="B35" i="54"/>
  <c r="B36" i="54"/>
  <c r="B38" i="54"/>
  <c r="B39" i="54"/>
  <c r="B40" i="54"/>
  <c r="B41" i="54"/>
  <c r="B42" i="54"/>
  <c r="B43" i="54"/>
  <c r="B44" i="54"/>
  <c r="B45" i="54"/>
  <c r="B48" i="54"/>
  <c r="B49" i="54"/>
  <c r="B50" i="54"/>
  <c r="B51" i="54"/>
  <c r="B52" i="54"/>
  <c r="B53" i="54"/>
  <c r="B55" i="54"/>
  <c r="B56" i="54"/>
  <c r="B57" i="54"/>
  <c r="B58" i="54"/>
  <c r="B59" i="54"/>
  <c r="B60" i="54"/>
  <c r="B63" i="54"/>
  <c r="B64" i="54"/>
  <c r="B65" i="54"/>
  <c r="B66" i="54"/>
  <c r="B67" i="54"/>
  <c r="B68" i="54"/>
  <c r="B69" i="54"/>
  <c r="B72" i="54"/>
  <c r="B73" i="54"/>
  <c r="B74" i="54"/>
  <c r="B75" i="54"/>
  <c r="B76" i="54"/>
  <c r="B77" i="54"/>
  <c r="B78" i="54"/>
  <c r="B79" i="54"/>
  <c r="B80" i="54"/>
  <c r="B82" i="54"/>
  <c r="B83" i="54"/>
  <c r="B84" i="54"/>
  <c r="B85" i="54"/>
  <c r="B86" i="54"/>
  <c r="B87" i="54"/>
  <c r="B88" i="54"/>
  <c r="B90" i="54"/>
  <c r="B91" i="54"/>
  <c r="B92" i="54"/>
  <c r="B93" i="54"/>
  <c r="B94" i="54"/>
  <c r="B96" i="54"/>
  <c r="B97" i="54"/>
  <c r="B98" i="54"/>
  <c r="B99" i="54"/>
  <c r="B100" i="54"/>
  <c r="B101" i="54"/>
  <c r="B102" i="54"/>
  <c r="B104" i="54"/>
  <c r="B105" i="54"/>
  <c r="B106" i="54"/>
  <c r="B107" i="54"/>
  <c r="B108" i="54"/>
  <c r="B109" i="54"/>
  <c r="B113" i="54"/>
  <c r="B114" i="54"/>
  <c r="B115" i="54"/>
  <c r="B116" i="54"/>
  <c r="B117" i="54"/>
  <c r="B118" i="54"/>
  <c r="B119" i="54"/>
  <c r="B120" i="54"/>
  <c r="B121" i="54"/>
  <c r="B122" i="54"/>
  <c r="B124" i="54"/>
  <c r="B125" i="54"/>
  <c r="B126" i="54"/>
  <c r="B127" i="54"/>
  <c r="B128" i="54"/>
  <c r="B129" i="54"/>
  <c r="B130" i="54"/>
  <c r="B131" i="54"/>
  <c r="B132" i="54"/>
  <c r="B133" i="54"/>
  <c r="B134" i="54"/>
  <c r="B135" i="54"/>
  <c r="B137" i="54"/>
  <c r="B138" i="54"/>
  <c r="B139" i="54"/>
  <c r="B140" i="54"/>
  <c r="B141" i="54"/>
  <c r="B142" i="54"/>
  <c r="B143" i="54"/>
  <c r="B144" i="54"/>
  <c r="B145" i="54"/>
  <c r="B146" i="54"/>
  <c r="B147" i="54"/>
  <c r="B148" i="54"/>
  <c r="B149" i="54"/>
  <c r="B150" i="54"/>
  <c r="B151" i="54"/>
  <c r="B152" i="54"/>
  <c r="B153" i="54"/>
  <c r="B154" i="54"/>
  <c r="B155" i="54"/>
  <c r="B157" i="54"/>
  <c r="B158" i="54"/>
  <c r="B159" i="54"/>
  <c r="B160" i="54"/>
  <c r="B161" i="54"/>
  <c r="B162" i="54"/>
  <c r="B163" i="54"/>
  <c r="B164" i="54"/>
  <c r="B165" i="54"/>
  <c r="H156" i="54"/>
  <c r="H136" i="54"/>
  <c r="G136" i="54"/>
  <c r="F156" i="54"/>
  <c r="F136" i="54"/>
  <c r="E136" i="54"/>
  <c r="D156" i="54"/>
  <c r="C156" i="54"/>
  <c r="D136" i="54"/>
  <c r="B62" i="54"/>
  <c r="B47" i="54"/>
  <c r="D8" i="54"/>
  <c r="L5" i="34" l="1"/>
  <c r="J5" i="34"/>
  <c r="F5" i="34"/>
  <c r="E5" i="34"/>
  <c r="H5" i="34"/>
  <c r="I5" i="34"/>
  <c r="B169" i="54"/>
  <c r="B171" i="54"/>
  <c r="B173" i="54"/>
  <c r="D110" i="54"/>
  <c r="E110" i="54"/>
  <c r="B22" i="54"/>
  <c r="B156" i="54"/>
  <c r="B168" i="54"/>
  <c r="B172" i="54"/>
  <c r="B95" i="54"/>
  <c r="B166" i="54"/>
  <c r="B103" i="54"/>
  <c r="B136" i="54"/>
  <c r="H110" i="54"/>
  <c r="B54" i="54"/>
  <c r="C110" i="54"/>
  <c r="B167" i="54"/>
  <c r="B112" i="54"/>
  <c r="B170" i="54"/>
  <c r="G110" i="54"/>
  <c r="B31" i="54"/>
  <c r="B32" i="54"/>
  <c r="B23" i="54"/>
  <c r="B89" i="54"/>
  <c r="F110" i="54"/>
  <c r="B81" i="54"/>
  <c r="B9" i="54"/>
  <c r="B61" i="54"/>
  <c r="B70" i="54"/>
  <c r="B71" i="54"/>
  <c r="B15" i="54"/>
  <c r="B37" i="54"/>
  <c r="B46" i="54"/>
  <c r="B111" i="54"/>
  <c r="B110" i="54" l="1"/>
  <c r="K72" i="34" l="1"/>
  <c r="K36" i="34"/>
  <c r="K17" i="34"/>
  <c r="D91" i="65"/>
  <c r="C23" i="68" l="1"/>
  <c r="C19" i="68"/>
  <c r="C16" i="68"/>
  <c r="C13" i="68"/>
  <c r="C9" i="68"/>
  <c r="C7" i="68"/>
  <c r="C6" i="68" s="1"/>
  <c r="J8" i="55" l="1"/>
  <c r="K8" i="55"/>
  <c r="L8" i="55"/>
  <c r="J17" i="55"/>
  <c r="K17" i="55"/>
  <c r="L17" i="55"/>
  <c r="J25" i="55"/>
  <c r="K25" i="55"/>
  <c r="L25" i="55"/>
  <c r="J34" i="55"/>
  <c r="K34" i="55"/>
  <c r="K7" i="55" s="1"/>
  <c r="K6" i="55" s="1"/>
  <c r="L34" i="55"/>
  <c r="J40" i="55"/>
  <c r="K40" i="55"/>
  <c r="L40" i="55"/>
  <c r="J49" i="55"/>
  <c r="K49" i="55"/>
  <c r="L49" i="55"/>
  <c r="J57" i="55"/>
  <c r="K57" i="55"/>
  <c r="L57" i="55"/>
  <c r="J64" i="55"/>
  <c r="K64" i="55"/>
  <c r="L64" i="55"/>
  <c r="J73" i="55"/>
  <c r="K73" i="55"/>
  <c r="L73" i="55"/>
  <c r="J84" i="55"/>
  <c r="K84" i="55"/>
  <c r="L84" i="55"/>
  <c r="J92" i="55"/>
  <c r="K92" i="55"/>
  <c r="L92" i="55"/>
  <c r="J98" i="55"/>
  <c r="K98" i="55"/>
  <c r="L98" i="55"/>
  <c r="J106" i="55"/>
  <c r="K106" i="55"/>
  <c r="L106" i="55"/>
  <c r="B123" i="55"/>
  <c r="B120" i="55"/>
  <c r="B114" i="55"/>
  <c r="I113" i="55"/>
  <c r="I112" i="55"/>
  <c r="B112" i="55" s="1"/>
  <c r="I111" i="55"/>
  <c r="B111" i="55" s="1"/>
  <c r="I110" i="55"/>
  <c r="B110" i="55" s="1"/>
  <c r="I109" i="55"/>
  <c r="B109" i="55" s="1"/>
  <c r="I108" i="55"/>
  <c r="B108" i="55" s="1"/>
  <c r="I107" i="55"/>
  <c r="B107" i="55" s="1"/>
  <c r="H106" i="55"/>
  <c r="F106" i="55"/>
  <c r="E106" i="55"/>
  <c r="D106" i="55"/>
  <c r="I105" i="55"/>
  <c r="B105" i="55" s="1"/>
  <c r="I104" i="55"/>
  <c r="B104" i="55" s="1"/>
  <c r="I103" i="55"/>
  <c r="B103" i="55" s="1"/>
  <c r="I102" i="55"/>
  <c r="B102" i="55" s="1"/>
  <c r="I101" i="55"/>
  <c r="B101" i="55" s="1"/>
  <c r="I100" i="55"/>
  <c r="B100" i="55" s="1"/>
  <c r="I99" i="55"/>
  <c r="B99" i="55" s="1"/>
  <c r="F98" i="55"/>
  <c r="C98" i="55"/>
  <c r="I97" i="55"/>
  <c r="B97" i="55" s="1"/>
  <c r="I96" i="55"/>
  <c r="B96" i="55" s="1"/>
  <c r="I95" i="55"/>
  <c r="B95" i="55" s="1"/>
  <c r="I94" i="55"/>
  <c r="B94" i="55" s="1"/>
  <c r="I93" i="55"/>
  <c r="B93" i="55" s="1"/>
  <c r="G92" i="55"/>
  <c r="F92" i="55"/>
  <c r="C92" i="55"/>
  <c r="I91" i="55"/>
  <c r="B91" i="55" s="1"/>
  <c r="I90" i="55"/>
  <c r="B90" i="55" s="1"/>
  <c r="I89" i="55"/>
  <c r="B89" i="55" s="1"/>
  <c r="I88" i="55"/>
  <c r="B88" i="55" s="1"/>
  <c r="I87" i="55"/>
  <c r="B87" i="55" s="1"/>
  <c r="I86" i="55"/>
  <c r="B86" i="55" s="1"/>
  <c r="I85" i="55"/>
  <c r="B85" i="55" s="1"/>
  <c r="G84" i="55"/>
  <c r="F84" i="55"/>
  <c r="I83" i="55"/>
  <c r="B83" i="55" s="1"/>
  <c r="I82" i="55"/>
  <c r="B82" i="55" s="1"/>
  <c r="I81" i="55"/>
  <c r="B81" i="55" s="1"/>
  <c r="I80" i="55"/>
  <c r="B80" i="55" s="1"/>
  <c r="I79" i="55"/>
  <c r="B79" i="55" s="1"/>
  <c r="I78" i="55"/>
  <c r="B78" i="55" s="1"/>
  <c r="I77" i="55"/>
  <c r="B77" i="55" s="1"/>
  <c r="I76" i="55"/>
  <c r="B76" i="55" s="1"/>
  <c r="I75" i="55"/>
  <c r="B75" i="55" s="1"/>
  <c r="I74" i="55"/>
  <c r="B74" i="55" s="1"/>
  <c r="H73" i="55"/>
  <c r="F73" i="55"/>
  <c r="E73" i="55"/>
  <c r="C73" i="55"/>
  <c r="I72" i="55"/>
  <c r="B72" i="55" s="1"/>
  <c r="I71" i="55"/>
  <c r="B71" i="55" s="1"/>
  <c r="I70" i="55"/>
  <c r="B70" i="55" s="1"/>
  <c r="I69" i="55"/>
  <c r="B69" i="55" s="1"/>
  <c r="I68" i="55"/>
  <c r="B68" i="55"/>
  <c r="I67" i="55"/>
  <c r="B67" i="55" s="1"/>
  <c r="I66" i="55"/>
  <c r="B66" i="55" s="1"/>
  <c r="I65" i="55"/>
  <c r="B65" i="55" s="1"/>
  <c r="H64" i="55"/>
  <c r="G64" i="55"/>
  <c r="F64" i="55"/>
  <c r="E64" i="55"/>
  <c r="I63" i="55"/>
  <c r="B63" i="55" s="1"/>
  <c r="I62" i="55"/>
  <c r="B62" i="55" s="1"/>
  <c r="I61" i="55"/>
  <c r="B61" i="55" s="1"/>
  <c r="I60" i="55"/>
  <c r="B60" i="55" s="1"/>
  <c r="I59" i="55"/>
  <c r="B59" i="55" s="1"/>
  <c r="I58" i="55"/>
  <c r="B58" i="55" s="1"/>
  <c r="G57" i="55"/>
  <c r="F57" i="55"/>
  <c r="I56" i="55"/>
  <c r="B56" i="55" s="1"/>
  <c r="I55" i="55"/>
  <c r="B55" i="55" s="1"/>
  <c r="I54" i="55"/>
  <c r="B54" i="55" s="1"/>
  <c r="I53" i="55"/>
  <c r="B53" i="55" s="1"/>
  <c r="I52" i="55"/>
  <c r="B52" i="55" s="1"/>
  <c r="I51" i="55"/>
  <c r="B51" i="55" s="1"/>
  <c r="I50" i="55"/>
  <c r="B50" i="55" s="1"/>
  <c r="G49" i="55"/>
  <c r="F49" i="55"/>
  <c r="E49" i="55"/>
  <c r="I48" i="55"/>
  <c r="B48" i="55" s="1"/>
  <c r="I47" i="55"/>
  <c r="B47" i="55" s="1"/>
  <c r="I46" i="55"/>
  <c r="B46" i="55" s="1"/>
  <c r="I45" i="55"/>
  <c r="B45" i="55" s="1"/>
  <c r="I44" i="55"/>
  <c r="B44" i="55" s="1"/>
  <c r="I43" i="55"/>
  <c r="B43" i="55" s="1"/>
  <c r="I42" i="55"/>
  <c r="B42" i="55" s="1"/>
  <c r="I41" i="55"/>
  <c r="B41" i="55" s="1"/>
  <c r="H40" i="55"/>
  <c r="G40" i="55"/>
  <c r="F40" i="55"/>
  <c r="E40" i="55"/>
  <c r="D40" i="55"/>
  <c r="C40" i="55"/>
  <c r="I39" i="55"/>
  <c r="I38" i="55"/>
  <c r="B38" i="55" s="1"/>
  <c r="I37" i="55"/>
  <c r="B37" i="55" s="1"/>
  <c r="I36" i="55"/>
  <c r="B36" i="55" s="1"/>
  <c r="I35" i="55"/>
  <c r="B35" i="55" s="1"/>
  <c r="G34" i="55"/>
  <c r="F34" i="55"/>
  <c r="I33" i="55"/>
  <c r="B33" i="55" s="1"/>
  <c r="I32" i="55"/>
  <c r="B32" i="55" s="1"/>
  <c r="I31" i="55"/>
  <c r="B31" i="55" s="1"/>
  <c r="I30" i="55"/>
  <c r="B30" i="55" s="1"/>
  <c r="I29" i="55"/>
  <c r="B29" i="55" s="1"/>
  <c r="I28" i="55"/>
  <c r="B28" i="55" s="1"/>
  <c r="I27" i="55"/>
  <c r="B27" i="55"/>
  <c r="I26" i="55"/>
  <c r="B26" i="55" s="1"/>
  <c r="F25" i="55"/>
  <c r="E25" i="55"/>
  <c r="C25" i="55"/>
  <c r="I24" i="55"/>
  <c r="B24" i="55" s="1"/>
  <c r="I23" i="55"/>
  <c r="B23" i="55" s="1"/>
  <c r="B22" i="55"/>
  <c r="I21" i="55"/>
  <c r="B21" i="55"/>
  <c r="I20" i="55"/>
  <c r="B20" i="55" s="1"/>
  <c r="I19" i="55"/>
  <c r="B19" i="55" s="1"/>
  <c r="I18" i="55"/>
  <c r="B18" i="55" s="1"/>
  <c r="G17" i="55"/>
  <c r="F17" i="55"/>
  <c r="E17" i="55"/>
  <c r="D17" i="55"/>
  <c r="B16" i="55"/>
  <c r="B15" i="55"/>
  <c r="I14" i="55"/>
  <c r="B14" i="55"/>
  <c r="I13" i="55"/>
  <c r="B13" i="55" s="1"/>
  <c r="I12" i="55"/>
  <c r="B12" i="55" s="1"/>
  <c r="I11" i="55"/>
  <c r="B11" i="55" s="1"/>
  <c r="I10" i="55"/>
  <c r="B10" i="55" s="1"/>
  <c r="I9" i="55"/>
  <c r="B9" i="55" s="1"/>
  <c r="G8" i="55"/>
  <c r="F8" i="55"/>
  <c r="E8" i="55"/>
  <c r="C8" i="55"/>
  <c r="D6" i="55"/>
  <c r="J7" i="55" l="1"/>
  <c r="J6" i="55" s="1"/>
  <c r="L7" i="55"/>
  <c r="L6" i="55" s="1"/>
  <c r="I92" i="55"/>
  <c r="F7" i="55"/>
  <c r="F6" i="55" s="1"/>
  <c r="E7" i="55"/>
  <c r="E6" i="55" s="1"/>
  <c r="I34" i="55"/>
  <c r="G7" i="55"/>
  <c r="G6" i="55" s="1"/>
  <c r="H7" i="55"/>
  <c r="H6" i="55" s="1"/>
  <c r="B92" i="55"/>
  <c r="B34" i="55"/>
  <c r="B39" i="55"/>
  <c r="B113" i="55"/>
  <c r="C7" i="55"/>
  <c r="C6" i="55" s="1"/>
  <c r="I8" i="55"/>
  <c r="B8" i="55" s="1"/>
  <c r="I17" i="55"/>
  <c r="B17" i="55" s="1"/>
  <c r="I25" i="55"/>
  <c r="B25" i="55" s="1"/>
  <c r="I64" i="55"/>
  <c r="B64" i="55" s="1"/>
  <c r="I49" i="55"/>
  <c r="B49" i="55" s="1"/>
  <c r="I57" i="55"/>
  <c r="B57" i="55" s="1"/>
  <c r="I84" i="55"/>
  <c r="B84" i="55" s="1"/>
  <c r="I40" i="55"/>
  <c r="B40" i="55" s="1"/>
  <c r="I73" i="55"/>
  <c r="B73" i="55" s="1"/>
  <c r="I98" i="55"/>
  <c r="B98" i="55" s="1"/>
  <c r="I106" i="55"/>
  <c r="B106" i="55" s="1"/>
  <c r="B7" i="55" l="1"/>
  <c r="B6" i="55" s="1"/>
  <c r="I7" i="55"/>
  <c r="I6" i="55" s="1"/>
  <c r="K164" i="34" l="1"/>
  <c r="K165" i="34"/>
  <c r="K137" i="34"/>
  <c r="K136" i="34"/>
  <c r="K115" i="34"/>
  <c r="K114" i="34" s="1"/>
  <c r="K104" i="34"/>
  <c r="K103" i="34" s="1"/>
  <c r="K86" i="34"/>
  <c r="K85" i="34" s="1"/>
  <c r="K75" i="34"/>
  <c r="K74" i="34" s="1"/>
  <c r="K73" i="34" s="1"/>
  <c r="K70" i="34"/>
  <c r="K69" i="34"/>
  <c r="K68" i="34" s="1"/>
  <c r="K66" i="34"/>
  <c r="K64" i="34"/>
  <c r="K63" i="34" s="1"/>
  <c r="K62" i="34"/>
  <c r="K58" i="34" s="1"/>
  <c r="K54" i="34"/>
  <c r="K53" i="34" s="1"/>
  <c r="K51" i="34"/>
  <c r="K46" i="34"/>
  <c r="K45" i="34" s="1"/>
  <c r="K42" i="34"/>
  <c r="K41" i="34"/>
  <c r="K40" i="34" s="1"/>
  <c r="K37" i="34"/>
  <c r="K39" i="34"/>
  <c r="K32" i="34"/>
  <c r="K33" i="34"/>
  <c r="K21" i="34"/>
  <c r="K20" i="34" s="1"/>
  <c r="K19" i="34"/>
  <c r="K14" i="34"/>
  <c r="K8" i="34"/>
  <c r="K7" i="34" s="1"/>
  <c r="D71" i="67"/>
  <c r="D69" i="67"/>
  <c r="D67" i="67"/>
  <c r="D65" i="67"/>
  <c r="D63" i="67"/>
  <c r="D61" i="67"/>
  <c r="D59" i="67"/>
  <c r="D57" i="67"/>
  <c r="D56" i="67"/>
  <c r="D51" i="67"/>
  <c r="D48" i="67"/>
  <c r="D45" i="67"/>
  <c r="D42" i="67"/>
  <c r="D36" i="67"/>
  <c r="D32" i="67"/>
  <c r="D27" i="67"/>
  <c r="D21" i="67"/>
  <c r="D19" i="67"/>
  <c r="D17" i="67"/>
  <c r="D11" i="67"/>
  <c r="D9" i="67"/>
  <c r="D6" i="67" s="1"/>
  <c r="D5" i="67" s="1"/>
  <c r="D7" i="67"/>
  <c r="K35" i="34" l="1"/>
  <c r="K13" i="34"/>
  <c r="K6" i="34" s="1"/>
  <c r="K5" i="34" s="1"/>
  <c r="K29" i="34"/>
  <c r="D84" i="60"/>
  <c r="D82" i="60"/>
  <c r="D79" i="60"/>
  <c r="D76" i="60"/>
  <c r="D67" i="60"/>
  <c r="D64" i="60"/>
  <c r="D54" i="60"/>
  <c r="D49" i="60"/>
  <c r="D35" i="60"/>
  <c r="D28" i="60"/>
  <c r="D17" i="60"/>
  <c r="D7" i="60"/>
  <c r="D6" i="60"/>
  <c r="D5" i="60" s="1"/>
  <c r="D297" i="59"/>
  <c r="D292" i="59"/>
  <c r="D278" i="59"/>
  <c r="D271" i="59"/>
  <c r="D267" i="59"/>
  <c r="D252" i="59"/>
  <c r="D219" i="59"/>
  <c r="D197" i="59"/>
  <c r="D153" i="59"/>
  <c r="D134" i="59"/>
  <c r="D84" i="59"/>
  <c r="D77" i="59"/>
  <c r="D46" i="59"/>
  <c r="D7" i="59"/>
  <c r="B162" i="66"/>
  <c r="B161" i="66"/>
  <c r="B160" i="66"/>
  <c r="B159" i="66"/>
  <c r="B158" i="66"/>
  <c r="B157" i="66"/>
  <c r="B156" i="66"/>
  <c r="B155" i="66"/>
  <c r="B154" i="66"/>
  <c r="B153" i="66"/>
  <c r="B152" i="66"/>
  <c r="B151" i="66"/>
  <c r="B150" i="66"/>
  <c r="B149" i="66"/>
  <c r="B148" i="66"/>
  <c r="B147" i="66"/>
  <c r="B146" i="66"/>
  <c r="B145" i="66"/>
  <c r="B144" i="66"/>
  <c r="B143" i="66"/>
  <c r="B142" i="66"/>
  <c r="B141" i="66"/>
  <c r="B140" i="66"/>
  <c r="B139" i="66"/>
  <c r="B138" i="66"/>
  <c r="B137" i="66"/>
  <c r="B136" i="66"/>
  <c r="B135" i="66"/>
  <c r="B134" i="66"/>
  <c r="B133" i="66"/>
  <c r="B132" i="66"/>
  <c r="B131" i="66"/>
  <c r="B130" i="66"/>
  <c r="B129" i="66"/>
  <c r="B128" i="66"/>
  <c r="B127" i="66"/>
  <c r="B126" i="66"/>
  <c r="B125" i="66"/>
  <c r="B124" i="66"/>
  <c r="B123" i="66"/>
  <c r="B122" i="66"/>
  <c r="B121" i="66"/>
  <c r="B120" i="66"/>
  <c r="B119" i="66"/>
  <c r="B118" i="66"/>
  <c r="B117" i="66"/>
  <c r="B116" i="66"/>
  <c r="B115" i="66"/>
  <c r="B114" i="66"/>
  <c r="B113" i="66"/>
  <c r="B112" i="66"/>
  <c r="B111" i="66"/>
  <c r="B110" i="66"/>
  <c r="B109" i="66"/>
  <c r="B108" i="66"/>
  <c r="B107" i="66"/>
  <c r="B106" i="66"/>
  <c r="B105" i="66"/>
  <c r="B104" i="66"/>
  <c r="B103" i="66"/>
  <c r="B102" i="66"/>
  <c r="B101" i="66"/>
  <c r="B100" i="66"/>
  <c r="B99" i="66"/>
  <c r="B98" i="66"/>
  <c r="B97" i="66"/>
  <c r="B96" i="66"/>
  <c r="B95" i="66"/>
  <c r="B94" i="66"/>
  <c r="J93" i="66"/>
  <c r="H93" i="66"/>
  <c r="D93" i="66"/>
  <c r="B92" i="66"/>
  <c r="B91" i="66"/>
  <c r="B90" i="66"/>
  <c r="B89" i="66"/>
  <c r="M88" i="66"/>
  <c r="H88" i="66"/>
  <c r="B88" i="66"/>
  <c r="F88" i="66"/>
  <c r="E88" i="66"/>
  <c r="D88" i="66"/>
  <c r="B87" i="66"/>
  <c r="B86" i="66"/>
  <c r="B85" i="66"/>
  <c r="M84" i="66"/>
  <c r="I84" i="66"/>
  <c r="B84" i="66" s="1"/>
  <c r="H84" i="66"/>
  <c r="D84" i="66"/>
  <c r="B83" i="66"/>
  <c r="L82" i="66"/>
  <c r="B82" i="66"/>
  <c r="B81" i="66"/>
  <c r="B80" i="66"/>
  <c r="B79" i="66"/>
  <c r="M78" i="66"/>
  <c r="L78" i="66"/>
  <c r="K78" i="66"/>
  <c r="I78" i="66"/>
  <c r="H78" i="66"/>
  <c r="B78" i="66" s="1"/>
  <c r="F78" i="66"/>
  <c r="E78" i="66"/>
  <c r="D78" i="66"/>
  <c r="B77" i="66"/>
  <c r="B76" i="66"/>
  <c r="B75" i="66"/>
  <c r="B74" i="66"/>
  <c r="B73" i="66"/>
  <c r="B72" i="66"/>
  <c r="B71" i="66"/>
  <c r="M70" i="66"/>
  <c r="L70" i="66"/>
  <c r="K70" i="66"/>
  <c r="J70" i="66"/>
  <c r="I70" i="66"/>
  <c r="H70" i="66"/>
  <c r="B70" i="66"/>
  <c r="F70" i="66"/>
  <c r="E70" i="66"/>
  <c r="D70" i="66"/>
  <c r="B69" i="66"/>
  <c r="B68" i="66"/>
  <c r="B67" i="66"/>
  <c r="B66" i="66"/>
  <c r="B65" i="66"/>
  <c r="B64" i="66"/>
  <c r="B63" i="66"/>
  <c r="M62" i="66"/>
  <c r="I62" i="66"/>
  <c r="B62" i="66" s="1"/>
  <c r="H62" i="66"/>
  <c r="D62" i="66"/>
  <c r="B61" i="66"/>
  <c r="B60" i="66"/>
  <c r="B59" i="66"/>
  <c r="B58" i="66"/>
  <c r="B57" i="66"/>
  <c r="B56" i="66"/>
  <c r="B55" i="66"/>
  <c r="M54" i="66"/>
  <c r="K54" i="66"/>
  <c r="J54" i="66"/>
  <c r="H54" i="66"/>
  <c r="B54" i="66" s="1"/>
  <c r="F54" i="66"/>
  <c r="E54" i="66"/>
  <c r="D54" i="66"/>
  <c r="B53" i="66"/>
  <c r="B52" i="66"/>
  <c r="L51" i="66"/>
  <c r="L47" i="66" s="1"/>
  <c r="B51" i="66"/>
  <c r="B50" i="66"/>
  <c r="B49" i="66"/>
  <c r="B48" i="66"/>
  <c r="M47" i="66"/>
  <c r="J47" i="66"/>
  <c r="I47" i="66"/>
  <c r="H47" i="66"/>
  <c r="B47" i="66" s="1"/>
  <c r="F47" i="66"/>
  <c r="E47" i="66"/>
  <c r="D47" i="66"/>
  <c r="B46" i="66"/>
  <c r="B45" i="66"/>
  <c r="B44" i="66"/>
  <c r="B43" i="66"/>
  <c r="B42" i="66"/>
  <c r="B41" i="66"/>
  <c r="M40" i="66"/>
  <c r="B40" i="66" s="1"/>
  <c r="I40" i="66"/>
  <c r="I7" i="66" s="1"/>
  <c r="H40" i="66"/>
  <c r="D40" i="66"/>
  <c r="B39" i="66"/>
  <c r="B38" i="66"/>
  <c r="B37" i="66"/>
  <c r="B36" i="66"/>
  <c r="B35" i="66"/>
  <c r="M34" i="66"/>
  <c r="M8" i="66" s="1"/>
  <c r="H34" i="66"/>
  <c r="G34" i="66" s="1"/>
  <c r="D34" i="66"/>
  <c r="C34" i="66" s="1"/>
  <c r="B33" i="66"/>
  <c r="B32" i="66"/>
  <c r="B31" i="66"/>
  <c r="B30" i="66"/>
  <c r="M29" i="66"/>
  <c r="K29" i="66"/>
  <c r="J29" i="66"/>
  <c r="H29" i="66"/>
  <c r="F29" i="66"/>
  <c r="E29" i="66"/>
  <c r="D29" i="66"/>
  <c r="L28" i="66"/>
  <c r="L20" i="66" s="1"/>
  <c r="B28" i="66"/>
  <c r="B27" i="66"/>
  <c r="B26" i="66"/>
  <c r="B25" i="66"/>
  <c r="B24" i="66"/>
  <c r="B23" i="66"/>
  <c r="B22" i="66"/>
  <c r="B21" i="66"/>
  <c r="M20" i="66"/>
  <c r="K20" i="66"/>
  <c r="J20" i="66"/>
  <c r="H20" i="66"/>
  <c r="B20" i="66" s="1"/>
  <c r="F20" i="66"/>
  <c r="E20" i="66"/>
  <c r="E7" i="66" s="1"/>
  <c r="D20" i="66"/>
  <c r="B19" i="66"/>
  <c r="B18" i="66"/>
  <c r="B17" i="66"/>
  <c r="M16" i="66"/>
  <c r="M7" i="66" s="1"/>
  <c r="K16" i="66"/>
  <c r="H16" i="66"/>
  <c r="B16" i="66" s="1"/>
  <c r="F16" i="66"/>
  <c r="E16" i="66"/>
  <c r="D16" i="66"/>
  <c r="B15" i="66"/>
  <c r="B14" i="66"/>
  <c r="B13" i="66"/>
  <c r="B12" i="66"/>
  <c r="B11" i="66"/>
  <c r="B10" i="66"/>
  <c r="K7" i="66"/>
  <c r="H9" i="66"/>
  <c r="G9" i="66" s="1"/>
  <c r="D9" i="66"/>
  <c r="C9" i="66" s="1"/>
  <c r="J7" i="66"/>
  <c r="F7" i="66"/>
  <c r="B9" i="66" l="1"/>
  <c r="D6" i="59"/>
  <c r="D5" i="59"/>
  <c r="B29" i="66"/>
  <c r="B34" i="66"/>
  <c r="L7" i="66"/>
  <c r="D8" i="66"/>
  <c r="H8" i="66"/>
  <c r="B93" i="66"/>
  <c r="H7" i="66" l="1"/>
  <c r="G8" i="66"/>
  <c r="D7" i="66"/>
  <c r="C7" i="66" s="1"/>
  <c r="C8" i="66"/>
  <c r="G7" i="66" l="1"/>
  <c r="B7" i="66" s="1"/>
  <c r="B8" i="66"/>
  <c r="B168" i="34" l="1"/>
  <c r="B131" i="34"/>
  <c r="B132" i="34"/>
  <c r="B133" i="34"/>
  <c r="B134" i="34"/>
  <c r="D61" i="34"/>
  <c r="D60" i="34"/>
  <c r="D59" i="34"/>
  <c r="D58" i="34" s="1"/>
  <c r="D57" i="34"/>
  <c r="D53" i="34" s="1"/>
  <c r="D37" i="34"/>
  <c r="D36" i="34"/>
  <c r="D35" i="34" s="1"/>
  <c r="D19" i="34"/>
  <c r="D13" i="34" s="1"/>
  <c r="D8" i="34"/>
  <c r="D7" i="34" s="1"/>
  <c r="D6" i="34" l="1"/>
  <c r="D5" i="34" s="1"/>
  <c r="D93" i="65"/>
  <c r="D89" i="65"/>
  <c r="D87" i="65"/>
  <c r="D82" i="65"/>
  <c r="D79" i="65"/>
  <c r="D77" i="65"/>
  <c r="D74" i="65"/>
  <c r="D71" i="65"/>
  <c r="D68" i="65"/>
  <c r="D65" i="65"/>
  <c r="D62" i="65"/>
  <c r="D58" i="65"/>
  <c r="D54" i="65"/>
  <c r="D48" i="65"/>
  <c r="D44" i="65"/>
  <c r="D40" i="65"/>
  <c r="D36" i="65"/>
  <c r="D32" i="65"/>
  <c r="D27" i="65"/>
  <c r="D22" i="65"/>
  <c r="D19" i="65"/>
  <c r="D17" i="65"/>
  <c r="D15" i="65"/>
  <c r="D11" i="65"/>
  <c r="D9" i="65"/>
  <c r="D7" i="65"/>
  <c r="C6" i="64"/>
  <c r="C5" i="64" s="1"/>
  <c r="G111" i="57"/>
  <c r="B111" i="57" s="1"/>
  <c r="G110" i="57"/>
  <c r="B110" i="57"/>
  <c r="G109" i="57"/>
  <c r="B109" i="57" s="1"/>
  <c r="G108" i="57"/>
  <c r="B108" i="57"/>
  <c r="G107" i="57"/>
  <c r="B107" i="57" s="1"/>
  <c r="G106" i="57"/>
  <c r="B106" i="57"/>
  <c r="G105" i="57"/>
  <c r="B105" i="57" s="1"/>
  <c r="G104" i="57"/>
  <c r="B104" i="57"/>
  <c r="G103" i="57"/>
  <c r="B103" i="57" s="1"/>
  <c r="G102" i="57"/>
  <c r="B102" i="57"/>
  <c r="G101" i="57"/>
  <c r="B101" i="57" s="1"/>
  <c r="I100" i="57"/>
  <c r="F100" i="57"/>
  <c r="C100" i="57"/>
  <c r="G99" i="57"/>
  <c r="B99" i="57" s="1"/>
  <c r="G98" i="57"/>
  <c r="B98" i="57"/>
  <c r="G97" i="57"/>
  <c r="B97" i="57" s="1"/>
  <c r="G96" i="57"/>
  <c r="B96" i="57"/>
  <c r="G95" i="57"/>
  <c r="B95" i="57" s="1"/>
  <c r="I94" i="57"/>
  <c r="F94" i="57"/>
  <c r="C94" i="57"/>
  <c r="G93" i="57"/>
  <c r="B93" i="57" s="1"/>
  <c r="G92" i="57"/>
  <c r="B92" i="57"/>
  <c r="G91" i="57"/>
  <c r="B91" i="57" s="1"/>
  <c r="G90" i="57"/>
  <c r="B90" i="57"/>
  <c r="G89" i="57"/>
  <c r="G87" i="57" s="1"/>
  <c r="G88" i="57"/>
  <c r="B88" i="57"/>
  <c r="I87" i="57"/>
  <c r="H87" i="57"/>
  <c r="E87" i="57"/>
  <c r="D87" i="57"/>
  <c r="C87" i="57"/>
  <c r="G86" i="57"/>
  <c r="B86" i="57"/>
  <c r="G85" i="57"/>
  <c r="B85" i="57" s="1"/>
  <c r="G84" i="57"/>
  <c r="B84" i="57"/>
  <c r="G83" i="57"/>
  <c r="B83" i="57" s="1"/>
  <c r="G82" i="57"/>
  <c r="B82" i="57"/>
  <c r="I81" i="57"/>
  <c r="H81" i="57"/>
  <c r="F81" i="57"/>
  <c r="E81" i="57"/>
  <c r="D81" i="57"/>
  <c r="C81" i="57"/>
  <c r="G80" i="57"/>
  <c r="B80" i="57" s="1"/>
  <c r="G79" i="57"/>
  <c r="B79" i="57"/>
  <c r="G78" i="57"/>
  <c r="B78" i="57" s="1"/>
  <c r="G77" i="57"/>
  <c r="B77" i="57"/>
  <c r="G76" i="57"/>
  <c r="B76" i="57" s="1"/>
  <c r="G75" i="57"/>
  <c r="B75" i="57"/>
  <c r="G74" i="57"/>
  <c r="B74" i="57" s="1"/>
  <c r="I73" i="57"/>
  <c r="F73" i="57"/>
  <c r="E73" i="57"/>
  <c r="C73" i="57"/>
  <c r="G72" i="57"/>
  <c r="B72" i="57" s="1"/>
  <c r="G71" i="57"/>
  <c r="B71" i="57"/>
  <c r="G70" i="57"/>
  <c r="B70" i="57" s="1"/>
  <c r="G69" i="57"/>
  <c r="B69" i="57"/>
  <c r="G68" i="57"/>
  <c r="B68" i="57" s="1"/>
  <c r="G67" i="57"/>
  <c r="B67" i="57"/>
  <c r="G66" i="57"/>
  <c r="B66" i="57" s="1"/>
  <c r="G65" i="57"/>
  <c r="B65" i="57"/>
  <c r="G64" i="57"/>
  <c r="G62" i="57" s="1"/>
  <c r="G63" i="57"/>
  <c r="B63" i="57"/>
  <c r="I62" i="57"/>
  <c r="H62" i="57"/>
  <c r="F62" i="57"/>
  <c r="C62" i="57"/>
  <c r="G61" i="57"/>
  <c r="B61" i="57"/>
  <c r="G60" i="57"/>
  <c r="B60" i="57" s="1"/>
  <c r="G59" i="57"/>
  <c r="B59" i="57"/>
  <c r="G58" i="57"/>
  <c r="B58" i="57" s="1"/>
  <c r="G57" i="57"/>
  <c r="B57" i="57"/>
  <c r="G56" i="57"/>
  <c r="B56" i="57" s="1"/>
  <c r="G55" i="57"/>
  <c r="B55" i="57" s="1"/>
  <c r="I54" i="57"/>
  <c r="H54" i="57"/>
  <c r="C54" i="57"/>
  <c r="G53" i="57"/>
  <c r="B53" i="57" s="1"/>
  <c r="G52" i="57"/>
  <c r="B52" i="57"/>
  <c r="G51" i="57"/>
  <c r="B51" i="57" s="1"/>
  <c r="G50" i="57"/>
  <c r="B50" i="57"/>
  <c r="G49" i="57"/>
  <c r="B49" i="57" s="1"/>
  <c r="G48" i="57"/>
  <c r="G46" i="57" s="1"/>
  <c r="B48" i="57"/>
  <c r="G47" i="57"/>
  <c r="B47" i="57" s="1"/>
  <c r="I46" i="57"/>
  <c r="H46" i="57"/>
  <c r="F46" i="57"/>
  <c r="D46" i="57"/>
  <c r="C46" i="57"/>
  <c r="G45" i="57"/>
  <c r="B45" i="57" s="1"/>
  <c r="G44" i="57"/>
  <c r="B44" i="57"/>
  <c r="G43" i="57"/>
  <c r="B43" i="57" s="1"/>
  <c r="G42" i="57"/>
  <c r="B42" i="57"/>
  <c r="G41" i="57"/>
  <c r="B41" i="57" s="1"/>
  <c r="G40" i="57"/>
  <c r="G38" i="57" s="1"/>
  <c r="B38" i="57" s="1"/>
  <c r="B40" i="57"/>
  <c r="G39" i="57"/>
  <c r="B39" i="57" s="1"/>
  <c r="I38" i="57"/>
  <c r="H38" i="57"/>
  <c r="F38" i="57"/>
  <c r="C38" i="57"/>
  <c r="G37" i="57"/>
  <c r="B37" i="57"/>
  <c r="G36" i="57"/>
  <c r="B36" i="57" s="1"/>
  <c r="G35" i="57"/>
  <c r="G33" i="57" s="1"/>
  <c r="B33" i="57" s="1"/>
  <c r="B35" i="57"/>
  <c r="G34" i="57"/>
  <c r="B34" i="57" s="1"/>
  <c r="I33" i="57"/>
  <c r="H33" i="57"/>
  <c r="C33" i="57"/>
  <c r="G32" i="57"/>
  <c r="B32" i="57"/>
  <c r="G31" i="57"/>
  <c r="G30" i="57"/>
  <c r="B30" i="57"/>
  <c r="H29" i="57"/>
  <c r="F29" i="57"/>
  <c r="C29" i="57"/>
  <c r="G28" i="57"/>
  <c r="B28" i="57"/>
  <c r="G27" i="57"/>
  <c r="B27" i="57" s="1"/>
  <c r="G26" i="57"/>
  <c r="B26" i="57"/>
  <c r="G25" i="57"/>
  <c r="B25" i="57"/>
  <c r="G24" i="57"/>
  <c r="B24" i="57"/>
  <c r="G23" i="57"/>
  <c r="B23" i="57" s="1"/>
  <c r="G22" i="57"/>
  <c r="B22" i="57"/>
  <c r="G21" i="57"/>
  <c r="B21" i="57" s="1"/>
  <c r="G20" i="57"/>
  <c r="B20" i="57"/>
  <c r="G19" i="57"/>
  <c r="B19" i="57" s="1"/>
  <c r="G18" i="57"/>
  <c r="B18" i="57"/>
  <c r="G17" i="57"/>
  <c r="B17" i="57" s="1"/>
  <c r="I16" i="57"/>
  <c r="H16" i="57"/>
  <c r="F16" i="57"/>
  <c r="C16" i="57"/>
  <c r="G15" i="57"/>
  <c r="B15" i="57" s="1"/>
  <c r="G14" i="57"/>
  <c r="B14" i="57" s="1"/>
  <c r="G13" i="57"/>
  <c r="B13" i="57" s="1"/>
  <c r="E12" i="57"/>
  <c r="C12" i="57"/>
  <c r="G11" i="57"/>
  <c r="B11" i="57" s="1"/>
  <c r="G10" i="57"/>
  <c r="B10" i="57" s="1"/>
  <c r="I9" i="57"/>
  <c r="H9" i="57"/>
  <c r="G9" i="57"/>
  <c r="B9" i="57" s="1"/>
  <c r="E9" i="57"/>
  <c r="C9" i="57"/>
  <c r="E7" i="54"/>
  <c r="E6" i="54" s="1"/>
  <c r="F7" i="54"/>
  <c r="F6" i="54" s="1"/>
  <c r="G6" i="54"/>
  <c r="H132" i="29"/>
  <c r="G132" i="29"/>
  <c r="F132" i="29"/>
  <c r="E132" i="29"/>
  <c r="D132" i="29"/>
  <c r="C132" i="29"/>
  <c r="H128" i="29"/>
  <c r="G128" i="29"/>
  <c r="F128" i="29"/>
  <c r="E128" i="29"/>
  <c r="D128" i="29"/>
  <c r="C128" i="29"/>
  <c r="H124" i="29"/>
  <c r="G124" i="29"/>
  <c r="F124" i="29"/>
  <c r="E124" i="29"/>
  <c r="D124" i="29"/>
  <c r="C124" i="29"/>
  <c r="H120" i="29"/>
  <c r="G120" i="29"/>
  <c r="F120" i="29"/>
  <c r="E120" i="29"/>
  <c r="D120" i="29"/>
  <c r="C120" i="29"/>
  <c r="H116" i="29"/>
  <c r="G116" i="29"/>
  <c r="F116" i="29"/>
  <c r="E116" i="29"/>
  <c r="D116" i="29"/>
  <c r="C116" i="29"/>
  <c r="H112" i="29"/>
  <c r="G112" i="29"/>
  <c r="F112" i="29"/>
  <c r="E112" i="29"/>
  <c r="D112" i="29"/>
  <c r="C112" i="29"/>
  <c r="H107" i="29"/>
  <c r="G107" i="29"/>
  <c r="F107" i="29"/>
  <c r="E107" i="29"/>
  <c r="D107" i="29"/>
  <c r="C107" i="29"/>
  <c r="H102" i="29"/>
  <c r="G102" i="29"/>
  <c r="F102" i="29"/>
  <c r="E102" i="29"/>
  <c r="D102" i="29"/>
  <c r="C102" i="29"/>
  <c r="H95" i="29"/>
  <c r="G95" i="29"/>
  <c r="F95" i="29"/>
  <c r="E95" i="29"/>
  <c r="D95" i="29"/>
  <c r="C95" i="29"/>
  <c r="H89" i="29"/>
  <c r="G89" i="29"/>
  <c r="F89" i="29"/>
  <c r="E89" i="29"/>
  <c r="D89" i="29"/>
  <c r="C89" i="29"/>
  <c r="H82" i="29"/>
  <c r="G82" i="29"/>
  <c r="F82" i="29"/>
  <c r="E82" i="29"/>
  <c r="D82" i="29"/>
  <c r="C82" i="29"/>
  <c r="H77" i="29"/>
  <c r="G77" i="29"/>
  <c r="F77" i="29"/>
  <c r="E77" i="29"/>
  <c r="D77" i="29"/>
  <c r="C77" i="29"/>
  <c r="H67" i="29"/>
  <c r="G67" i="29"/>
  <c r="F67" i="29"/>
  <c r="E67" i="29"/>
  <c r="D67" i="29"/>
  <c r="C67" i="29"/>
  <c r="H61" i="29"/>
  <c r="G61" i="29"/>
  <c r="F61" i="29"/>
  <c r="E61" i="29"/>
  <c r="D61" i="29"/>
  <c r="C61" i="29"/>
  <c r="H56" i="29"/>
  <c r="G56" i="29"/>
  <c r="F56" i="29"/>
  <c r="E56" i="29"/>
  <c r="D56" i="29"/>
  <c r="C56" i="29"/>
  <c r="H50" i="29"/>
  <c r="G50" i="29"/>
  <c r="F50" i="29"/>
  <c r="E50" i="29"/>
  <c r="D50" i="29"/>
  <c r="C50" i="29"/>
  <c r="H44" i="29"/>
  <c r="G44" i="29"/>
  <c r="F44" i="29"/>
  <c r="E44" i="29"/>
  <c r="D44" i="29"/>
  <c r="C44" i="29"/>
  <c r="H38" i="29"/>
  <c r="G38" i="29"/>
  <c r="F38" i="29"/>
  <c r="E38" i="29"/>
  <c r="D38" i="29"/>
  <c r="C38" i="29"/>
  <c r="H29" i="29"/>
  <c r="G29" i="29"/>
  <c r="F29" i="29"/>
  <c r="E29" i="29"/>
  <c r="D29" i="29"/>
  <c r="C29" i="29"/>
  <c r="H22" i="29"/>
  <c r="G22" i="29"/>
  <c r="G6" i="29" s="1"/>
  <c r="F22" i="29"/>
  <c r="F6" i="29" s="1"/>
  <c r="E22" i="29"/>
  <c r="D22" i="29"/>
  <c r="C22" i="29"/>
  <c r="H14" i="29"/>
  <c r="H6" i="29" s="1"/>
  <c r="G14" i="29"/>
  <c r="F14" i="29"/>
  <c r="E14" i="29"/>
  <c r="E6" i="29" s="1"/>
  <c r="D14" i="29"/>
  <c r="D6" i="29" s="1"/>
  <c r="C6" i="29" s="1"/>
  <c r="C14" i="29"/>
  <c r="C92" i="62"/>
  <c r="C90" i="62"/>
  <c r="C75" i="62"/>
  <c r="C68" i="62"/>
  <c r="C61" i="62"/>
  <c r="C59" i="62"/>
  <c r="C52" i="62"/>
  <c r="C42" i="62"/>
  <c r="C37" i="62"/>
  <c r="C32" i="62"/>
  <c r="C24" i="62"/>
  <c r="C18" i="62"/>
  <c r="C11" i="62"/>
  <c r="C6" i="62"/>
  <c r="B123" i="63"/>
  <c r="B122" i="63"/>
  <c r="B121" i="63"/>
  <c r="B120" i="63"/>
  <c r="B119" i="63"/>
  <c r="B118" i="63"/>
  <c r="B117" i="63"/>
  <c r="B116" i="63"/>
  <c r="B115" i="63"/>
  <c r="H114" i="63"/>
  <c r="D114" i="63"/>
  <c r="D103" i="63" s="1"/>
  <c r="C114" i="63"/>
  <c r="C103" i="63" s="1"/>
  <c r="B103" i="63" s="1"/>
  <c r="B114" i="63"/>
  <c r="B113" i="63"/>
  <c r="B112" i="63"/>
  <c r="B111" i="63"/>
  <c r="B110" i="63"/>
  <c r="B109" i="63"/>
  <c r="B108" i="63"/>
  <c r="B107" i="63"/>
  <c r="B106" i="63"/>
  <c r="D105" i="63"/>
  <c r="C105" i="63"/>
  <c r="B105" i="63"/>
  <c r="B104" i="63"/>
  <c r="H103" i="63"/>
  <c r="G103" i="63"/>
  <c r="F103" i="63"/>
  <c r="E103" i="63"/>
  <c r="B102" i="63"/>
  <c r="B101" i="63"/>
  <c r="B100" i="63"/>
  <c r="B99" i="63"/>
  <c r="B98" i="63"/>
  <c r="H97" i="63"/>
  <c r="H7" i="63" s="1"/>
  <c r="H6" i="63" s="1"/>
  <c r="G97" i="63"/>
  <c r="F97" i="63"/>
  <c r="E97" i="63"/>
  <c r="D97" i="63"/>
  <c r="C97" i="63"/>
  <c r="B96" i="63"/>
  <c r="B95" i="63"/>
  <c r="B94" i="63"/>
  <c r="B93" i="63"/>
  <c r="B92" i="63"/>
  <c r="B91" i="63"/>
  <c r="H90" i="63"/>
  <c r="G90" i="63"/>
  <c r="F90" i="63"/>
  <c r="E90" i="63"/>
  <c r="D90" i="63"/>
  <c r="C90" i="63"/>
  <c r="B90" i="63"/>
  <c r="B89" i="63"/>
  <c r="B88" i="63"/>
  <c r="B87" i="63"/>
  <c r="B86" i="63"/>
  <c r="H85" i="63"/>
  <c r="G85" i="63"/>
  <c r="F85" i="63"/>
  <c r="E85" i="63"/>
  <c r="B85" i="63" s="1"/>
  <c r="D85" i="63"/>
  <c r="C85" i="63"/>
  <c r="B84" i="63"/>
  <c r="B83" i="63"/>
  <c r="B82" i="63"/>
  <c r="B81" i="63"/>
  <c r="B80" i="63"/>
  <c r="B79" i="63"/>
  <c r="H78" i="63"/>
  <c r="G78" i="63"/>
  <c r="F78" i="63"/>
  <c r="E78" i="63"/>
  <c r="D78" i="63"/>
  <c r="C78" i="63"/>
  <c r="B78" i="63"/>
  <c r="B77" i="63"/>
  <c r="B76" i="63"/>
  <c r="B75" i="63"/>
  <c r="B74" i="63"/>
  <c r="B73" i="63"/>
  <c r="B72" i="63"/>
  <c r="B71" i="63"/>
  <c r="B70" i="63"/>
  <c r="B69" i="63"/>
  <c r="H68" i="63"/>
  <c r="G68" i="63"/>
  <c r="F68" i="63"/>
  <c r="E68" i="63"/>
  <c r="D68" i="63"/>
  <c r="C68" i="63"/>
  <c r="B68" i="63"/>
  <c r="B67" i="63"/>
  <c r="B66" i="63"/>
  <c r="B65" i="63"/>
  <c r="B64" i="63"/>
  <c r="B63" i="63"/>
  <c r="B62" i="63"/>
  <c r="B61" i="63"/>
  <c r="H60" i="63"/>
  <c r="G60" i="63"/>
  <c r="F60" i="63"/>
  <c r="E60" i="63"/>
  <c r="D60" i="63"/>
  <c r="B60" i="63" s="1"/>
  <c r="C60" i="63"/>
  <c r="B59" i="63"/>
  <c r="B58" i="63"/>
  <c r="B57" i="63"/>
  <c r="B55" i="63"/>
  <c r="B54" i="63"/>
  <c r="H53" i="63"/>
  <c r="G53" i="63"/>
  <c r="F53" i="63"/>
  <c r="E53" i="63"/>
  <c r="D53" i="63"/>
  <c r="B53" i="63" s="1"/>
  <c r="C53" i="63"/>
  <c r="B52" i="63"/>
  <c r="B51" i="63"/>
  <c r="B50" i="63"/>
  <c r="B49" i="63"/>
  <c r="B48" i="63"/>
  <c r="B47" i="63"/>
  <c r="H46" i="63"/>
  <c r="G46" i="63"/>
  <c r="F46" i="63"/>
  <c r="E46" i="63"/>
  <c r="B46" i="63" s="1"/>
  <c r="D46" i="63"/>
  <c r="C46" i="63"/>
  <c r="B45" i="63"/>
  <c r="B44" i="63"/>
  <c r="B43" i="63"/>
  <c r="B42" i="63"/>
  <c r="B41" i="63"/>
  <c r="B40" i="63"/>
  <c r="B39" i="63"/>
  <c r="H38" i="63"/>
  <c r="G38" i="63"/>
  <c r="F38" i="63"/>
  <c r="E38" i="63"/>
  <c r="D38" i="63"/>
  <c r="C38" i="63"/>
  <c r="B38" i="63" s="1"/>
  <c r="B37" i="63"/>
  <c r="B36" i="63"/>
  <c r="B35" i="63"/>
  <c r="B34" i="63"/>
  <c r="B33" i="63"/>
  <c r="B32" i="63"/>
  <c r="H31" i="63"/>
  <c r="G31" i="63"/>
  <c r="F31" i="63"/>
  <c r="E31" i="63"/>
  <c r="D31" i="63"/>
  <c r="B31" i="63" s="1"/>
  <c r="C31" i="63"/>
  <c r="B30" i="63"/>
  <c r="B29" i="63"/>
  <c r="B28" i="63"/>
  <c r="B27" i="63"/>
  <c r="B26" i="63"/>
  <c r="B25" i="63"/>
  <c r="B24" i="63"/>
  <c r="H23" i="63"/>
  <c r="G23" i="63"/>
  <c r="F23" i="63"/>
  <c r="E23" i="63"/>
  <c r="D23" i="63"/>
  <c r="C23" i="63"/>
  <c r="B23" i="63"/>
  <c r="B22" i="63"/>
  <c r="B21" i="63"/>
  <c r="B20" i="63"/>
  <c r="B19" i="63"/>
  <c r="B18" i="63"/>
  <c r="H17" i="63"/>
  <c r="G17" i="63"/>
  <c r="F17" i="63"/>
  <c r="E17" i="63"/>
  <c r="D17" i="63"/>
  <c r="C17" i="63"/>
  <c r="B17" i="63"/>
  <c r="B16" i="63"/>
  <c r="B15" i="63"/>
  <c r="B14" i="63"/>
  <c r="B13" i="63"/>
  <c r="B12" i="63"/>
  <c r="B11" i="63"/>
  <c r="B10" i="63"/>
  <c r="B9" i="63"/>
  <c r="H8" i="63"/>
  <c r="G8" i="63"/>
  <c r="G7" i="63" s="1"/>
  <c r="G6" i="63" s="1"/>
  <c r="F8" i="63"/>
  <c r="F7" i="63" s="1"/>
  <c r="F6" i="63" s="1"/>
  <c r="E8" i="63"/>
  <c r="B8" i="63" s="1"/>
  <c r="D8" i="63"/>
  <c r="C8" i="63"/>
  <c r="C7" i="63" s="1"/>
  <c r="D7" i="63"/>
  <c r="D6" i="63" s="1"/>
  <c r="J6" i="48"/>
  <c r="I6" i="48"/>
  <c r="H6" i="48"/>
  <c r="G6" i="48"/>
  <c r="F6" i="48"/>
  <c r="E6" i="48"/>
  <c r="D6" i="48"/>
  <c r="E33" i="46"/>
  <c r="E32" i="46"/>
  <c r="E31" i="46"/>
  <c r="E30" i="46"/>
  <c r="E29" i="46"/>
  <c r="E28" i="46"/>
  <c r="E27" i="46"/>
  <c r="E26" i="46"/>
  <c r="E25" i="46"/>
  <c r="E24" i="46"/>
  <c r="E23" i="46"/>
  <c r="E22" i="46"/>
  <c r="E21" i="46"/>
  <c r="E20" i="46"/>
  <c r="E19" i="46"/>
  <c r="E18" i="46"/>
  <c r="E17" i="46"/>
  <c r="E16" i="46"/>
  <c r="E15" i="46"/>
  <c r="E14" i="46"/>
  <c r="E13" i="46"/>
  <c r="E12" i="46"/>
  <c r="E11" i="46"/>
  <c r="E10" i="46"/>
  <c r="E7" i="46" s="1"/>
  <c r="E9" i="46"/>
  <c r="E8" i="46"/>
  <c r="I7" i="46"/>
  <c r="H7" i="46"/>
  <c r="G7" i="46"/>
  <c r="F7" i="46"/>
  <c r="D7" i="46"/>
  <c r="D101" i="36"/>
  <c r="C101" i="36"/>
  <c r="B101" i="36"/>
  <c r="D93" i="36"/>
  <c r="C93" i="36"/>
  <c r="B93" i="36"/>
  <c r="D87" i="36"/>
  <c r="C87" i="36"/>
  <c r="B87" i="36"/>
  <c r="D79" i="36"/>
  <c r="C79" i="36"/>
  <c r="B79" i="36"/>
  <c r="D68" i="36"/>
  <c r="C68" i="36"/>
  <c r="B68" i="36"/>
  <c r="D59" i="36"/>
  <c r="C59" i="36"/>
  <c r="B59" i="36"/>
  <c r="D52" i="36"/>
  <c r="C52" i="36"/>
  <c r="B52" i="36"/>
  <c r="D44" i="36"/>
  <c r="C44" i="36"/>
  <c r="B44" i="36"/>
  <c r="D35" i="36"/>
  <c r="C35" i="36"/>
  <c r="B35" i="36"/>
  <c r="D29" i="36"/>
  <c r="C29" i="36"/>
  <c r="B29" i="36"/>
  <c r="D20" i="36"/>
  <c r="C20" i="36"/>
  <c r="B20" i="36"/>
  <c r="D13" i="36"/>
  <c r="C13" i="36"/>
  <c r="B13" i="36"/>
  <c r="D6" i="36"/>
  <c r="C6" i="36"/>
  <c r="B6" i="36"/>
  <c r="B171" i="34"/>
  <c r="B170" i="34"/>
  <c r="B169" i="34"/>
  <c r="B167" i="34"/>
  <c r="B166" i="34"/>
  <c r="B165" i="34"/>
  <c r="B164" i="34"/>
  <c r="B163" i="34"/>
  <c r="B162" i="34"/>
  <c r="B161" i="34"/>
  <c r="B160" i="34"/>
  <c r="B159" i="34"/>
  <c r="B158" i="34"/>
  <c r="B157" i="34"/>
  <c r="B156" i="34"/>
  <c r="B155" i="34"/>
  <c r="B154" i="34"/>
  <c r="B153" i="34"/>
  <c r="B152" i="34"/>
  <c r="B151" i="34"/>
  <c r="B150" i="34"/>
  <c r="B149" i="34"/>
  <c r="B148" i="34"/>
  <c r="B147" i="34"/>
  <c r="B146" i="34"/>
  <c r="B145" i="34"/>
  <c r="B144" i="34"/>
  <c r="B142" i="34"/>
  <c r="B141" i="34"/>
  <c r="B140" i="34"/>
  <c r="B139" i="34"/>
  <c r="B137" i="34"/>
  <c r="B136" i="34"/>
  <c r="B135" i="34"/>
  <c r="B130" i="34"/>
  <c r="B129" i="34"/>
  <c r="B127" i="34"/>
  <c r="B126" i="34"/>
  <c r="B124" i="34"/>
  <c r="B123" i="34"/>
  <c r="B122" i="34"/>
  <c r="B121" i="34"/>
  <c r="B119" i="34"/>
  <c r="B118" i="34"/>
  <c r="B117" i="34"/>
  <c r="B116" i="34"/>
  <c r="B115" i="34"/>
  <c r="B113" i="34"/>
  <c r="B112" i="34"/>
  <c r="B111" i="34"/>
  <c r="B110" i="34"/>
  <c r="B109" i="34"/>
  <c r="B108" i="34"/>
  <c r="B107" i="34"/>
  <c r="B106" i="34"/>
  <c r="B105" i="34"/>
  <c r="B104" i="34"/>
  <c r="B102" i="34"/>
  <c r="B101" i="34"/>
  <c r="B100" i="34"/>
  <c r="B99" i="34"/>
  <c r="B98" i="34"/>
  <c r="B96" i="34"/>
  <c r="B95" i="34"/>
  <c r="B94" i="34"/>
  <c r="B93" i="34"/>
  <c r="B92" i="34"/>
  <c r="B91" i="34"/>
  <c r="B90" i="34"/>
  <c r="B89" i="34"/>
  <c r="B88" i="34"/>
  <c r="B87" i="34"/>
  <c r="B86" i="34"/>
  <c r="B84" i="34"/>
  <c r="B83" i="34"/>
  <c r="B82" i="34"/>
  <c r="B81" i="34"/>
  <c r="B80" i="34"/>
  <c r="B79" i="34"/>
  <c r="B78" i="34"/>
  <c r="B77" i="34"/>
  <c r="B76" i="34"/>
  <c r="B75" i="34"/>
  <c r="B72" i="34"/>
  <c r="B71" i="34"/>
  <c r="B70" i="34"/>
  <c r="B69" i="34"/>
  <c r="C68" i="34"/>
  <c r="B67" i="34"/>
  <c r="B66" i="34"/>
  <c r="B65" i="34"/>
  <c r="B64" i="34"/>
  <c r="C63" i="34"/>
  <c r="B62" i="34"/>
  <c r="B61" i="34"/>
  <c r="B60" i="34"/>
  <c r="B59" i="34"/>
  <c r="C58" i="34"/>
  <c r="B57" i="34"/>
  <c r="B56" i="34"/>
  <c r="B55" i="34"/>
  <c r="B54" i="34"/>
  <c r="C53" i="34"/>
  <c r="B52" i="34"/>
  <c r="B51" i="34"/>
  <c r="B50" i="34"/>
  <c r="B49" i="34"/>
  <c r="B48" i="34"/>
  <c r="B47" i="34"/>
  <c r="B46" i="34"/>
  <c r="C45" i="34"/>
  <c r="B44" i="34"/>
  <c r="B43" i="34"/>
  <c r="B42" i="34"/>
  <c r="B41" i="34"/>
  <c r="C40" i="34"/>
  <c r="B39" i="34"/>
  <c r="B38" i="34"/>
  <c r="B37" i="34"/>
  <c r="B36" i="34"/>
  <c r="C35" i="34"/>
  <c r="B34" i="34"/>
  <c r="B33" i="34"/>
  <c r="B32" i="34"/>
  <c r="B31" i="34"/>
  <c r="B30" i="34"/>
  <c r="C29" i="34"/>
  <c r="B28" i="34"/>
  <c r="B27" i="34"/>
  <c r="B26" i="34"/>
  <c r="B25" i="34"/>
  <c r="B24" i="34"/>
  <c r="C23" i="34"/>
  <c r="B22" i="34"/>
  <c r="B21" i="34"/>
  <c r="C20" i="34"/>
  <c r="B19" i="34"/>
  <c r="B18" i="34"/>
  <c r="B17" i="34"/>
  <c r="B16" i="34"/>
  <c r="B15" i="34"/>
  <c r="B14" i="34"/>
  <c r="C13" i="34"/>
  <c r="B12" i="34"/>
  <c r="B11" i="34"/>
  <c r="B10" i="34"/>
  <c r="C9" i="34"/>
  <c r="B8" i="34"/>
  <c r="C7" i="34"/>
  <c r="C6" i="34" s="1"/>
  <c r="D5" i="36" l="1"/>
  <c r="G12" i="57"/>
  <c r="B12" i="57" s="1"/>
  <c r="F8" i="57"/>
  <c r="F7" i="57" s="1"/>
  <c r="B97" i="63"/>
  <c r="B8" i="54"/>
  <c r="G29" i="57"/>
  <c r="H8" i="57"/>
  <c r="H7" i="57" s="1"/>
  <c r="C8" i="57"/>
  <c r="C7" i="57" s="1"/>
  <c r="G54" i="57"/>
  <c r="B54" i="57" s="1"/>
  <c r="G73" i="57"/>
  <c r="G81" i="57"/>
  <c r="B81" i="57" s="1"/>
  <c r="G94" i="57"/>
  <c r="G100" i="57"/>
  <c r="D8" i="57"/>
  <c r="D7" i="57" s="1"/>
  <c r="I8" i="57"/>
  <c r="I7" i="57" s="1"/>
  <c r="B31" i="57"/>
  <c r="B64" i="57"/>
  <c r="B89" i="57"/>
  <c r="D6" i="65"/>
  <c r="D53" i="65"/>
  <c r="D5" i="65" s="1"/>
  <c r="B9" i="34"/>
  <c r="B103" i="34"/>
  <c r="C73" i="34"/>
  <c r="C5" i="34" s="1"/>
  <c r="B63" i="34"/>
  <c r="G16" i="57"/>
  <c r="G8" i="57" s="1"/>
  <c r="G7" i="57" s="1"/>
  <c r="C5" i="36"/>
  <c r="B5" i="36"/>
  <c r="B29" i="34"/>
  <c r="B68" i="34"/>
  <c r="B58" i="34"/>
  <c r="B53" i="34"/>
  <c r="B74" i="34"/>
  <c r="B114" i="34"/>
  <c r="B125" i="34"/>
  <c r="B143" i="34"/>
  <c r="B85" i="34"/>
  <c r="B138" i="34"/>
  <c r="B128" i="34"/>
  <c r="B120" i="34"/>
  <c r="B97" i="34"/>
  <c r="B45" i="34"/>
  <c r="B40" i="34"/>
  <c r="B35" i="34"/>
  <c r="B23" i="34"/>
  <c r="B20" i="34"/>
  <c r="B13" i="34"/>
  <c r="B7" i="34"/>
  <c r="C6" i="63"/>
  <c r="B6" i="63" s="1"/>
  <c r="E7" i="63"/>
  <c r="E6" i="63" s="1"/>
  <c r="H6" i="54"/>
  <c r="E8" i="57"/>
  <c r="E7" i="57" s="1"/>
  <c r="D7" i="54"/>
  <c r="D6" i="54" s="1"/>
  <c r="B46" i="57"/>
  <c r="B73" i="57"/>
  <c r="B94" i="57"/>
  <c r="C5" i="62"/>
  <c r="B29" i="57"/>
  <c r="B62" i="57"/>
  <c r="B87" i="57"/>
  <c r="B100" i="57"/>
  <c r="B7" i="57" l="1"/>
  <c r="B16" i="57"/>
  <c r="B8" i="57"/>
  <c r="B73" i="34"/>
  <c r="B7" i="63"/>
  <c r="B6" i="34"/>
  <c r="C6" i="54"/>
  <c r="B6" i="54" s="1"/>
  <c r="B7" i="54"/>
  <c r="B5" i="34" l="1"/>
  <c r="C28" i="68"/>
  <c r="C27" i="68" s="1"/>
  <c r="C5" i="68" s="1"/>
</calcChain>
</file>

<file path=xl/sharedStrings.xml><?xml version="1.0" encoding="utf-8"?>
<sst xmlns="http://schemas.openxmlformats.org/spreadsheetml/2006/main" count="3625" uniqueCount="2078">
  <si>
    <t>附件1</t>
  </si>
  <si>
    <t>单位：万元</t>
  </si>
  <si>
    <t>地    区</t>
  </si>
  <si>
    <t>合计</t>
  </si>
  <si>
    <t>水利工程
运行维护</t>
  </si>
  <si>
    <t>河湖管理
与保护</t>
  </si>
  <si>
    <t>水文设施
维修养护</t>
  </si>
  <si>
    <t>水资源
管  理</t>
  </si>
  <si>
    <t>南水北调
水费奖补</t>
  </si>
  <si>
    <t>预算科目</t>
  </si>
  <si>
    <t>约束性</t>
  </si>
  <si>
    <t>指导性</t>
  </si>
  <si>
    <t>合    计</t>
  </si>
  <si>
    <t>市县小计</t>
  </si>
  <si>
    <t>213农林水</t>
  </si>
  <si>
    <t>南京市</t>
  </si>
  <si>
    <t xml:space="preserve">    南京市本级</t>
  </si>
  <si>
    <t>无锡市</t>
  </si>
  <si>
    <t xml:space="preserve">    无锡市本级</t>
  </si>
  <si>
    <t xml:space="preserve">    江阴市</t>
  </si>
  <si>
    <t xml:space="preserve">    宜兴市</t>
  </si>
  <si>
    <t>徐州市</t>
  </si>
  <si>
    <t xml:space="preserve">    徐州市本级</t>
  </si>
  <si>
    <t xml:space="preserve">    丰县</t>
  </si>
  <si>
    <t xml:space="preserve">    沛县</t>
  </si>
  <si>
    <t xml:space="preserve">    睢宁县</t>
  </si>
  <si>
    <t xml:space="preserve">    邳州市</t>
  </si>
  <si>
    <t xml:space="preserve">    新沂市</t>
  </si>
  <si>
    <t>常州市</t>
  </si>
  <si>
    <t xml:space="preserve">    常州市本级</t>
  </si>
  <si>
    <t xml:space="preserve">    溧阳市</t>
  </si>
  <si>
    <t>苏州市</t>
  </si>
  <si>
    <t xml:space="preserve">    苏州市本级</t>
  </si>
  <si>
    <t xml:space="preserve">    张家港市</t>
  </si>
  <si>
    <t xml:space="preserve">    常熟市</t>
  </si>
  <si>
    <t xml:space="preserve">    太仓市</t>
  </si>
  <si>
    <t xml:space="preserve">    昆山市</t>
  </si>
  <si>
    <t>南通市</t>
  </si>
  <si>
    <t xml:space="preserve">    南通市本级</t>
  </si>
  <si>
    <t xml:space="preserve">    海安市</t>
  </si>
  <si>
    <t xml:space="preserve">    如皋市</t>
  </si>
  <si>
    <t xml:space="preserve">    如东县</t>
  </si>
  <si>
    <t xml:space="preserve">    启东市</t>
  </si>
  <si>
    <t>连云港市</t>
  </si>
  <si>
    <t xml:space="preserve">    连云港市本级</t>
  </si>
  <si>
    <t xml:space="preserve">    东海县</t>
  </si>
  <si>
    <t xml:space="preserve">    灌云县</t>
  </si>
  <si>
    <t xml:space="preserve">    灌南县</t>
  </si>
  <si>
    <t>淮安市</t>
  </si>
  <si>
    <t xml:space="preserve">    淮安市本级</t>
  </si>
  <si>
    <t xml:space="preserve">    金湖县</t>
  </si>
  <si>
    <t xml:space="preserve">    盱眙县</t>
  </si>
  <si>
    <t xml:space="preserve">    涟水县</t>
  </si>
  <si>
    <t>盐城市</t>
  </si>
  <si>
    <t xml:space="preserve">    盐城市本级</t>
  </si>
  <si>
    <t xml:space="preserve">    东台市</t>
  </si>
  <si>
    <t xml:space="preserve">    建湖县</t>
  </si>
  <si>
    <t xml:space="preserve">    射阳县</t>
  </si>
  <si>
    <t xml:space="preserve">    阜宁县</t>
  </si>
  <si>
    <t xml:space="preserve">    滨海县</t>
  </si>
  <si>
    <t xml:space="preserve">    响水县</t>
  </si>
  <si>
    <t>扬州市</t>
  </si>
  <si>
    <t xml:space="preserve">    扬州市本级</t>
  </si>
  <si>
    <t xml:space="preserve">    宝应县</t>
  </si>
  <si>
    <t xml:space="preserve">    高邮市</t>
  </si>
  <si>
    <t xml:space="preserve">    仪征市</t>
  </si>
  <si>
    <t>镇江市</t>
  </si>
  <si>
    <t xml:space="preserve">    镇江市本级</t>
  </si>
  <si>
    <t xml:space="preserve">    丹阳市</t>
  </si>
  <si>
    <t xml:space="preserve">    句容市</t>
  </si>
  <si>
    <t xml:space="preserve">    扬中市</t>
  </si>
  <si>
    <t>泰州市</t>
  </si>
  <si>
    <t xml:space="preserve">    泰州市本级</t>
  </si>
  <si>
    <t xml:space="preserve">    靖江市</t>
  </si>
  <si>
    <t xml:space="preserve">    泰兴市</t>
  </si>
  <si>
    <t xml:space="preserve">    兴化市</t>
  </si>
  <si>
    <t>宿迁市</t>
  </si>
  <si>
    <t xml:space="preserve">    宿迁市本级</t>
  </si>
  <si>
    <t xml:space="preserve">    沭阳县</t>
  </si>
  <si>
    <t xml:space="preserve">    泗洪县</t>
  </si>
  <si>
    <t xml:space="preserve">    泗阳县</t>
  </si>
  <si>
    <t>省级小计</t>
  </si>
  <si>
    <t>2130399其他水利支出</t>
  </si>
  <si>
    <t>省骆运水利工程管理处</t>
  </si>
  <si>
    <t xml:space="preserve">    管理处本级</t>
  </si>
  <si>
    <t xml:space="preserve">    省泗阳闸站管理所</t>
  </si>
  <si>
    <t xml:space="preserve">    省刘老涧闸站管理所</t>
  </si>
  <si>
    <t xml:space="preserve">    省沙集闸站管理所</t>
  </si>
  <si>
    <t xml:space="preserve">    省皂河抽水站</t>
  </si>
  <si>
    <t xml:space="preserve">    省黄墩湖滞洪闸管理所</t>
  </si>
  <si>
    <t xml:space="preserve">    省皂河闸管理所</t>
  </si>
  <si>
    <t xml:space="preserve">    省洋河滩闸管理所</t>
  </si>
  <si>
    <t xml:space="preserve">    省抗旱排涝队</t>
  </si>
  <si>
    <t xml:space="preserve">    省骆运水利工程管理处水文站</t>
  </si>
  <si>
    <t>省淮沭新河管理处</t>
  </si>
  <si>
    <t xml:space="preserve">    省二河闸管理所</t>
  </si>
  <si>
    <t xml:space="preserve">    省淮阴闸管理所</t>
  </si>
  <si>
    <t xml:space="preserve">    省杨庄闸管理所</t>
  </si>
  <si>
    <t xml:space="preserve">    省沭阳闸管理所</t>
  </si>
  <si>
    <t xml:space="preserve">    省沭新闸管理所</t>
  </si>
  <si>
    <t xml:space="preserve">    省蔷薇河地涵管理所</t>
  </si>
  <si>
    <t xml:space="preserve">    省盐河北闸管理所</t>
  </si>
  <si>
    <t xml:space="preserve">    省善后闸管理所</t>
  </si>
  <si>
    <t xml:space="preserve">  省新沂河海口控制工程管理所</t>
  </si>
  <si>
    <t xml:space="preserve">    省淮沭新河管理处水文站</t>
  </si>
  <si>
    <t>省通榆河蔷薇河送清水工程管理处</t>
  </si>
  <si>
    <t xml:space="preserve">    省龙埝控制工程管理所</t>
  </si>
  <si>
    <t xml:space="preserve">    省沭阳控制工程管理所</t>
  </si>
  <si>
    <t xml:space="preserve">    省灌河响水地涵管理所</t>
  </si>
  <si>
    <t xml:space="preserve">    省滨海抽水站管理所</t>
  </si>
  <si>
    <t>省灌溉总渠管理处</t>
  </si>
  <si>
    <t xml:space="preserve">    省淮安抽水三站管理所</t>
  </si>
  <si>
    <t xml:space="preserve">    省淮阴抽水站管理所</t>
  </si>
  <si>
    <t xml:space="preserve">    省北运西闸管理所</t>
  </si>
  <si>
    <t xml:space="preserve">    省南运西闸管理所</t>
  </si>
  <si>
    <t xml:space="preserve">    省高良涧闸管理所</t>
  </si>
  <si>
    <t xml:space="preserve">    省阜宁腰闸管理所</t>
  </si>
  <si>
    <t xml:space="preserve">    省通榆河总渠立交管理所</t>
  </si>
  <si>
    <t xml:space="preserve">    省运西分水闸管理所</t>
  </si>
  <si>
    <t xml:space="preserve">    省灌溉总渠管理处水文站</t>
  </si>
  <si>
    <t>省洪泽湖水利工程管理处</t>
  </si>
  <si>
    <t xml:space="preserve">    管理处本级 </t>
  </si>
  <si>
    <t xml:space="preserve">    省三河闸管理所</t>
  </si>
  <si>
    <t xml:space="preserve">    省洪泽湖堤防管理所</t>
  </si>
  <si>
    <t xml:space="preserve">    省三河船闸管理所</t>
  </si>
  <si>
    <t xml:space="preserve">    省石港抽水站管理所</t>
  </si>
  <si>
    <t>省江都水利工程管理处</t>
  </si>
  <si>
    <t xml:space="preserve">    省万福闸管理所</t>
  </si>
  <si>
    <t xml:space="preserve">    省江都闸管理所</t>
  </si>
  <si>
    <t xml:space="preserve">    省宜陵闸管理所</t>
  </si>
  <si>
    <t>省秦淮河水利工程管理处</t>
  </si>
  <si>
    <t xml:space="preserve">    省秦淮新河闸管理所</t>
  </si>
  <si>
    <t>省太湖地区水利工程管理处</t>
  </si>
  <si>
    <t xml:space="preserve">    省常熟枢纽管理所</t>
  </si>
  <si>
    <t xml:space="preserve">    省张家港枢纽管理所</t>
  </si>
  <si>
    <t>省泰州引江河管理处
    (资金拨至厅财审处）</t>
  </si>
  <si>
    <t>省灌溉动力管理一处</t>
  </si>
  <si>
    <t>省防汛防旱抢险中心</t>
  </si>
  <si>
    <t>省淮河入海水道工程管理处</t>
  </si>
  <si>
    <t xml:space="preserve">    省大运河立交管理所</t>
  </si>
  <si>
    <t xml:space="preserve">    省淮阜控制工程管理所</t>
  </si>
  <si>
    <t xml:space="preserve">    省海口闸管理所</t>
  </si>
  <si>
    <t>省水文局</t>
  </si>
  <si>
    <t xml:space="preserve">    省水文局本级</t>
  </si>
  <si>
    <t xml:space="preserve">    省水文局南京分局</t>
  </si>
  <si>
    <t xml:space="preserve">    省水文局无锡分局</t>
  </si>
  <si>
    <t xml:space="preserve">    省水文局徐州分局</t>
  </si>
  <si>
    <t xml:space="preserve">    省水文局常州分局</t>
  </si>
  <si>
    <t xml:space="preserve">    省水文局苏州分局</t>
  </si>
  <si>
    <t xml:space="preserve">    省水文局南通分局</t>
  </si>
  <si>
    <t xml:space="preserve">    省水文局连云港分局</t>
  </si>
  <si>
    <t xml:space="preserve">    省水文局淮安分局</t>
  </si>
  <si>
    <t xml:space="preserve">    省水文局盐城分局</t>
  </si>
  <si>
    <t xml:space="preserve">    省水文局扬州分局</t>
  </si>
  <si>
    <t xml:space="preserve">    省水文局镇江分局</t>
  </si>
  <si>
    <t xml:space="preserve">    省水文局泰州分局</t>
  </si>
  <si>
    <t xml:space="preserve">    省水文局宿迁分局</t>
  </si>
  <si>
    <t>省水土保持生态环境监测总站</t>
  </si>
  <si>
    <t xml:space="preserve">省水利厅机关 </t>
  </si>
  <si>
    <t>省水政监察总队</t>
  </si>
  <si>
    <t>省水资源服务中心</t>
  </si>
  <si>
    <t>省农村水利科技发展中心</t>
  </si>
  <si>
    <t>省水利科学研究院</t>
  </si>
  <si>
    <t>省水旱灾害防御调度指挥中心</t>
  </si>
  <si>
    <t>省水利防储中心</t>
  </si>
  <si>
    <t>省水利厅财审处</t>
  </si>
  <si>
    <t>省水利规划办公室</t>
  </si>
  <si>
    <t>省淮海农场</t>
  </si>
  <si>
    <t>省农垦集团</t>
  </si>
  <si>
    <t>省监狱农场</t>
  </si>
  <si>
    <t>附件2-1</t>
  </si>
  <si>
    <t>农村供水管网
（km）</t>
  </si>
  <si>
    <t>任务性质</t>
  </si>
  <si>
    <t xml:space="preserve">    江宁区</t>
  </si>
  <si>
    <t xml:space="preserve">    浦口区</t>
  </si>
  <si>
    <t xml:space="preserve">    六合区</t>
  </si>
  <si>
    <t xml:space="preserve">    溧水区</t>
  </si>
  <si>
    <t xml:space="preserve">    高淳区</t>
  </si>
  <si>
    <t xml:space="preserve">    锡山区</t>
  </si>
  <si>
    <t xml:space="preserve">    惠山区</t>
  </si>
  <si>
    <t xml:space="preserve">    滨湖区</t>
  </si>
  <si>
    <t xml:space="preserve">    铜山区</t>
  </si>
  <si>
    <t xml:space="preserve">    贾汪区</t>
  </si>
  <si>
    <t>省际重要河段堤防维修养护</t>
  </si>
  <si>
    <t>微山湖堤防工程维修养护</t>
  </si>
  <si>
    <t>徐洪河堤防工程维修养护</t>
  </si>
  <si>
    <t>京杭运河不牢河段、京杭大运河、徐洪河堤防工程维修养护</t>
  </si>
  <si>
    <t xml:space="preserve">    金坛区</t>
  </si>
  <si>
    <t xml:space="preserve">    武进区</t>
  </si>
  <si>
    <t xml:space="preserve">    新北区</t>
  </si>
  <si>
    <t xml:space="preserve">    吴江区</t>
  </si>
  <si>
    <t xml:space="preserve">    吴中区</t>
  </si>
  <si>
    <t xml:space="preserve">    相城区</t>
  </si>
  <si>
    <t xml:space="preserve">    通州区</t>
  </si>
  <si>
    <t xml:space="preserve">    海门区</t>
  </si>
  <si>
    <t>海堤堤防工程维修养护</t>
  </si>
  <si>
    <t xml:space="preserve">    赣榆区</t>
  </si>
  <si>
    <t xml:space="preserve">    海州区</t>
  </si>
  <si>
    <t>新沂河、海堤堤防工程维修养护</t>
  </si>
  <si>
    <t>通榆河（中段）堤防工程维修养护</t>
  </si>
  <si>
    <t xml:space="preserve">    淮安区</t>
  </si>
  <si>
    <t xml:space="preserve">    淮阴区</t>
  </si>
  <si>
    <t xml:space="preserve">    清江浦区</t>
  </si>
  <si>
    <t xml:space="preserve">    洪泽区</t>
  </si>
  <si>
    <t>黄河故道（杨庄以下段）堤防工程维修养护</t>
  </si>
  <si>
    <t xml:space="preserve">    大丰区</t>
  </si>
  <si>
    <t xml:space="preserve">    盐都区</t>
  </si>
  <si>
    <t xml:space="preserve">    亭湖区</t>
  </si>
  <si>
    <t>海堤（含射阳盐场段）堤防工程维修养护</t>
  </si>
  <si>
    <t>黄河故道（杨庄以下段）、海堤、通榆河（中段）、淮河入海水道堤防工程维修养护</t>
  </si>
  <si>
    <t xml:space="preserve">    江都区</t>
  </si>
  <si>
    <t xml:space="preserve">    邗江区</t>
  </si>
  <si>
    <t xml:space="preserve">    广陵区</t>
  </si>
  <si>
    <t xml:space="preserve">    丹徒区</t>
  </si>
  <si>
    <t xml:space="preserve">    海陵区</t>
  </si>
  <si>
    <t xml:space="preserve">    高港区</t>
  </si>
  <si>
    <t xml:space="preserve">    姜堰区</t>
  </si>
  <si>
    <t xml:space="preserve">    宿豫区</t>
  </si>
  <si>
    <t xml:space="preserve">    宿城区</t>
  </si>
  <si>
    <t>淮沭河堤防工程维修养护</t>
  </si>
  <si>
    <t>本次下达
省级资金</t>
  </si>
  <si>
    <t>丰  县</t>
  </si>
  <si>
    <t>沛  县</t>
  </si>
  <si>
    <t>灌云县</t>
  </si>
  <si>
    <t>一条岭灌区</t>
  </si>
  <si>
    <t>响水县</t>
  </si>
  <si>
    <t>序号</t>
  </si>
  <si>
    <t>市别</t>
  </si>
  <si>
    <t>项目县</t>
  </si>
  <si>
    <t>计划投资</t>
  </si>
  <si>
    <t>本次下达省级资金</t>
  </si>
  <si>
    <t>中央</t>
  </si>
  <si>
    <t>省级</t>
  </si>
  <si>
    <t>南京</t>
  </si>
  <si>
    <t>六合</t>
  </si>
  <si>
    <t>浦口</t>
  </si>
  <si>
    <t>栖霞</t>
  </si>
  <si>
    <t>无锡</t>
  </si>
  <si>
    <t>徐州</t>
  </si>
  <si>
    <t>丰县</t>
  </si>
  <si>
    <t>沛县</t>
  </si>
  <si>
    <t>高新区</t>
  </si>
  <si>
    <t>铜山</t>
  </si>
  <si>
    <t>常州</t>
  </si>
  <si>
    <t>溧阳</t>
  </si>
  <si>
    <t>金坛</t>
  </si>
  <si>
    <t>南通</t>
  </si>
  <si>
    <t>海门</t>
  </si>
  <si>
    <t>如东</t>
  </si>
  <si>
    <t>连云港</t>
  </si>
  <si>
    <t>海州</t>
  </si>
  <si>
    <t>灌云</t>
  </si>
  <si>
    <t>淮安</t>
  </si>
  <si>
    <t>淮阴</t>
  </si>
  <si>
    <t>盱眙</t>
  </si>
  <si>
    <t>盐城</t>
  </si>
  <si>
    <t>东台</t>
  </si>
  <si>
    <t>响水</t>
  </si>
  <si>
    <t>扬州</t>
  </si>
  <si>
    <t>宝应</t>
  </si>
  <si>
    <t>仪征</t>
  </si>
  <si>
    <t>镇江</t>
  </si>
  <si>
    <t>丹阳</t>
  </si>
  <si>
    <t>泰州</t>
  </si>
  <si>
    <t>姜堰</t>
  </si>
  <si>
    <t>泰兴</t>
  </si>
  <si>
    <t>宿迁</t>
  </si>
  <si>
    <t>宿城</t>
  </si>
  <si>
    <t>宿豫</t>
  </si>
  <si>
    <t>小计</t>
  </si>
  <si>
    <t>农村供水运行管护</t>
  </si>
  <si>
    <t>农田水利工程管护</t>
  </si>
  <si>
    <t xml:space="preserve">    雨花台区</t>
  </si>
  <si>
    <t xml:space="preserve">    栖霞区</t>
  </si>
  <si>
    <t xml:space="preserve">    江北新区</t>
  </si>
  <si>
    <t xml:space="preserve">    天宁区</t>
  </si>
  <si>
    <t xml:space="preserve">    钟楼区</t>
  </si>
  <si>
    <t xml:space="preserve">    连云区</t>
  </si>
  <si>
    <r>
      <rPr>
        <sz val="10"/>
        <rFont val="仿宋"/>
        <family val="3"/>
        <charset val="134"/>
      </rPr>
      <t>2022</t>
    </r>
    <r>
      <rPr>
        <sz val="10"/>
        <rFont val="仿宋"/>
        <family val="3"/>
        <charset val="134"/>
      </rPr>
      <t>年大中型灌区项目咨询</t>
    </r>
  </si>
  <si>
    <t>2022年农村供水省级监督管理</t>
  </si>
  <si>
    <t>江苏省重点塘坝规划编制</t>
  </si>
  <si>
    <t>大中型灌区信息调查汇编</t>
  </si>
  <si>
    <t>农村水利工程督查检查</t>
  </si>
  <si>
    <t>江苏省现代灌区示范创建工作</t>
  </si>
  <si>
    <t>中型灌区信息系统软件建设</t>
  </si>
  <si>
    <t>农村供水信息管理系统建设</t>
  </si>
  <si>
    <t>农业水价综合改革服务</t>
  </si>
  <si>
    <t>备注</t>
  </si>
  <si>
    <t>地 区</t>
  </si>
  <si>
    <t>年度计划奖补资金</t>
  </si>
  <si>
    <t>全省合计</t>
  </si>
  <si>
    <t>一、徐州市</t>
  </si>
  <si>
    <t>市
本
级</t>
  </si>
  <si>
    <t>市本级小计</t>
  </si>
  <si>
    <t>市区</t>
  </si>
  <si>
    <t>铜山区</t>
  </si>
  <si>
    <t>贾汪区</t>
  </si>
  <si>
    <t>睢宁县</t>
  </si>
  <si>
    <t>邳州市</t>
  </si>
  <si>
    <t>新沂市</t>
  </si>
  <si>
    <t>二、连云港市</t>
  </si>
  <si>
    <t>海州区</t>
  </si>
  <si>
    <t>连云区</t>
  </si>
  <si>
    <t>开发区</t>
  </si>
  <si>
    <t>徐圩新区</t>
  </si>
  <si>
    <t>云台山景区</t>
  </si>
  <si>
    <t>赣榆区</t>
  </si>
  <si>
    <t>东海县</t>
  </si>
  <si>
    <t>灌南县</t>
  </si>
  <si>
    <t>三、淮安市</t>
  </si>
  <si>
    <t>清江浦区</t>
  </si>
  <si>
    <t>淮安经济技术开发区</t>
  </si>
  <si>
    <t>淮安工业园区</t>
  </si>
  <si>
    <t>淮安生态文旅区</t>
  </si>
  <si>
    <t>苏淮高新区</t>
  </si>
  <si>
    <t>淮阴区</t>
  </si>
  <si>
    <t>淮安区</t>
  </si>
  <si>
    <t>洪泽区</t>
  </si>
  <si>
    <t>涟水县</t>
  </si>
  <si>
    <t>金湖县</t>
  </si>
  <si>
    <t>盱眙县</t>
  </si>
  <si>
    <t>四、盐城市</t>
  </si>
  <si>
    <t>中心城区</t>
  </si>
  <si>
    <t>大丰区</t>
  </si>
  <si>
    <t>建湖县</t>
  </si>
  <si>
    <t>射阳县</t>
  </si>
  <si>
    <t>阜宁县</t>
  </si>
  <si>
    <t>五、扬州市</t>
  </si>
  <si>
    <t>市本级-江都区</t>
  </si>
  <si>
    <t>宝应县</t>
  </si>
  <si>
    <t>高邮市</t>
  </si>
  <si>
    <t>六、宿迁市</t>
  </si>
  <si>
    <t>宿豫区</t>
  </si>
  <si>
    <t>宿城区</t>
  </si>
  <si>
    <t>沭阳县</t>
  </si>
  <si>
    <t>泗阳县</t>
  </si>
  <si>
    <t>泗洪县</t>
  </si>
  <si>
    <t>附件2-2</t>
  </si>
  <si>
    <t>节约用水管理</t>
  </si>
  <si>
    <t>水资源刚性约束制度“四定”试点工作补助</t>
  </si>
  <si>
    <t>2022年水利部节水型高校3所；开展节水基础工作，用于水平衡测试、节水载体建设、用水审计、节水评价、节水督查等</t>
  </si>
  <si>
    <t>2022年省级节水型学校3所、水利部节水型高校1所；开展节水基础工作，用于水平衡测试、节水载体建设 、用水审计、节水评价、节水督查等</t>
  </si>
  <si>
    <t>2022年省级节水型工业园区1个；开展节水基础工作，用于节水载体建设 、用水审计、节水评价、节水督查等</t>
  </si>
  <si>
    <t>开展节水基础工作，用于水平衡测试、节水载体建设 、用水审计、节水评价、节水督查等</t>
  </si>
  <si>
    <t>开展节水基础工作，用于节水载体建设 、用水审计、节水评价、节水督查等</t>
  </si>
  <si>
    <t>国家级县域达标建设1个，2022年省级节水型学校3所、水利部节水型高校2所</t>
  </si>
  <si>
    <t>2022年省级节水型学校2所</t>
  </si>
  <si>
    <t>2022年再生水利用配置试点1个、省级节水型学校1所；开展节水基础工作，用于水平衡测试 、节水载体建设、节水评价、节水督查等</t>
  </si>
  <si>
    <t>2022年省级节水型学校1所；开展节水基础工作，用于水平衡测试、节水载体建设 、用水审计、节水评价、节水督查等</t>
  </si>
  <si>
    <t>2022年省级节水型学校1所、水利部节水型高校1所；开展节水基础工作，用于水平衡测试、节水载体建设 、用水审计、节水评价、节水督查等</t>
  </si>
  <si>
    <t>2022年省级节水型学校1所；开展节水基础工作，用于水平衡测试 、节水载体建设、节水评价、节水督查等</t>
  </si>
  <si>
    <t>2022年省级节水型工业园区1个、节水型学校1所；开展节水基础工作，用于水平衡测试 、节水载体建设、节水评价、节水督查等</t>
  </si>
  <si>
    <t>水行政执法等</t>
  </si>
  <si>
    <t>2022年省级节水型学校2所；开展节水基础工作，用于水平衡测试 、节水载体建设、节水评价、节水督查等</t>
  </si>
  <si>
    <t xml:space="preserve">    鼓楼区</t>
  </si>
  <si>
    <t>国家级县域达标建设1个，2022年省级节水型学校2所；开展节水基础工作，用于水平衡测试 、节水载体建设、节水评价、节水督查等</t>
  </si>
  <si>
    <t>2022年省级节水型学校1所、水利部节水型高校1所；开展节水基础工作，用于水平衡测试 、节水载体建设、节水评价、节水督查等</t>
  </si>
  <si>
    <t>开展节水基础工作，用于水平衡测试 、节水载体建设、节水评价、节水督查等</t>
  </si>
  <si>
    <t>2022年省级节水型学校4所、水利部节水型高校2所；开展节水基础工作，用于水平衡测试 、节水载体建设、节水评价、节水督查等</t>
  </si>
  <si>
    <t>国家级县域达标建设1个，2022年省级节水型学校1所；开展节水基础工作，用于水平衡测试 、节水载体建设、节水评价、节水督查等</t>
  </si>
  <si>
    <t>2022年省级节水型学校1所、节水型高速公路服务区1个；开展节水基础工作，用于水平衡测试 、节水载体建设、节水评价、节水督查等</t>
  </si>
  <si>
    <t>2022年省级节水型工业园区1个、节水型学校1所、水利部节水型高校3所；开展节水基础工作，用于水平衡测试 、节水载体建设、节水评价、节水督查等</t>
  </si>
  <si>
    <t>2022年省级节水型学校1所、水利部节水型高校2所；开展节水基础工作，用于水平衡测试 、节水载体建设、节水评价、节水督查等</t>
  </si>
  <si>
    <t>2022年省级节水型学校3所；开展节水基础工作，用于水平衡测试 、节水载体建设、节水评价、节水督查等</t>
  </si>
  <si>
    <t>2022年省级节水型工业园区1个、开展节水基础工作，用于水平衡测试 、节水载体建设、节水评价、节水督查等</t>
  </si>
  <si>
    <t>2022年省级节水型学校6所；开展节水基础工作，用于水平衡测试 、节水载体建设、节水评价、节水督查等</t>
  </si>
  <si>
    <t>2022年水利部节水型高校2所；开展节水基础工作，用于水平衡测试 、节水载体建设、节水评价、节水督查等</t>
  </si>
  <si>
    <t>2022年省级节水型学校5所；开展节水基础工作，用于水平衡测试 、节水载体建设、节水评价、节水督查等</t>
  </si>
  <si>
    <t>2022年省级节水型学校1所、节水型高速公路服务区1个、水利部节水型高校2所；开展节水基础工作，用于水平衡测试 、节水载体建设、节水评价、节水督查等</t>
  </si>
  <si>
    <t>开展节水基础工作，用于水平衡测试、用水审计、节水载体建设、节水评价、节水督查等</t>
  </si>
  <si>
    <t>2022年省级节水型工业园区1个、节水型学校2所；开展节水基础工作，用于水平衡测试 、节水载体建设、节水评价、节水督查等</t>
  </si>
  <si>
    <t>2022年省级节水型学校6所、水利部节水型高校1所；开展节水基础工作，用于水平衡测试 、用水审计、节水载体建设、节水评价、节水督查等</t>
  </si>
  <si>
    <t>2022年省级节水型学校2所、水利部节水型高校1所；开展节水基础工作，用于水平衡测试 、节水载体建设、节水评价、节水督查等</t>
  </si>
  <si>
    <t>开展节水基础工作，用于水平衡测试 、用水审计、节水载体建设、节水评价、节水督查等</t>
  </si>
  <si>
    <t>国家级县域达标建设1个，开展节水基础工作，用于水平衡测试 、节水载体建设、节水评价、节水督查等</t>
  </si>
  <si>
    <t>2022年再生水利用配置试点1个、节水型学校2所；开展节水基础工作，用于水平衡测试 、用水审计、节水载体建设、节水评价、节水督查等</t>
  </si>
  <si>
    <t>2022年省级节水型工业园区1个、节水型学校4所、节水型高速公路服务区1个；开展节水基础工作，用于水平衡测试 、节水载体建设、节水评价、节水督查等</t>
  </si>
  <si>
    <t>2022年省级节水型学校2所、节水型高速公路服务区1个；开展节水基础工作，用于水平衡测试 、节水载体建设、节水评价、节水督查等</t>
  </si>
  <si>
    <t>附件3-2-2</t>
  </si>
  <si>
    <t>单位</t>
  </si>
  <si>
    <t>项目名称</t>
  </si>
  <si>
    <t>项目总额</t>
  </si>
  <si>
    <t>厅属管理处小计</t>
  </si>
  <si>
    <t>一</t>
  </si>
  <si>
    <t>管理处本级</t>
  </si>
  <si>
    <t>房亭河地涵动力消耗费</t>
  </si>
  <si>
    <t>电气试验仪器维护维修及添置</t>
  </si>
  <si>
    <t>省泗阳闸站管理所</t>
  </si>
  <si>
    <t>泗阳节制闸动力消耗费</t>
  </si>
  <si>
    <t>省刘老涧闸站管理所</t>
  </si>
  <si>
    <t>刘老涧闸及刘老涧新闸动力消耗费</t>
  </si>
  <si>
    <t>省沙集闸站管理所</t>
  </si>
  <si>
    <t>沙集闸动力消耗费</t>
  </si>
  <si>
    <t>省皂河抽水站</t>
  </si>
  <si>
    <t>省黄墩湖滞洪闸管理所</t>
  </si>
  <si>
    <t>省皂河闸管理所</t>
  </si>
  <si>
    <t>皂河闸及新邳洪河闸动力消耗费</t>
  </si>
  <si>
    <t>省洋河滩闸管理所</t>
  </si>
  <si>
    <t>洋河滩及六塘河闸动力消耗费</t>
  </si>
  <si>
    <t>抗旱排涝队抗旱排涝设备维修</t>
  </si>
  <si>
    <t>抗旱排涝队防汛抢险设备维修</t>
  </si>
  <si>
    <t>二</t>
  </si>
  <si>
    <t>省二河闸管理所</t>
  </si>
  <si>
    <t>二河闸管理所水闸动力消耗费</t>
  </si>
  <si>
    <t>省淮阴闸管理所</t>
  </si>
  <si>
    <t>淮阴闸管理所水闸动力消耗费</t>
  </si>
  <si>
    <t>省杨庄闸管理所</t>
  </si>
  <si>
    <t>杨庄闸管理所水闸动力消耗费</t>
  </si>
  <si>
    <t>省沭阳闸管理所</t>
  </si>
  <si>
    <t>沭阳闸管理所水闸动力消耗费</t>
  </si>
  <si>
    <t>省沭新闸管理所</t>
  </si>
  <si>
    <t>沭新闸管理所水闸动力消耗费</t>
  </si>
  <si>
    <t>省蔷薇河地涵管理所</t>
  </si>
  <si>
    <t>蔷薇河地涵管理所水闸动力消耗费</t>
  </si>
  <si>
    <t>省盐河北闸管理所</t>
  </si>
  <si>
    <t>盐河北闸管理所水闸动力消耗费</t>
  </si>
  <si>
    <t>省善后闸管理所</t>
  </si>
  <si>
    <t>善后闸管理所水闸动力消耗费</t>
  </si>
  <si>
    <t>省新沂河海口控制工程管理所</t>
  </si>
  <si>
    <t>新沂河海口控制工程管理所水闸动力消耗费</t>
  </si>
  <si>
    <t>三</t>
  </si>
  <si>
    <t>省龙埝控制工程管理所</t>
  </si>
  <si>
    <t>龙埝控制工程管理所水闸动力消耗费</t>
  </si>
  <si>
    <t>省沭阳控制工程管理所</t>
  </si>
  <si>
    <t>四</t>
  </si>
  <si>
    <t>运东闸水闸动力消耗费</t>
  </si>
  <si>
    <t>省淮安抽水三站管理所</t>
  </si>
  <si>
    <t>省淮阴抽水站管理所</t>
  </si>
  <si>
    <t>省北运西闸管理所</t>
  </si>
  <si>
    <t>北运西闸水闸动力消耗费</t>
  </si>
  <si>
    <t>省南运西闸管理所</t>
  </si>
  <si>
    <t>南运西闸水闸动力消耗费</t>
  </si>
  <si>
    <t>南运西船闸闸室底板维修</t>
  </si>
  <si>
    <t>省高良涧闸管理所</t>
  </si>
  <si>
    <t>高良涧闸水闸动力消耗费</t>
  </si>
  <si>
    <t>省阜宁腰闸管理所</t>
  </si>
  <si>
    <t>阜宁腰闸水闸动力消耗费</t>
  </si>
  <si>
    <t>省通榆河总渠立交管理所</t>
  </si>
  <si>
    <t>通榆河总渠立交水闸动力消耗费</t>
  </si>
  <si>
    <t>省运西分水闸管理所</t>
  </si>
  <si>
    <t>五</t>
  </si>
  <si>
    <t>省三河闸管理所</t>
  </si>
  <si>
    <t>省三河船闸管理所</t>
  </si>
  <si>
    <t>三河船闸运行管理人员值守室改造</t>
  </si>
  <si>
    <t>六</t>
  </si>
  <si>
    <t>江都抽水站及水闸、管理处监控系统维修</t>
  </si>
  <si>
    <t>江都四站叶片调节机构改造1台</t>
  </si>
  <si>
    <t>江都四站水导、上下油缸等检查维护</t>
  </si>
  <si>
    <t>万福闸动力消耗费</t>
  </si>
  <si>
    <t>江都闸动力消耗费</t>
  </si>
  <si>
    <t>邵仙闸动力消耗费</t>
  </si>
  <si>
    <t>宜陵闸动力消耗费</t>
  </si>
  <si>
    <t>七</t>
  </si>
  <si>
    <t>武定门节制闸上游河道漂浮物打捞</t>
  </si>
  <si>
    <t>秦淮新河闸站电气试验</t>
  </si>
  <si>
    <t>八</t>
  </si>
  <si>
    <t>蠡河闸、月城河闸电气预防性试验</t>
  </si>
  <si>
    <t>丹金闸、钟楼闸电气预防性试验</t>
  </si>
  <si>
    <t>丹金闸、钟楼闸清淤及试运行</t>
  </si>
  <si>
    <t>常熟枢纽电气预防性试验</t>
  </si>
  <si>
    <t>张家港水利枢纽电气预防性试验</t>
  </si>
  <si>
    <t>江阴水利枢纽电气预防性试验</t>
  </si>
  <si>
    <t>九</t>
  </si>
  <si>
    <t>省泰州引江河管理处</t>
  </si>
  <si>
    <t>全处涵闸动力消耗费</t>
  </si>
  <si>
    <t>高港枢纽电气试验</t>
  </si>
  <si>
    <t>十</t>
  </si>
  <si>
    <t>十一</t>
  </si>
  <si>
    <t>十二</t>
  </si>
  <si>
    <t>大运河立交水闸动力消耗费</t>
  </si>
  <si>
    <t>淮阜控制工程水闸动力消耗费</t>
  </si>
  <si>
    <t>海口闸水闸动力消耗费</t>
  </si>
  <si>
    <t>十三</t>
  </si>
  <si>
    <t>全省大型闸站安全监测数据分析安全性能认定</t>
  </si>
  <si>
    <t>全省大中型水库大坝安全监测数据分析安全性能认定</t>
  </si>
  <si>
    <t>省属水利工程运行安全管理评估</t>
  </si>
  <si>
    <t>附件3-2-3</t>
  </si>
  <si>
    <t>单  位</t>
  </si>
  <si>
    <t>(一）</t>
  </si>
  <si>
    <t>房亭河地涵养护</t>
  </si>
  <si>
    <t>泗阳站、泗阳二站、泗阳闸养护</t>
  </si>
  <si>
    <t>刘老涧站、刘老涧闸、刘老涧新闸养护</t>
  </si>
  <si>
    <t>沙集站、沙集闸养护</t>
  </si>
  <si>
    <t>皂河站养护</t>
  </si>
  <si>
    <t>黄墩湖滞洪闸养护</t>
  </si>
  <si>
    <t>皂河闸、新邳洪河闸、邳洪河大堤养护</t>
  </si>
  <si>
    <t>洋河滩闸、六塘河闸养护</t>
  </si>
  <si>
    <t>抗排机泵、防汛抢险设备养护</t>
  </si>
  <si>
    <t>（二）</t>
  </si>
  <si>
    <t>淮阴二站养护</t>
  </si>
  <si>
    <t>二河闸养护</t>
  </si>
  <si>
    <t>淮阴闸、淮涟闸、盐河闸、淮沭船闸养护</t>
  </si>
  <si>
    <t>杨庄闸养护</t>
  </si>
  <si>
    <t>沭阳闸、柴米闸、柴米地涵养护</t>
  </si>
  <si>
    <t>沭新闸、虞姬沟蓄水闸养护</t>
  </si>
  <si>
    <t>蔷薇河地涵、沭新退水闸、沭新北船闸、桑墟站养护</t>
  </si>
  <si>
    <t>盐河北闸养护</t>
  </si>
  <si>
    <t>善后新闸、车轴河闸、烧香河闸养护</t>
  </si>
  <si>
    <t>南深泓闸、北深泓闸、中深泓闸养护</t>
  </si>
  <si>
    <t>（三）</t>
  </si>
  <si>
    <t>叮当河尾水控制闸、叮当河尾水南地涵养护</t>
  </si>
  <si>
    <t>盐河尾水南地涵养护</t>
  </si>
  <si>
    <t>龙埝套闸养护</t>
  </si>
  <si>
    <t>沭阳尾水控制闸、沭阳尾水北地涵养护</t>
  </si>
  <si>
    <t>响水引水闸、灌河地涵养护</t>
  </si>
  <si>
    <t>滨海抽水站养护</t>
  </si>
  <si>
    <t>（四）</t>
  </si>
  <si>
    <t>淮安一站养护</t>
  </si>
  <si>
    <t>淮安二站养护</t>
  </si>
  <si>
    <t>六垛南闸养护</t>
  </si>
  <si>
    <t>运东闸养护</t>
  </si>
  <si>
    <t>淮安抽水站变电所养护</t>
  </si>
  <si>
    <t>淮安三站、淮安引江闸养护</t>
  </si>
  <si>
    <t>淮阴站、淮阴站挡洪闸养护</t>
  </si>
  <si>
    <t>镇湖闸、北运西闸、阮桥闸、山阳地涵、白马湖穿运洞养护</t>
  </si>
  <si>
    <t>南运西闸、宝应湖退水闸、南运西船闸养护</t>
  </si>
  <si>
    <t>高良涧闸养护</t>
  </si>
  <si>
    <t>阜宁腰闸、东沙港闸养护</t>
  </si>
  <si>
    <t>通榆河总渠立交养护</t>
  </si>
  <si>
    <t>运西分水闸、沙庄引江闸、新河北闸养护</t>
  </si>
  <si>
    <t>（五）</t>
  </si>
  <si>
    <t>三河闸、部分洪泽湖堤防养护</t>
  </si>
  <si>
    <t>蒋坝抽水站、蒋坝引江闸养护</t>
  </si>
  <si>
    <t>三河船闸、部分洪泽湖堤防养护</t>
  </si>
  <si>
    <t>石港抽水站、石港引江洞、石港退水洞养护</t>
  </si>
  <si>
    <t>（六）</t>
  </si>
  <si>
    <t>江都一站养护</t>
  </si>
  <si>
    <t>江都二站养护</t>
  </si>
  <si>
    <t>江都三站养护</t>
  </si>
  <si>
    <t>江都四站养护</t>
  </si>
  <si>
    <t>江都站变电所养护</t>
  </si>
  <si>
    <t>万福闸、太平闸、金湾闸养护</t>
  </si>
  <si>
    <t>江都西闸、江都东闸、芒稻闸、江都送水闸养护</t>
  </si>
  <si>
    <t>邵伯闸、运盐闸、邵仙闸、邵仙洞养护</t>
  </si>
  <si>
    <t>宜陵闸、宜北闸、三里窑闸、五里窑闸、宜陵地涵养护</t>
  </si>
  <si>
    <t>（七）</t>
  </si>
  <si>
    <t>武定门节制闸、武定门抽水站养护</t>
  </si>
  <si>
    <t>秦淮新河节制闸、秦淮新河抽水站养护</t>
  </si>
  <si>
    <t>（八）</t>
  </si>
  <si>
    <t>蠡河控制工程、月城河控制工程养护</t>
  </si>
  <si>
    <t>钟楼防洪控制工程养护</t>
  </si>
  <si>
    <t>丹金闸枢纽节制闸养护</t>
  </si>
  <si>
    <t>常熟枢纽泵站、常熟枢纽节制闸养护</t>
  </si>
  <si>
    <t>泵站、节制闸、退水闸、地涵养护</t>
  </si>
  <si>
    <t>江阴水利枢纽养护</t>
  </si>
  <si>
    <t>（九）</t>
  </si>
  <si>
    <t>高港抽水站、高港节制闸、高港调度闸、高港送水闸、北箍江泵站养护</t>
  </si>
  <si>
    <t>引江河堤防养护</t>
  </si>
  <si>
    <t>（十）</t>
  </si>
  <si>
    <t>拉马河闸养护</t>
  </si>
  <si>
    <t>(十一)</t>
  </si>
  <si>
    <t>1</t>
  </si>
  <si>
    <t>抗旱排涝机动队</t>
  </si>
  <si>
    <t>(十二)</t>
  </si>
  <si>
    <t>省淮河入海水道管理处</t>
  </si>
  <si>
    <t>二河新闸养护</t>
  </si>
  <si>
    <t>入海水道通榆河立交工程养护</t>
  </si>
  <si>
    <t>淮河入海水道堤防养护</t>
  </si>
  <si>
    <t>大运河立交工程、渠北闸、清安河地涵、淮扬公路旱闸养护</t>
  </si>
  <si>
    <t>调度闸、南泓漫水闸、北泓漫水闸养护</t>
  </si>
  <si>
    <t>海口北闸、海口南闸养护</t>
  </si>
  <si>
    <t>引江济太补助</t>
  </si>
  <si>
    <r>
      <rPr>
        <b/>
        <sz val="10"/>
        <rFont val="宋体"/>
        <family val="3"/>
        <charset val="134"/>
      </rPr>
      <t>单位：万元</t>
    </r>
  </si>
  <si>
    <r>
      <rPr>
        <b/>
        <sz val="10"/>
        <rFont val="仿宋"/>
        <family val="3"/>
        <charset val="134"/>
      </rPr>
      <t>无锡市</t>
    </r>
  </si>
  <si>
    <r>
      <rPr>
        <b/>
        <sz val="10"/>
        <rFont val="仿宋"/>
        <family val="3"/>
        <charset val="134"/>
      </rPr>
      <t>徐州市</t>
    </r>
  </si>
  <si>
    <r>
      <rPr>
        <b/>
        <sz val="10"/>
        <rFont val="仿宋"/>
        <family val="3"/>
        <charset val="134"/>
      </rPr>
      <t>常州市</t>
    </r>
  </si>
  <si>
    <r>
      <rPr>
        <b/>
        <sz val="10"/>
        <rFont val="仿宋"/>
        <family val="3"/>
        <charset val="134"/>
      </rPr>
      <t>苏州市</t>
    </r>
  </si>
  <si>
    <r>
      <rPr>
        <b/>
        <sz val="10"/>
        <rFont val="仿宋"/>
        <family val="3"/>
        <charset val="134"/>
      </rPr>
      <t>南通市</t>
    </r>
  </si>
  <si>
    <r>
      <rPr>
        <b/>
        <sz val="10"/>
        <rFont val="仿宋"/>
        <family val="3"/>
        <charset val="134"/>
      </rPr>
      <t>连云港市</t>
    </r>
  </si>
  <si>
    <r>
      <rPr>
        <b/>
        <sz val="10"/>
        <rFont val="仿宋"/>
        <family val="3"/>
        <charset val="134"/>
      </rPr>
      <t>淮安市</t>
    </r>
  </si>
  <si>
    <r>
      <rPr>
        <b/>
        <sz val="10"/>
        <rFont val="仿宋"/>
        <family val="3"/>
        <charset val="134"/>
      </rPr>
      <t>盐城市</t>
    </r>
  </si>
  <si>
    <r>
      <rPr>
        <b/>
        <sz val="10"/>
        <rFont val="仿宋"/>
        <family val="3"/>
        <charset val="134"/>
      </rPr>
      <t>扬州市</t>
    </r>
  </si>
  <si>
    <r>
      <rPr>
        <b/>
        <sz val="10"/>
        <rFont val="仿宋"/>
        <family val="3"/>
        <charset val="134"/>
      </rPr>
      <t>镇江市</t>
    </r>
  </si>
  <si>
    <r>
      <rPr>
        <b/>
        <sz val="10"/>
        <rFont val="仿宋"/>
        <family val="3"/>
        <charset val="134"/>
      </rPr>
      <t>泰州市</t>
    </r>
  </si>
  <si>
    <r>
      <rPr>
        <b/>
        <sz val="10"/>
        <rFont val="仿宋"/>
        <family val="3"/>
        <charset val="134"/>
      </rPr>
      <t>宿迁市</t>
    </r>
  </si>
  <si>
    <r>
      <rPr>
        <b/>
        <sz val="10"/>
        <rFont val="仿宋"/>
        <family val="3"/>
        <charset val="134"/>
      </rPr>
      <t>省级小计</t>
    </r>
  </si>
  <si>
    <r>
      <rPr>
        <b/>
        <sz val="10"/>
        <rFont val="仿宋"/>
        <family val="3"/>
        <charset val="134"/>
      </rPr>
      <t>省骆运水利工程管理处</t>
    </r>
  </si>
  <si>
    <r>
      <rPr>
        <b/>
        <sz val="10"/>
        <rFont val="仿宋"/>
        <family val="3"/>
        <charset val="134"/>
      </rPr>
      <t>省淮沭新河管理处</t>
    </r>
  </si>
  <si>
    <r>
      <rPr>
        <b/>
        <sz val="10"/>
        <rFont val="仿宋"/>
        <family val="3"/>
        <charset val="134"/>
      </rPr>
      <t>省灌溉总渠管理处</t>
    </r>
  </si>
  <si>
    <r>
      <rPr>
        <b/>
        <sz val="10"/>
        <rFont val="仿宋"/>
        <family val="3"/>
        <charset val="134"/>
      </rPr>
      <t>省洪泽湖水利工程管理处</t>
    </r>
  </si>
  <si>
    <r>
      <rPr>
        <b/>
        <sz val="10"/>
        <rFont val="仿宋"/>
        <family val="3"/>
        <charset val="134"/>
      </rPr>
      <t>省江都水利工程管理处</t>
    </r>
  </si>
  <si>
    <r>
      <rPr>
        <b/>
        <sz val="10"/>
        <rFont val="仿宋"/>
        <family val="3"/>
        <charset val="134"/>
      </rPr>
      <t>省水文局</t>
    </r>
  </si>
  <si>
    <r>
      <rPr>
        <b/>
        <sz val="10"/>
        <rFont val="仿宋"/>
        <family val="3"/>
        <charset val="134"/>
      </rPr>
      <t>省水利科学研究院</t>
    </r>
  </si>
  <si>
    <t>附件3-3-2</t>
  </si>
  <si>
    <t>本次下达</t>
  </si>
  <si>
    <t>备  注</t>
  </si>
  <si>
    <t xml:space="preserve"> </t>
  </si>
  <si>
    <t>省级合计</t>
  </si>
  <si>
    <t>沂河水域及滩地占用情况遥感监测</t>
  </si>
  <si>
    <t>2022年尾款3万元。</t>
  </si>
  <si>
    <t>徐洪河水域及滩地占用情况遥感监测</t>
  </si>
  <si>
    <t>2022年尾款8万元。</t>
  </si>
  <si>
    <t>骆马湖、徐洪河、新沂河、沂河、邳苍分洪道、房亭河等水域保护状况调查评价</t>
  </si>
  <si>
    <t>2022年尾款14万元。</t>
  </si>
  <si>
    <t>河道管理、监督巡查处置</t>
  </si>
  <si>
    <t>新沂河水域及滩地占用情况遥感监测</t>
  </si>
  <si>
    <t>2022年尾款6万元。</t>
  </si>
  <si>
    <t>沭河水域及滩地占用情况遥感监测</t>
  </si>
  <si>
    <t>2022年尾款4万元。</t>
  </si>
  <si>
    <t>新沭河水域及滩地占用情况遥感监测</t>
  </si>
  <si>
    <t>2022年尾款4万元</t>
  </si>
  <si>
    <t>分淮入沂水域及滩地占用情况遥感监测</t>
  </si>
  <si>
    <t>2022年尾款7万元。</t>
  </si>
  <si>
    <t>沭河、新沭河、分淮入沂等等水域保护状况调查评价</t>
  </si>
  <si>
    <t>白马湖、宝应湖网格化管理、监督巡查处置</t>
  </si>
  <si>
    <t>淮河入海水道堤防工程养护</t>
  </si>
  <si>
    <t>总渠、入海水道水域及滩地占用情况遥感监测</t>
  </si>
  <si>
    <t>2022年尾款11万元。</t>
  </si>
  <si>
    <t>废黄河水域及滩地占用情况遥感监测</t>
  </si>
  <si>
    <t>宝应湖、白马湖、淮河入海水道、苏北灌溉总渠、黄河故道（杨庄以下段）等水域保护状况调查评价</t>
  </si>
  <si>
    <t>2022年尾款13万元。</t>
  </si>
  <si>
    <t>洪泽湖网格化管理、监督巡查处置</t>
  </si>
  <si>
    <t>淮河干流江苏段水域及滩地占用情况遥感监测</t>
  </si>
  <si>
    <t>洪泽湖、淮河干流江苏段、怀洪新河等水域保护状况调查评价</t>
  </si>
  <si>
    <t>洪泽湖大堤维修养护</t>
  </si>
  <si>
    <t>高邮湖、邵伯湖网格化管理、监督巡查处置</t>
  </si>
  <si>
    <t>京杭运河水域及滩地占用情况遥感监测</t>
  </si>
  <si>
    <t>2022年尾款18万元。</t>
  </si>
  <si>
    <t>入江水道水域及滩地占用情况遥感监测</t>
  </si>
  <si>
    <t>2022年尾款9万元。</t>
  </si>
  <si>
    <t>高邮湖、邵伯湖、京杭大运河苏北段、淮河入江水道、金宝航道、运西河-新河等水域保护状况调查评价</t>
  </si>
  <si>
    <t>2022年尾款15万元。</t>
  </si>
  <si>
    <t>石臼湖、固城湖网格化管理、监督巡查处置，无人机巡湖试点</t>
  </si>
  <si>
    <t>滁河水域及滩地占用情况遥感监测</t>
  </si>
  <si>
    <t>秦淮河（含秦淮新河、外秦淮河) 水域及滩地占用情况遥感监测</t>
  </si>
  <si>
    <t>石臼湖、固城湖、秦淮河等水域保护状况调查评价</t>
  </si>
  <si>
    <t>太湖网格化管理、监督巡查处置</t>
  </si>
  <si>
    <t>太湖水生态管理站运行补助</t>
  </si>
  <si>
    <t>新孟河水域及滩地占用情况遥感监测</t>
  </si>
  <si>
    <t>2022年尾款2万元。</t>
  </si>
  <si>
    <t>新沟河水域及滩地占用情况遥感监测</t>
  </si>
  <si>
    <t>苏南运河水域及滩地占用情况遥感监测</t>
  </si>
  <si>
    <t>望虞河水域及滩地占用情况遥感监测</t>
  </si>
  <si>
    <t>苏南省管湖泊遥感监测</t>
  </si>
  <si>
    <t>太浦河水域及滩地占用情况遥感监测</t>
  </si>
  <si>
    <t>太湖、长荡湖、滆湖、新孟河、新沟河、望虞河、吴淞江、太浦河、京杭大运河苏南段等水域保护状况调查评价</t>
  </si>
  <si>
    <t>2022年尾款22万元。</t>
  </si>
  <si>
    <t>里下河湖区网格化管理、监督巡查处置</t>
  </si>
  <si>
    <t>泰州引江河水域及滩地占用情况遥感监测</t>
  </si>
  <si>
    <t>通榆河水域及滩地占用情况遥感监测</t>
  </si>
  <si>
    <t>泰东河水域及滩地占用情况遥感监测</t>
  </si>
  <si>
    <t>苏北省管湖泊遥感监测</t>
  </si>
  <si>
    <t>里下河腹部地区湖泊湖荡、泰州引江河、泰东河、通榆河、新通扬运河泰西段、三阳河、潼河等水域保护状况调查评价</t>
  </si>
  <si>
    <t>2022年尾款53万元。</t>
  </si>
  <si>
    <t>长江堤防岸线省级涉河巡查（省级）及监督检查</t>
  </si>
  <si>
    <t>长江岸线保护利用监测与年度评估</t>
  </si>
  <si>
    <t>长江岸线利用项目排查及动态管理</t>
  </si>
  <si>
    <t>岸线利用率计算技术导则编制</t>
  </si>
  <si>
    <t>长江干流江苏段水域及滩地占用情况遥感监测</t>
  </si>
  <si>
    <t>长江江苏段水域保护状况调查评价</t>
  </si>
  <si>
    <t>省水科院</t>
  </si>
  <si>
    <t>重点河湖利用变化遥感动态监测</t>
  </si>
  <si>
    <t>河湖水域及滩地占用情况年度遥感监测（2023年）</t>
  </si>
  <si>
    <t>全省水域面积监测及监管、水域试点督查检查</t>
  </si>
  <si>
    <t>重点河湖水域状况调查评估</t>
  </si>
  <si>
    <t>河湖资源信息平台运维，堤防险工险段、涉河建设项目巡查检查</t>
  </si>
  <si>
    <t>河湖资源信息平台运维150万元，堤防险工险段巡查检查250万元，涉河建设项目巡查检查150万元</t>
  </si>
  <si>
    <t>省水文局本级水域功能监测监管,
洪泽湖湖体及出入湖河道水资源质量年度监测</t>
  </si>
  <si>
    <t>省水文局南京分局水域功能监测监管</t>
  </si>
  <si>
    <t>省水文局无锡分局水域功能监测监管</t>
  </si>
  <si>
    <t>省水文局徐州分局水域功能监测监管</t>
  </si>
  <si>
    <t>省水文局常州分局水域功能监测监管</t>
  </si>
  <si>
    <t>省水文局苏州分局水域功能监测监管</t>
  </si>
  <si>
    <t>省水文局南通分局水域功能监测监管</t>
  </si>
  <si>
    <t>省水文局连云港分局水域功能监测监管</t>
  </si>
  <si>
    <t>省水文局淮安分局水域功能监测监管，
洪泽湖湖体及出入湖河道水资源质量年度监测</t>
  </si>
  <si>
    <t>省水文局盐城分局水域功能监测监管</t>
  </si>
  <si>
    <t>省水文局扬州分局水域功能监测监管</t>
  </si>
  <si>
    <t>省水文局镇江分局水域功能监测监管</t>
  </si>
  <si>
    <t>省水文局泰州分局水域功能监测监管</t>
  </si>
  <si>
    <t>省水文局宿迁分局水域功能监测监管，
洪泽湖湖体及出入湖河道水资源质量年度监测</t>
  </si>
  <si>
    <t>省水利工程规划办公室</t>
  </si>
  <si>
    <t>海堤现状调查评估</t>
  </si>
  <si>
    <t>十四</t>
  </si>
  <si>
    <t>内  容</t>
  </si>
  <si>
    <t>资金总额</t>
  </si>
  <si>
    <t>测验设施</t>
  </si>
  <si>
    <t>常规养护</t>
  </si>
  <si>
    <t>更新改造</t>
  </si>
  <si>
    <t>南京分局</t>
  </si>
  <si>
    <t>无锡分局</t>
  </si>
  <si>
    <t>徐州分局</t>
  </si>
  <si>
    <t>常州分局</t>
  </si>
  <si>
    <t>苏州分局</t>
  </si>
  <si>
    <t>南通分局</t>
  </si>
  <si>
    <t>连云港分局</t>
  </si>
  <si>
    <t>淮安分局</t>
  </si>
  <si>
    <t>盐城分局</t>
  </si>
  <si>
    <t>扬州分局</t>
  </si>
  <si>
    <t>镇江分局</t>
  </si>
  <si>
    <t>泰州分局</t>
  </si>
  <si>
    <t>宿迁分局</t>
  </si>
  <si>
    <t>骆运水利工程管理处</t>
  </si>
  <si>
    <t>淮沭新河管理处</t>
  </si>
  <si>
    <t>灌溉总渠管理处</t>
  </si>
  <si>
    <t>洪泽湖水利工程管理处</t>
  </si>
  <si>
    <t>江都水利工程管理处</t>
  </si>
  <si>
    <t>秦淮河水利工程管理处</t>
  </si>
  <si>
    <t>水资源管理</t>
  </si>
  <si>
    <t>水资源保护</t>
  </si>
  <si>
    <t>水资源监测与能力建设</t>
  </si>
  <si>
    <t>水利部节水型高校奖补</t>
  </si>
  <si>
    <t>市级节水型社会建设补助</t>
  </si>
  <si>
    <t>县级节水型社会建设补助</t>
  </si>
  <si>
    <t>区级节水型社会建设补助</t>
  </si>
  <si>
    <t>省水文水资源勘测局</t>
  </si>
  <si>
    <t xml:space="preserve">      单位：万元</t>
  </si>
  <si>
    <t>采砂管理及水行政执法</t>
  </si>
  <si>
    <t>执法基地</t>
  </si>
  <si>
    <t>执法
船艇</t>
  </si>
  <si>
    <t>执法</t>
  </si>
  <si>
    <t>采区监管</t>
  </si>
  <si>
    <t>指定
停泊点</t>
  </si>
  <si>
    <t>执法
装备</t>
  </si>
  <si>
    <t>备         注</t>
  </si>
  <si>
    <t>执法船艇含省总队执法船维护费60万元</t>
  </si>
  <si>
    <t xml:space="preserve">    云龙区</t>
  </si>
  <si>
    <t xml:space="preserve">    泉山区</t>
  </si>
  <si>
    <t xml:space="preserve">    开发区</t>
  </si>
  <si>
    <t xml:space="preserve">    丰  县</t>
  </si>
  <si>
    <t xml:space="preserve">    沛  县</t>
  </si>
  <si>
    <t>新建执法基地</t>
  </si>
  <si>
    <t>含长江大队</t>
  </si>
  <si>
    <t>基地改址建设</t>
  </si>
  <si>
    <t>河湖采砂及水行政执法管理、维修执法船</t>
  </si>
  <si>
    <t>水行政执法</t>
  </si>
  <si>
    <t>水行政执法、购执法识别服</t>
  </si>
  <si>
    <t>长江河道采砂管理</t>
  </si>
  <si>
    <t>项目内容</t>
  </si>
  <si>
    <t>补助
资金</t>
  </si>
  <si>
    <t>总计</t>
  </si>
  <si>
    <t>省
水
政
监
察
总
队</t>
  </si>
  <si>
    <t>小　计</t>
  </si>
  <si>
    <t>水政执法管理平台、长江采砂管理远程执法指挥系统、采砂许可证管理系统、水政巡查系统运维及数据更新</t>
  </si>
  <si>
    <t>水行政执法远程指挥系统设备</t>
  </si>
  <si>
    <t>水行政执法巡查系统第三期建设</t>
  </si>
  <si>
    <t>执法标识制作</t>
  </si>
  <si>
    <t>执法办案竞赛</t>
  </si>
  <si>
    <t>2022年水行政执法公报</t>
  </si>
  <si>
    <t>水行政执法办案指引及视频指南</t>
  </si>
  <si>
    <t>购置夜视仪</t>
  </si>
  <si>
    <t>厅属有关单位</t>
  </si>
  <si>
    <t>小  计</t>
  </si>
  <si>
    <t>太湖地区水利工程管理处</t>
  </si>
  <si>
    <t>泰州引江河管理处</t>
  </si>
  <si>
    <t>市、县</t>
  </si>
  <si>
    <t>补助金额</t>
  </si>
  <si>
    <t>（一）</t>
  </si>
  <si>
    <t>市本级</t>
  </si>
  <si>
    <t>高淳区杨家湾闸上游护坡及导流堤水毁应急修复</t>
  </si>
  <si>
    <t>宜兴</t>
  </si>
  <si>
    <t>横山水库溢洪河护底损毁应急修复</t>
  </si>
  <si>
    <t>睢宁</t>
  </si>
  <si>
    <t>黄河东闸下游河道护坡损毁应急修复</t>
  </si>
  <si>
    <t>新沂</t>
  </si>
  <si>
    <t>阿湖水库泄洪闸下游河道损毁应急修复</t>
  </si>
  <si>
    <t>金坛区茅东水库南涵洞段坝体渗水应急处理</t>
  </si>
  <si>
    <t>苏州</t>
  </si>
  <si>
    <t>常熟</t>
  </si>
  <si>
    <t>望虞河沿线湘庄闸等穿堤建筑物水毁应急修复补助</t>
  </si>
  <si>
    <t>小洋口闸机电设备损毁应急修复</t>
  </si>
  <si>
    <t>如皋</t>
  </si>
  <si>
    <t>新沭河连通闸下游消能应急修复</t>
  </si>
  <si>
    <t>赣榆区小沙东纪念碑北侧段海堤水毁应急修复</t>
  </si>
  <si>
    <t>东海</t>
  </si>
  <si>
    <t>娄山水库溢洪道损毁应急修复</t>
  </si>
  <si>
    <t>灌南</t>
  </si>
  <si>
    <t>灌河尧河段护坡损毁应急修复</t>
  </si>
  <si>
    <t>淮阴区防汛物资仓库修复补助</t>
  </si>
  <si>
    <t>废黄河曙光路至南昌路西段边滩应急处理</t>
  </si>
  <si>
    <t>洪泽区白马湖堆头集段防护工程应急处理</t>
  </si>
  <si>
    <t>废黄河水利枢纽及相关工程调度方案编制</t>
  </si>
  <si>
    <t>金湖</t>
  </si>
  <si>
    <t>入江水道右堤（42.06K～42.62K）护坡损坏应急修复</t>
  </si>
  <si>
    <t>西潮河闸下游（桩号0+072～0+124）冲塘应急修复</t>
  </si>
  <si>
    <t>滨海</t>
  </si>
  <si>
    <t>海堤六合庄段（K36+400～K36+500）防护损毁应急修复</t>
  </si>
  <si>
    <t>射阳</t>
  </si>
  <si>
    <t>海堤黄沙港特大桥段滩面损毁应急处理</t>
  </si>
  <si>
    <t>向阳水库、长塘水库大坝渗水应急处置</t>
  </si>
  <si>
    <t>里运河西堤丰产桥段（桩号51+000～51+600）护坡损坏应急处理</t>
  </si>
  <si>
    <t>头王水库大坝防渗应急处理</t>
  </si>
  <si>
    <t>（十一）</t>
  </si>
  <si>
    <t>长江世业洲左缘防护损毁应急修复</t>
  </si>
  <si>
    <t>丹徒区江心园区长江堤防护坡及防洪墙损毁修复</t>
  </si>
  <si>
    <t>扬中</t>
  </si>
  <si>
    <t>长江穿堤建筑合兴河东站涵洞损毁应急修复</t>
  </si>
  <si>
    <t>（十二）</t>
  </si>
  <si>
    <t>江淮分水线控制建筑黄村闸水毁修复</t>
  </si>
  <si>
    <t>长江新星涵段防护应急处理</t>
  </si>
  <si>
    <t>靖江</t>
  </si>
  <si>
    <t>长江穿堤建筑148#涵洞损毁应急修复</t>
  </si>
  <si>
    <t>（十三）</t>
  </si>
  <si>
    <t>骆马湖一线堤防K17+000～K17+800段护坡坍塌应急处理</t>
  </si>
  <si>
    <t>宿豫区新沂河大墩险工段抢险仓库修复补助</t>
  </si>
  <si>
    <t>泗阳</t>
  </si>
  <si>
    <t>淮沭河右堤王码段（K39+500～K39+900）防渗应急处理</t>
  </si>
  <si>
    <t>沭阳</t>
  </si>
  <si>
    <t>柴米河章塘节制闸水毁应急处理</t>
  </si>
  <si>
    <t>厅属管理处及省级合计</t>
  </si>
  <si>
    <t>黄墩湖滞洪区预警通信设施修复</t>
  </si>
  <si>
    <t>抗旱排涝设备电缆及软管更新</t>
  </si>
  <si>
    <t>防汛抢险队伍装备及训练演练(含一线抢险人员意外伤害保险)</t>
  </si>
  <si>
    <t>六垛南闸下游淤积应急处理</t>
  </si>
  <si>
    <t>洪泽湖大堤64K+000～64K+500段堤顶防汛道路修复</t>
  </si>
  <si>
    <t>运盐闸下游淤积处理</t>
  </si>
  <si>
    <t>武定门泵站下游右岸护坡水毁修复</t>
  </si>
  <si>
    <t>省太湖水利工程管理处</t>
  </si>
  <si>
    <t>月城河控制工程上游分水墩及右侧翼墙水毁修复</t>
  </si>
  <si>
    <t>高港枢纽下游左堤迎水坡水毁修复</t>
  </si>
  <si>
    <t>潜水电泵电缆分支箱购置</t>
  </si>
  <si>
    <t>防汛抢险训练场运维及养护</t>
  </si>
  <si>
    <t>水旱灾害抢险仿真训练平台更新</t>
  </si>
  <si>
    <t>防汛抢险无人机应用平台购置</t>
  </si>
  <si>
    <t>省水利防汛物资储备中心</t>
  </si>
  <si>
    <t>南京、徐州、苏州分中心防汛仓库应急修复</t>
  </si>
  <si>
    <t>度汛隐患调查核查及灾害防御技术保障</t>
  </si>
  <si>
    <t>防汛抗旱指挥系统（含国家指挥系统汇集平台）运行维护</t>
  </si>
  <si>
    <t>防汛抗旱视频监视系统重要河段、工程监控服务</t>
  </si>
  <si>
    <t>防汛抗旱辅助制图完善</t>
  </si>
  <si>
    <t>里下河地区洪涝调度遥感监测</t>
  </si>
  <si>
    <t>防汛抗旱调度防御知识库数字化管理</t>
  </si>
  <si>
    <t>防汛融合通信服务演练</t>
  </si>
  <si>
    <t>江苏省台风防御预案修订及预警叫应方案编制</t>
  </si>
  <si>
    <t>秦淮河洪水与水量调度方案编制</t>
  </si>
  <si>
    <t>长江江苏段潮位预报方案制定及防汛抗旱“四预”应用</t>
  </si>
  <si>
    <t>沂南地区超标洪水防御预案编制</t>
  </si>
  <si>
    <t>水工程调度信息分析评估应用平台</t>
  </si>
  <si>
    <t>淮阴二站抗旱机组应急抢修</t>
    <phoneticPr fontId="67" type="noConversion"/>
  </si>
  <si>
    <t>横山水库界桩智能化改造试点100万元</t>
  </si>
  <si>
    <t>胥口节制闸智能监测改造试点70万元</t>
  </si>
  <si>
    <t>新江海河闸创建300万元，九圩港、通吕枢纽创建启动各100万元</t>
  </si>
  <si>
    <t>大套一站、大套二站创建补助300万元</t>
  </si>
  <si>
    <t>北山水库低空5G智能巡检试点100万元，北山水库创建补助300万元</t>
  </si>
  <si>
    <t>马甸水利枢纽创建补助300万元</t>
  </si>
  <si>
    <t>太湖处新沟河江边枢纽管理所</t>
    <phoneticPr fontId="113" type="noConversion"/>
  </si>
  <si>
    <t>房亭河地涵工程防碳化处理</t>
  </si>
  <si>
    <t>泗阳站4号机组大修</t>
  </si>
  <si>
    <t>泗阳闸外墙防渗处理</t>
  </si>
  <si>
    <t>刘老涧新闸上游清淤</t>
  </si>
  <si>
    <t>刘老涧节制闸上游行洪安全防护设施增设</t>
  </si>
  <si>
    <t>刘老涧节制闸启闭控制设备更新改造</t>
  </si>
  <si>
    <t>刘老涧站垂直位移及水平位移监测改造</t>
  </si>
  <si>
    <t>沙集闸站变电所屋面渗水维修改造</t>
  </si>
  <si>
    <t>皂河站直流馈电屏、电力不间断电源屏更换</t>
  </si>
  <si>
    <t>皂河站上游拦河设施更新</t>
  </si>
  <si>
    <t>皂河站厂房内墙维修处理</t>
  </si>
  <si>
    <t>皂河站防汛值班房维修</t>
  </si>
  <si>
    <t>黄墩湖滞洪闸上游拦河设施损毁修复</t>
  </si>
  <si>
    <t>黄墩湖滞洪闸防汛道路维修</t>
  </si>
  <si>
    <t>皂河闸及新邳洪河闸巡视道路增设</t>
  </si>
  <si>
    <t>皂河闸4号水轮发电机组大修</t>
  </si>
  <si>
    <t>皂河节制闸启闭机钢丝绳更换</t>
  </si>
  <si>
    <t>皂河闸快速门控制系统改造</t>
  </si>
  <si>
    <t>洋河滩闸液压系统维修</t>
  </si>
  <si>
    <t>洋河滩闸3号水轮发电机组大修</t>
  </si>
  <si>
    <t>洋河滩闸厂房外墙防渗处理</t>
  </si>
  <si>
    <t>洋河滩闸管理区安全防护</t>
  </si>
  <si>
    <t>六塘河闸设备仓库维修</t>
  </si>
  <si>
    <t>全处水利工程桥梁定期安全检测及评估</t>
  </si>
  <si>
    <t>全处涵闸电气试验及二河闸安全鉴定</t>
  </si>
  <si>
    <t>无人测深船购置及埒子口下游巷道淤积监测</t>
  </si>
  <si>
    <t>二河闸两侧岸墙孔洞封堵修复</t>
  </si>
  <si>
    <t>淮阴闸启闭机房屋面防水及电缆整理</t>
  </si>
  <si>
    <t>杨庄闸下右闸区整修</t>
  </si>
  <si>
    <t>沭阳闸及柴米地涵安全鉴定</t>
  </si>
  <si>
    <t>沭阳闸、柴米地涵及柴米闸启闭机油漆</t>
  </si>
  <si>
    <t>沭阳闸柴米地涵止水更换及伸缩缝处理</t>
  </si>
  <si>
    <t>柴米地涵下游右岸护坡整治</t>
  </si>
  <si>
    <t>沭阳闸闸墩排架防碳化处理</t>
  </si>
  <si>
    <t>沭阳闸弧形闸门轨道制安</t>
  </si>
  <si>
    <t>蔷薇河地涵防汛生产道路维修</t>
  </si>
  <si>
    <t>盐河北闸下游及闸室砼护坡护底维修</t>
  </si>
  <si>
    <t>善后新闸、烧香河闸动滑轮更换</t>
  </si>
  <si>
    <t>滨海抽水站3号机组大修</t>
  </si>
  <si>
    <t>淮安二站安全鉴定</t>
  </si>
  <si>
    <t>沙庄引江闸安全鉴定</t>
  </si>
  <si>
    <t>宝应湖退水闸安全鉴定</t>
  </si>
  <si>
    <t>运西分水闸安全鉴定</t>
  </si>
  <si>
    <t>六垛南闸水闸动力消耗费</t>
  </si>
  <si>
    <t>淮安水利枢纽维修养护中心SF6综合测试仪等设备购置及维修</t>
  </si>
  <si>
    <t>淮安二站上游巡视道路维修及堤防整治</t>
  </si>
  <si>
    <t>淮安一站8号机组大修</t>
  </si>
  <si>
    <t>淮安一站上下游引河整治</t>
  </si>
  <si>
    <t>淮安一站机组在线监测与故障诊断装置</t>
  </si>
  <si>
    <t>运东闸35kV六氟化硫断路器更换及变压器维修</t>
  </si>
  <si>
    <t>运东闸上游左侧堤防整治</t>
  </si>
  <si>
    <t>六垛南闸闸门防腐及止水橡皮更换</t>
  </si>
  <si>
    <t>六垛南闸闸墩伸缩缝维修</t>
  </si>
  <si>
    <t>淮安三站高压配电设备维修</t>
  </si>
  <si>
    <t>淮安引江闸检修闸门制作及柴油发电机更新</t>
  </si>
  <si>
    <t>淮阴站伸缩缝密封装置维修</t>
  </si>
  <si>
    <t>镇湖闸上下游浮筒更换</t>
  </si>
  <si>
    <t>北运西闸变压器更新及线路改造</t>
  </si>
  <si>
    <t>南运西船闸启闭机及闸门维修</t>
  </si>
  <si>
    <t>宝应湖退水闸上下游连接段整修、道路维修及混凝土防碳化</t>
  </si>
  <si>
    <t>高良涧闸闸门现地控制柜升级改造</t>
  </si>
  <si>
    <t>高良涧闸上游护坡维修及巡查道路增设</t>
  </si>
  <si>
    <t>阜宁腰闸、东沙港闸伸缩缝、砼结构维修</t>
  </si>
  <si>
    <t>运西分水闸防汛仓库拆除重建</t>
  </si>
  <si>
    <t>运西分水闸电缆沟改造及线路整理</t>
  </si>
  <si>
    <t>三河闸工程安全鉴定</t>
  </si>
  <si>
    <t>三河闸44#-53#钢闸门喷锌防腐</t>
  </si>
  <si>
    <t>三河闸备用电源水轮发电机组大修、柴油发电机组更新及抢险闸门供电线路增设</t>
  </si>
  <si>
    <t>三河闸工作桥安全防护栏杆更换及启闭机房维修</t>
  </si>
  <si>
    <t>三河闸水下混凝土结构及堤防块石护坡维修</t>
  </si>
  <si>
    <t>三河闸工程基底扬压力监测改造</t>
  </si>
  <si>
    <t>石港引江洞安全鉴定</t>
  </si>
  <si>
    <t>石港站1#叶调系统改造及机组大修</t>
  </si>
  <si>
    <t>石港站主副厂房屋瓦维修</t>
  </si>
  <si>
    <t>江都一站专项安全鉴定</t>
  </si>
  <si>
    <t>江都二站备用叶片及水导轴承等购置</t>
  </si>
  <si>
    <t>江都三站控制室改造</t>
  </si>
  <si>
    <t>江都三站清水润滑系统改造</t>
  </si>
  <si>
    <t>江都三站测温系统升级</t>
  </si>
  <si>
    <t>江都四站副厂房改造</t>
  </si>
  <si>
    <t>江都四站6kV开关柜维修改造</t>
  </si>
  <si>
    <t>江都四站400V开关柜更新改造</t>
  </si>
  <si>
    <t>江都四站现场动力柜更新改造</t>
  </si>
  <si>
    <t>江都四站自动化监控系统升级改造</t>
  </si>
  <si>
    <t>江都四站视频监视系统升级</t>
  </si>
  <si>
    <t>江都四站排水系统维修改造</t>
  </si>
  <si>
    <t>江都四站经济运行及知识平台建设</t>
  </si>
  <si>
    <t>江都站变电所测控装置维修</t>
  </si>
  <si>
    <t>江都四站高压电气设备监测</t>
  </si>
  <si>
    <t>江都四站主机组监测及故障诊断</t>
  </si>
  <si>
    <t>江都站进水流道口门清淤及栅前杂物清理</t>
  </si>
  <si>
    <t>万福闸安全鉴定</t>
  </si>
  <si>
    <t>万福闸闸位计数据采集系统更新</t>
  </si>
  <si>
    <t>太平闸现场控制柜改造</t>
  </si>
  <si>
    <t>江都东闸启闭机房及桥头堡维修</t>
  </si>
  <si>
    <t>江都西闸、送水闸电气设备维修改造</t>
  </si>
  <si>
    <t>江都西闸监控系统维修</t>
  </si>
  <si>
    <t>江都西闸水平位移监测系统（机器视觉）</t>
  </si>
  <si>
    <t>邵仙闸、运盐闸启闭机控制柜改造及电缆增容</t>
  </si>
  <si>
    <t>宜陵北闸启闭机电气控制柜改造</t>
  </si>
  <si>
    <t>武定门闸、站范围内白蚁防治及虫害植物修复</t>
  </si>
  <si>
    <t>武定门闸、站国家二等水准点及观测基点增设</t>
  </si>
  <si>
    <t>武定门节制闸结构缝及河道冲淤监测改造</t>
  </si>
  <si>
    <t>武定门节制闸测压管更换改造</t>
  </si>
  <si>
    <t>秦淮新河泵站3#机组大修</t>
  </si>
  <si>
    <t>秦淮新河泵站主变大修</t>
  </si>
  <si>
    <t>秦淮新河节制闸4孔闸门门槽水下部分修复及上扉门侧止水更换</t>
  </si>
  <si>
    <t>秦淮新河所防汛仓库加固改造</t>
  </si>
  <si>
    <t>管理处观测仪器采购</t>
  </si>
  <si>
    <t>蠡河闸上闸首钢闸门更换</t>
  </si>
  <si>
    <t>蠡河闸、月城河闸闸门运转体系保护及金属结构防腐</t>
  </si>
  <si>
    <t>常熟枢纽节制闸闸门止水更换及防腐</t>
  </si>
  <si>
    <t>常熟枢纽3号主机大修</t>
  </si>
  <si>
    <t>常熟枢纽厂房屋面防水及窗户维修</t>
  </si>
  <si>
    <t>常熟枢纽主机循环冷却水装置改造</t>
  </si>
  <si>
    <t>张家港水利枢纽退水闸上游护坡改造</t>
  </si>
  <si>
    <t>张家港水利枢纽户外控制柜更新改造</t>
  </si>
  <si>
    <t>张家港水利枢纽启闭机维修改造</t>
  </si>
  <si>
    <t>江阴水利枢纽节制闸安全鉴定</t>
  </si>
  <si>
    <t>江阴水利枢纽3号主机大修</t>
  </si>
  <si>
    <t>江阴水利枢纽节制闸钢丝绳更换及电缆桥架改造</t>
  </si>
  <si>
    <t>江阴水利枢纽主厂房及节制闸启闭机房屋面防水维修</t>
  </si>
  <si>
    <t>江阴水利枢纽励磁柜改造及相关备品件添置</t>
  </si>
  <si>
    <t>江阴水利枢纽水平位移监测设施完善</t>
  </si>
  <si>
    <t>丹阳水利枢纽电气预防性试验</t>
  </si>
  <si>
    <t>奔牛水利枢纽电气预防性试验</t>
  </si>
  <si>
    <t>奔牛水利枢纽备品备件采购</t>
  </si>
  <si>
    <t>奔牛水利枢纽垂直位移观测工作基点考证</t>
  </si>
  <si>
    <t>丹金闸厂房屋面防水及栈桥伸缩缝维修</t>
  </si>
  <si>
    <t>高港泵站4#、9#机组大修</t>
  </si>
  <si>
    <t>高港枢纽变电所SF6断路器及一次引线更新</t>
  </si>
  <si>
    <t>高港泵站4台机组及调度闸、送水闸启闭机维修</t>
  </si>
  <si>
    <t>高港枢纽送水河及变电所周边巡查道路维修</t>
  </si>
  <si>
    <t>高港枢纽闸站上游河道拦河设施更新</t>
  </si>
  <si>
    <t>高港枢纽下游引水河道0+291~0+800段淤积处理</t>
  </si>
  <si>
    <t>高港枢纽闸站检修闸门防腐处理</t>
  </si>
  <si>
    <t>高港枢纽闸站计算机监控系统点检及数据安全升级</t>
  </si>
  <si>
    <t>拉马河闸电缆沟及路面维修改造</t>
  </si>
  <si>
    <t>入海水道通榆河立交水闸动力消耗费</t>
  </si>
  <si>
    <t>二河新闸工作便桥盖板更换及下游翼墙增设防护围栏</t>
  </si>
  <si>
    <t>二河新闸水平位移观测设施完善及观测设备采购</t>
  </si>
  <si>
    <t>入海水道通榆河立交上游行洪障碍物清理</t>
  </si>
  <si>
    <t>入海水道大运河立交上游行洪障碍物清理</t>
  </si>
  <si>
    <t>大运河立交下游桥头堡应急爬梯、防撞木维修</t>
  </si>
  <si>
    <t>入海水道通榆河立交堤防、闸区等管理设施维修</t>
  </si>
  <si>
    <t>入海水道大运河立交工程室外通航照明系统维修</t>
  </si>
  <si>
    <t>入海水道大运河立交工程建筑物高空巡视设备采购</t>
  </si>
  <si>
    <t>水利工程运行管理技术服务</t>
  </si>
  <si>
    <t>18座小水库地形测量及底泥分析</t>
  </si>
  <si>
    <t>江苏长江水文化建设规划</t>
  </si>
  <si>
    <t xml:space="preserve">江苏水利风景区资源调查     </t>
  </si>
  <si>
    <t xml:space="preserve">    太湖处丹阳水利枢纽管理所</t>
    <phoneticPr fontId="113" type="noConversion"/>
  </si>
  <si>
    <t xml:space="preserve">    太湖处界牌水利枢纽管理所</t>
    <phoneticPr fontId="113" type="noConversion"/>
  </si>
  <si>
    <t>省河道管理局</t>
    <phoneticPr fontId="67" type="noConversion"/>
  </si>
  <si>
    <t>执法含长江采砂管理长航公安协作费10万元</t>
    <phoneticPr fontId="113" type="noConversion"/>
  </si>
  <si>
    <t>执法含长江采砂管理扬中水警协作费5万元</t>
    <phoneticPr fontId="113" type="noConversion"/>
  </si>
  <si>
    <t>长江工程类(疏浚砂综合利用)采砂项目监管检测及后评估</t>
    <phoneticPr fontId="67" type="noConversion"/>
  </si>
  <si>
    <t>长江、洪泽湖、骆马湖重点水域采砂管理无人机监控</t>
  </si>
  <si>
    <t>河湖“清四乱”常态化技术支撑</t>
  </si>
  <si>
    <t>省水利科学研究院</t>
    <phoneticPr fontId="67" type="noConversion"/>
  </si>
  <si>
    <t xml:space="preserve">2023年第一批省级水利发展资金汇总表 </t>
    <phoneticPr fontId="67" type="noConversion"/>
  </si>
  <si>
    <t>2023年第一批省级水利发展资金任务清单（市县）</t>
    <phoneticPr fontId="67" type="noConversion"/>
  </si>
  <si>
    <t>2023年第一批省级水利发展资金任务清单（市县）</t>
    <phoneticPr fontId="67" type="noConversion"/>
  </si>
  <si>
    <t>2023年第一批省级水利发展资金明细表
(中型灌区)</t>
    <phoneticPr fontId="67" type="noConversion"/>
  </si>
  <si>
    <t>2023年第一批省级水利发展资金明细表
(水土保持重点工程)</t>
    <phoneticPr fontId="67" type="noConversion"/>
  </si>
  <si>
    <t>2023年第一批省级水利发展资金明细表 (农村水利)</t>
    <phoneticPr fontId="67" type="noConversion"/>
  </si>
  <si>
    <t xml:space="preserve">2023年第一批省级水利发展资金明细表(水文设施维修养护) </t>
    <phoneticPr fontId="67" type="noConversion"/>
  </si>
  <si>
    <t>2023年第一批省级水利发展资金明细表 （水资源管理）</t>
    <phoneticPr fontId="67" type="noConversion"/>
  </si>
  <si>
    <t>2023年第一批省级水利发展资金明细表
(节水管理)</t>
    <phoneticPr fontId="67" type="noConversion"/>
  </si>
  <si>
    <t xml:space="preserve">2023年第一批省级水利发展资金
省本级项目明细表（河湖采砂及水行政执法管理） </t>
    <phoneticPr fontId="67" type="noConversion"/>
  </si>
  <si>
    <t>2023年第一批省级水利发展资金明细表（南水北调水费奖补）</t>
    <phoneticPr fontId="67" type="noConversion"/>
  </si>
  <si>
    <t>水行政执法和长江采砂管理，执法基地改造，建造一艘执法船，维护保养执法船(含省总队执法船)</t>
    <phoneticPr fontId="67" type="noConversion"/>
  </si>
  <si>
    <t>长江采砂管理，采砂船指定停泊点运行维护等</t>
    <phoneticPr fontId="67" type="noConversion"/>
  </si>
  <si>
    <t>水行政执法和河湖采砂管理；执法装备购置。</t>
    <phoneticPr fontId="67" type="noConversion"/>
  </si>
  <si>
    <t>市本级、云龙区、泉山区、开发区水行政执法和河湖采砂管理；泉山区购置执法装备；市本级建造一艘执法船等</t>
    <phoneticPr fontId="67" type="noConversion"/>
  </si>
  <si>
    <t>水行政执法和河湖采砂管理，建设执法基地等</t>
    <phoneticPr fontId="67" type="noConversion"/>
  </si>
  <si>
    <t>水行政执法和河湖采砂管理等</t>
    <phoneticPr fontId="67" type="noConversion"/>
  </si>
  <si>
    <t>水行政执法和河湖采砂管理，维修执法船等</t>
    <phoneticPr fontId="67" type="noConversion"/>
  </si>
  <si>
    <t>水行政执法和河湖采砂管理，购置执法装备等</t>
    <phoneticPr fontId="67" type="noConversion"/>
  </si>
  <si>
    <t>水行政执法和河湖采砂管理，新建执法基地等</t>
    <phoneticPr fontId="67" type="noConversion"/>
  </si>
  <si>
    <t>水行政执法和河湖采砂管理，岗位履职能力提升示范点建设，购置执法装备，执法船维修等</t>
    <phoneticPr fontId="67" type="noConversion"/>
  </si>
  <si>
    <t>水行政执法和河湖采砂管理，建造一艘执法艇，执法船艇维修等</t>
    <phoneticPr fontId="67" type="noConversion"/>
  </si>
  <si>
    <t>水行政执法和长江采砂管理（含长江大队），执法办案流程标准化提升示范点建设等</t>
    <phoneticPr fontId="67" type="noConversion"/>
  </si>
  <si>
    <t>市本级水行政执法和长江采砂管理，维修执法船等</t>
    <phoneticPr fontId="67" type="noConversion"/>
  </si>
  <si>
    <t>水行政执法和长江采砂管理，执法办案流程标准化提升示范点建设，执法基地建设，建造一艘执法船，长江采砂管理长江航运公安局协作等</t>
    <phoneticPr fontId="67" type="noConversion"/>
  </si>
  <si>
    <t>水行政执法和长江采砂管理等</t>
    <phoneticPr fontId="67" type="noConversion"/>
  </si>
  <si>
    <t>市本级水行政执法和长江采砂管理，购置水行政执法装备，长江采砂管理长江航运公安局协作等</t>
    <phoneticPr fontId="67" type="noConversion"/>
  </si>
  <si>
    <t>水行政执法和长江采砂管理，维修执法船等</t>
    <phoneticPr fontId="67" type="noConversion"/>
  </si>
  <si>
    <t>水行政执法，建设执法基地等</t>
    <phoneticPr fontId="67" type="noConversion"/>
  </si>
  <si>
    <t>长江采砂管理，建设执法基地，维修执法船等</t>
    <phoneticPr fontId="67" type="noConversion"/>
  </si>
  <si>
    <t>水行政执法等</t>
    <phoneticPr fontId="67" type="noConversion"/>
  </si>
  <si>
    <t>水行政执法和长江采砂管理，维护保养执法船等</t>
    <phoneticPr fontId="67" type="noConversion"/>
  </si>
  <si>
    <t xml:space="preserve"> 连云港市本级</t>
    <phoneticPr fontId="67" type="noConversion"/>
  </si>
  <si>
    <t>市本级水行政执法和河湖采砂管理，石梁河水库采区监管，购置执法装备，建设执法基地等；连云区水行政执法等</t>
    <phoneticPr fontId="67" type="noConversion"/>
  </si>
  <si>
    <t>水行政执法和河湖采砂管理，购置执法装备，维修执法船等</t>
    <phoneticPr fontId="67" type="noConversion"/>
  </si>
  <si>
    <t>水行政执法和河湖采砂管理，建造一艘执法艇等</t>
    <phoneticPr fontId="67" type="noConversion"/>
  </si>
  <si>
    <t>水行政执法和河湖采砂管理，购置执法装备，建造一艘执法艇等</t>
    <phoneticPr fontId="67" type="noConversion"/>
  </si>
  <si>
    <t>水行政执法和河湖采砂管理，岗位履职能力提升示范点建设等</t>
    <phoneticPr fontId="67" type="noConversion"/>
  </si>
  <si>
    <t>水行政执法，购置执法装备等</t>
    <phoneticPr fontId="67" type="noConversion"/>
  </si>
  <si>
    <t>水行政执法，岗位履职能力提升示范点建设，购置执法装备等</t>
    <phoneticPr fontId="67" type="noConversion"/>
  </si>
  <si>
    <t>水行政执法，建设执法基地，建造一艘执法艇等</t>
    <phoneticPr fontId="67" type="noConversion"/>
  </si>
  <si>
    <t>水行政执法和长江采砂管理，建造一艘执法船等</t>
    <phoneticPr fontId="67" type="noConversion"/>
  </si>
  <si>
    <t>水行政执法和长江采砂管理、维修执法船等</t>
    <phoneticPr fontId="67" type="noConversion"/>
  </si>
  <si>
    <t>水行政执法和长江采砂管理，采砂船指定停靠点运维，购买一艘执法艇等</t>
    <phoneticPr fontId="67" type="noConversion"/>
  </si>
  <si>
    <t>水行政执法和长江采砂管理，购置执法装备，维修保养执法船等</t>
    <phoneticPr fontId="67" type="noConversion"/>
  </si>
  <si>
    <t>市本级水行政执法和长江采砂管理，疏浚砂综合利用项目监管，采砂船指定停靠点运维，购置执法装备，五峰山执法基地维护，建造一艘执法船，长江采砂管理长江航运公安局、镇江水警协作等</t>
    <phoneticPr fontId="67" type="noConversion"/>
  </si>
  <si>
    <t>水行政执法和长江采砂管理，茅山、北山水库水源地保护等</t>
    <phoneticPr fontId="67" type="noConversion"/>
  </si>
  <si>
    <t>水行政执法和长江采砂管理，采砂船指定停靠点运维，购置执法装备，执法基地建设，执法船维修，长江采砂管理扬中水警协作等</t>
    <phoneticPr fontId="67" type="noConversion"/>
  </si>
  <si>
    <t>水行政执法和长江采砂管理，岗位履职能力提升示范点建设，疏浚砂综合利用项目监管，建设杨湾执法基地等</t>
    <phoneticPr fontId="67" type="noConversion"/>
  </si>
  <si>
    <t>水行政执法和长江采砂管理，疏浚砂综合利用项目监管，采砂船指定停泊点运行维护等</t>
    <phoneticPr fontId="67" type="noConversion"/>
  </si>
  <si>
    <t>水行政执法和河湖采砂管理，骆马湖采砂现场监控设施运维等</t>
    <phoneticPr fontId="67" type="noConversion"/>
  </si>
  <si>
    <r>
      <rPr>
        <b/>
        <sz val="11"/>
        <rFont val="仿宋"/>
        <family val="3"/>
        <charset val="134"/>
      </rPr>
      <t>地</t>
    </r>
    <r>
      <rPr>
        <b/>
        <sz val="11"/>
        <rFont val="Times New Roman"/>
        <family val="1"/>
      </rPr>
      <t xml:space="preserve">    </t>
    </r>
    <r>
      <rPr>
        <b/>
        <sz val="11"/>
        <rFont val="仿宋"/>
        <family val="3"/>
        <charset val="134"/>
      </rPr>
      <t>区</t>
    </r>
  </si>
  <si>
    <r>
      <rPr>
        <b/>
        <sz val="11"/>
        <rFont val="仿宋"/>
        <family val="3"/>
        <charset val="134"/>
      </rPr>
      <t>小计</t>
    </r>
  </si>
  <si>
    <r>
      <rPr>
        <b/>
        <sz val="11"/>
        <rFont val="仿宋"/>
        <family val="3"/>
        <charset val="134"/>
      </rPr>
      <t>流域性河湖堤防岸线维修养护及巡查管理</t>
    </r>
    <phoneticPr fontId="67" type="noConversion"/>
  </si>
  <si>
    <r>
      <rPr>
        <b/>
        <sz val="11"/>
        <rFont val="仿宋"/>
        <family val="3"/>
        <charset val="134"/>
      </rPr>
      <t>河湖空间监测监管</t>
    </r>
  </si>
  <si>
    <r>
      <rPr>
        <b/>
        <sz val="11"/>
        <rFont val="仿宋"/>
        <family val="3"/>
        <charset val="134"/>
      </rPr>
      <t>水域状况监测监管及评估</t>
    </r>
  </si>
  <si>
    <r>
      <rPr>
        <b/>
        <sz val="11"/>
        <rFont val="仿宋"/>
        <family val="3"/>
        <charset val="134"/>
      </rPr>
      <t>漂浮物打捞</t>
    </r>
  </si>
  <si>
    <r>
      <rPr>
        <b/>
        <sz val="11"/>
        <rFont val="仿宋"/>
        <family val="3"/>
        <charset val="134"/>
      </rPr>
      <t>洪泽湖治理保护专项补助</t>
    </r>
  </si>
  <si>
    <r>
      <t xml:space="preserve">    </t>
    </r>
    <r>
      <rPr>
        <sz val="10"/>
        <rFont val="仿宋"/>
        <family val="3"/>
        <charset val="134"/>
      </rPr>
      <t>南京市本级</t>
    </r>
  </si>
  <si>
    <r>
      <t xml:space="preserve">    </t>
    </r>
    <r>
      <rPr>
        <sz val="10"/>
        <rFont val="仿宋"/>
        <family val="3"/>
        <charset val="134"/>
      </rPr>
      <t>江宁区</t>
    </r>
  </si>
  <si>
    <r>
      <t xml:space="preserve">    </t>
    </r>
    <r>
      <rPr>
        <sz val="10"/>
        <rFont val="仿宋"/>
        <family val="3"/>
        <charset val="134"/>
      </rPr>
      <t>浦口区</t>
    </r>
  </si>
  <si>
    <r>
      <t xml:space="preserve">    </t>
    </r>
    <r>
      <rPr>
        <sz val="10"/>
        <rFont val="仿宋"/>
        <family val="3"/>
        <charset val="134"/>
      </rPr>
      <t>六合区</t>
    </r>
  </si>
  <si>
    <r>
      <t xml:space="preserve">    </t>
    </r>
    <r>
      <rPr>
        <sz val="10"/>
        <rFont val="仿宋"/>
        <family val="3"/>
        <charset val="134"/>
      </rPr>
      <t>溧水区</t>
    </r>
  </si>
  <si>
    <r>
      <t xml:space="preserve">    </t>
    </r>
    <r>
      <rPr>
        <sz val="10"/>
        <rFont val="仿宋"/>
        <family val="3"/>
        <charset val="134"/>
      </rPr>
      <t>高淳区</t>
    </r>
  </si>
  <si>
    <r>
      <t xml:space="preserve">    </t>
    </r>
    <r>
      <rPr>
        <sz val="10"/>
        <rFont val="仿宋"/>
        <family val="3"/>
        <charset val="134"/>
      </rPr>
      <t>无锡市本级</t>
    </r>
  </si>
  <si>
    <r>
      <t xml:space="preserve">    </t>
    </r>
    <r>
      <rPr>
        <sz val="10"/>
        <rFont val="仿宋"/>
        <family val="3"/>
        <charset val="134"/>
      </rPr>
      <t>锡山区</t>
    </r>
  </si>
  <si>
    <r>
      <t xml:space="preserve">    </t>
    </r>
    <r>
      <rPr>
        <sz val="10"/>
        <rFont val="仿宋"/>
        <family val="3"/>
        <charset val="134"/>
      </rPr>
      <t>滨湖区</t>
    </r>
  </si>
  <si>
    <r>
      <t xml:space="preserve">    </t>
    </r>
    <r>
      <rPr>
        <sz val="10"/>
        <rFont val="仿宋"/>
        <family val="3"/>
        <charset val="134"/>
      </rPr>
      <t>江阴市</t>
    </r>
  </si>
  <si>
    <r>
      <t xml:space="preserve">    </t>
    </r>
    <r>
      <rPr>
        <sz val="10"/>
        <rFont val="仿宋"/>
        <family val="3"/>
        <charset val="134"/>
      </rPr>
      <t>宜兴市</t>
    </r>
  </si>
  <si>
    <r>
      <t xml:space="preserve">    </t>
    </r>
    <r>
      <rPr>
        <sz val="10"/>
        <rFont val="仿宋"/>
        <family val="3"/>
        <charset val="134"/>
      </rPr>
      <t>徐州市本级</t>
    </r>
  </si>
  <si>
    <r>
      <t xml:space="preserve">    </t>
    </r>
    <r>
      <rPr>
        <sz val="10"/>
        <rFont val="仿宋"/>
        <family val="3"/>
        <charset val="134"/>
      </rPr>
      <t>丰县</t>
    </r>
  </si>
  <si>
    <r>
      <t xml:space="preserve">    </t>
    </r>
    <r>
      <rPr>
        <sz val="10"/>
        <rFont val="仿宋"/>
        <family val="3"/>
        <charset val="134"/>
      </rPr>
      <t>沛县</t>
    </r>
  </si>
  <si>
    <r>
      <t xml:space="preserve">    </t>
    </r>
    <r>
      <rPr>
        <sz val="10"/>
        <rFont val="仿宋"/>
        <family val="3"/>
        <charset val="134"/>
      </rPr>
      <t>睢宁县</t>
    </r>
  </si>
  <si>
    <r>
      <t xml:space="preserve">    </t>
    </r>
    <r>
      <rPr>
        <sz val="10"/>
        <rFont val="仿宋"/>
        <family val="3"/>
        <charset val="134"/>
      </rPr>
      <t>邳州市</t>
    </r>
  </si>
  <si>
    <r>
      <t xml:space="preserve">    </t>
    </r>
    <r>
      <rPr>
        <sz val="10"/>
        <rFont val="仿宋"/>
        <family val="3"/>
        <charset val="134"/>
      </rPr>
      <t>新沂市</t>
    </r>
  </si>
  <si>
    <r>
      <t xml:space="preserve">    </t>
    </r>
    <r>
      <rPr>
        <sz val="10"/>
        <rFont val="仿宋"/>
        <family val="3"/>
        <charset val="134"/>
      </rPr>
      <t>常州市本级</t>
    </r>
  </si>
  <si>
    <r>
      <t xml:space="preserve">    </t>
    </r>
    <r>
      <rPr>
        <sz val="10"/>
        <rFont val="仿宋"/>
        <family val="3"/>
        <charset val="134"/>
      </rPr>
      <t>金坛区</t>
    </r>
  </si>
  <si>
    <r>
      <t xml:space="preserve">    </t>
    </r>
    <r>
      <rPr>
        <sz val="10"/>
        <rFont val="仿宋"/>
        <family val="3"/>
        <charset val="134"/>
      </rPr>
      <t>武进区</t>
    </r>
  </si>
  <si>
    <r>
      <t xml:space="preserve">    </t>
    </r>
    <r>
      <rPr>
        <sz val="10"/>
        <rFont val="仿宋"/>
        <family val="3"/>
        <charset val="134"/>
      </rPr>
      <t>溧阳市</t>
    </r>
  </si>
  <si>
    <r>
      <t xml:space="preserve">    </t>
    </r>
    <r>
      <rPr>
        <sz val="10"/>
        <rFont val="仿宋"/>
        <family val="3"/>
        <charset val="134"/>
      </rPr>
      <t>苏州市本级</t>
    </r>
  </si>
  <si>
    <r>
      <t xml:space="preserve">    </t>
    </r>
    <r>
      <rPr>
        <sz val="10"/>
        <rFont val="仿宋"/>
        <family val="3"/>
        <charset val="134"/>
      </rPr>
      <t>吴江区</t>
    </r>
  </si>
  <si>
    <r>
      <t xml:space="preserve">    </t>
    </r>
    <r>
      <rPr>
        <sz val="10"/>
        <rFont val="仿宋"/>
        <family val="3"/>
        <charset val="134"/>
      </rPr>
      <t>吴中区</t>
    </r>
  </si>
  <si>
    <r>
      <t xml:space="preserve">    </t>
    </r>
    <r>
      <rPr>
        <sz val="10"/>
        <rFont val="仿宋"/>
        <family val="3"/>
        <charset val="134"/>
      </rPr>
      <t>相城区</t>
    </r>
  </si>
  <si>
    <r>
      <t xml:space="preserve">    </t>
    </r>
    <r>
      <rPr>
        <sz val="10"/>
        <rFont val="仿宋"/>
        <family val="3"/>
        <charset val="134"/>
      </rPr>
      <t>张家港市</t>
    </r>
  </si>
  <si>
    <r>
      <t xml:space="preserve">    </t>
    </r>
    <r>
      <rPr>
        <sz val="10"/>
        <rFont val="仿宋"/>
        <family val="3"/>
        <charset val="134"/>
      </rPr>
      <t>常熟市</t>
    </r>
  </si>
  <si>
    <r>
      <t xml:space="preserve">    </t>
    </r>
    <r>
      <rPr>
        <sz val="10"/>
        <rFont val="仿宋"/>
        <family val="3"/>
        <charset val="134"/>
      </rPr>
      <t>太仓市</t>
    </r>
  </si>
  <si>
    <r>
      <t xml:space="preserve">    </t>
    </r>
    <r>
      <rPr>
        <sz val="10"/>
        <rFont val="仿宋"/>
        <family val="3"/>
        <charset val="134"/>
      </rPr>
      <t>昆山市</t>
    </r>
  </si>
  <si>
    <r>
      <t xml:space="preserve">    </t>
    </r>
    <r>
      <rPr>
        <sz val="10"/>
        <rFont val="仿宋"/>
        <family val="3"/>
        <charset val="134"/>
      </rPr>
      <t>南通市本级</t>
    </r>
  </si>
  <si>
    <r>
      <t xml:space="preserve">    </t>
    </r>
    <r>
      <rPr>
        <sz val="10"/>
        <rFont val="仿宋"/>
        <family val="3"/>
        <charset val="134"/>
      </rPr>
      <t>海安市</t>
    </r>
  </si>
  <si>
    <r>
      <t xml:space="preserve">    </t>
    </r>
    <r>
      <rPr>
        <sz val="10"/>
        <rFont val="仿宋"/>
        <family val="3"/>
        <charset val="134"/>
      </rPr>
      <t>如皋市</t>
    </r>
  </si>
  <si>
    <r>
      <t xml:space="preserve">    </t>
    </r>
    <r>
      <rPr>
        <sz val="10"/>
        <rFont val="仿宋"/>
        <family val="3"/>
        <charset val="134"/>
      </rPr>
      <t>如东县</t>
    </r>
  </si>
  <si>
    <r>
      <t xml:space="preserve">    </t>
    </r>
    <r>
      <rPr>
        <sz val="10"/>
        <rFont val="仿宋"/>
        <family val="3"/>
        <charset val="134"/>
      </rPr>
      <t>启东市</t>
    </r>
  </si>
  <si>
    <r>
      <t xml:space="preserve">    </t>
    </r>
    <r>
      <rPr>
        <sz val="10"/>
        <rFont val="仿宋"/>
        <family val="3"/>
        <charset val="134"/>
      </rPr>
      <t>连云港市本级</t>
    </r>
  </si>
  <si>
    <r>
      <t xml:space="preserve">    </t>
    </r>
    <r>
      <rPr>
        <sz val="10"/>
        <rFont val="仿宋"/>
        <family val="3"/>
        <charset val="134"/>
      </rPr>
      <t>海州区</t>
    </r>
  </si>
  <si>
    <r>
      <t xml:space="preserve">    </t>
    </r>
    <r>
      <rPr>
        <sz val="10"/>
        <rFont val="仿宋"/>
        <family val="3"/>
        <charset val="134"/>
      </rPr>
      <t>东海县</t>
    </r>
  </si>
  <si>
    <r>
      <t xml:space="preserve">    </t>
    </r>
    <r>
      <rPr>
        <sz val="10"/>
        <rFont val="仿宋"/>
        <family val="3"/>
        <charset val="134"/>
      </rPr>
      <t>灌云县</t>
    </r>
  </si>
  <si>
    <r>
      <t xml:space="preserve">    </t>
    </r>
    <r>
      <rPr>
        <sz val="10"/>
        <rFont val="仿宋"/>
        <family val="3"/>
        <charset val="134"/>
      </rPr>
      <t>灌南县</t>
    </r>
  </si>
  <si>
    <r>
      <t xml:space="preserve">    </t>
    </r>
    <r>
      <rPr>
        <sz val="10"/>
        <rFont val="仿宋"/>
        <family val="3"/>
        <charset val="134"/>
      </rPr>
      <t>淮安市本级</t>
    </r>
  </si>
  <si>
    <r>
      <t xml:space="preserve">    </t>
    </r>
    <r>
      <rPr>
        <sz val="10"/>
        <rFont val="仿宋"/>
        <family val="3"/>
        <charset val="134"/>
      </rPr>
      <t>淮安区</t>
    </r>
  </si>
  <si>
    <r>
      <t xml:space="preserve">    </t>
    </r>
    <r>
      <rPr>
        <sz val="10"/>
        <rFont val="仿宋"/>
        <family val="3"/>
        <charset val="134"/>
      </rPr>
      <t>淮阴区</t>
    </r>
  </si>
  <si>
    <r>
      <t xml:space="preserve">    </t>
    </r>
    <r>
      <rPr>
        <sz val="10"/>
        <rFont val="仿宋"/>
        <family val="3"/>
        <charset val="134"/>
      </rPr>
      <t>清江浦区</t>
    </r>
  </si>
  <si>
    <r>
      <t xml:space="preserve">    </t>
    </r>
    <r>
      <rPr>
        <sz val="10"/>
        <rFont val="仿宋"/>
        <family val="3"/>
        <charset val="134"/>
      </rPr>
      <t>洪泽区</t>
    </r>
  </si>
  <si>
    <r>
      <t xml:space="preserve">    </t>
    </r>
    <r>
      <rPr>
        <sz val="10"/>
        <rFont val="仿宋"/>
        <family val="3"/>
        <charset val="134"/>
      </rPr>
      <t>金湖县</t>
    </r>
  </si>
  <si>
    <r>
      <t xml:space="preserve">    </t>
    </r>
    <r>
      <rPr>
        <sz val="10"/>
        <rFont val="仿宋"/>
        <family val="3"/>
        <charset val="134"/>
      </rPr>
      <t>盱眙县</t>
    </r>
  </si>
  <si>
    <r>
      <t xml:space="preserve">    </t>
    </r>
    <r>
      <rPr>
        <sz val="10"/>
        <rFont val="仿宋"/>
        <family val="3"/>
        <charset val="134"/>
      </rPr>
      <t>涟水县</t>
    </r>
  </si>
  <si>
    <r>
      <t xml:space="preserve">    </t>
    </r>
    <r>
      <rPr>
        <sz val="10"/>
        <rFont val="仿宋"/>
        <family val="3"/>
        <charset val="134"/>
      </rPr>
      <t>盐城市本级</t>
    </r>
  </si>
  <si>
    <r>
      <t xml:space="preserve">    </t>
    </r>
    <r>
      <rPr>
        <sz val="10"/>
        <rFont val="仿宋"/>
        <family val="3"/>
        <charset val="134"/>
      </rPr>
      <t>大丰区</t>
    </r>
  </si>
  <si>
    <r>
      <t xml:space="preserve">    </t>
    </r>
    <r>
      <rPr>
        <sz val="10"/>
        <rFont val="仿宋"/>
        <family val="3"/>
        <charset val="134"/>
      </rPr>
      <t>盐都区</t>
    </r>
  </si>
  <si>
    <r>
      <t xml:space="preserve">    </t>
    </r>
    <r>
      <rPr>
        <sz val="10"/>
        <rFont val="仿宋"/>
        <family val="3"/>
        <charset val="134"/>
      </rPr>
      <t>阜宁县</t>
    </r>
  </si>
  <si>
    <r>
      <t xml:space="preserve">    </t>
    </r>
    <r>
      <rPr>
        <sz val="10"/>
        <rFont val="仿宋"/>
        <family val="3"/>
        <charset val="134"/>
      </rPr>
      <t>滨海县</t>
    </r>
  </si>
  <si>
    <r>
      <t xml:space="preserve">    </t>
    </r>
    <r>
      <rPr>
        <sz val="10"/>
        <rFont val="仿宋"/>
        <family val="3"/>
        <charset val="134"/>
      </rPr>
      <t>响水县</t>
    </r>
  </si>
  <si>
    <r>
      <t xml:space="preserve">    </t>
    </r>
    <r>
      <rPr>
        <sz val="10"/>
        <rFont val="仿宋"/>
        <family val="3"/>
        <charset val="134"/>
      </rPr>
      <t>扬州市本级</t>
    </r>
  </si>
  <si>
    <r>
      <t xml:space="preserve">    </t>
    </r>
    <r>
      <rPr>
        <sz val="10"/>
        <rFont val="仿宋"/>
        <family val="3"/>
        <charset val="134"/>
      </rPr>
      <t>江都区</t>
    </r>
  </si>
  <si>
    <r>
      <t xml:space="preserve">    </t>
    </r>
    <r>
      <rPr>
        <sz val="10"/>
        <rFont val="仿宋"/>
        <family val="3"/>
        <charset val="134"/>
      </rPr>
      <t>邗江区</t>
    </r>
  </si>
  <si>
    <r>
      <t xml:space="preserve">    </t>
    </r>
    <r>
      <rPr>
        <sz val="10"/>
        <rFont val="仿宋"/>
        <family val="3"/>
        <charset val="134"/>
      </rPr>
      <t>宝应县</t>
    </r>
  </si>
  <si>
    <r>
      <t xml:space="preserve">    </t>
    </r>
    <r>
      <rPr>
        <sz val="10"/>
        <rFont val="仿宋"/>
        <family val="3"/>
        <charset val="134"/>
      </rPr>
      <t>高邮市</t>
    </r>
  </si>
  <si>
    <r>
      <t xml:space="preserve">    </t>
    </r>
    <r>
      <rPr>
        <sz val="10"/>
        <rFont val="仿宋"/>
        <family val="3"/>
        <charset val="134"/>
      </rPr>
      <t>仪征市</t>
    </r>
  </si>
  <si>
    <r>
      <t xml:space="preserve">    </t>
    </r>
    <r>
      <rPr>
        <sz val="10"/>
        <rFont val="仿宋"/>
        <family val="3"/>
        <charset val="134"/>
      </rPr>
      <t>镇江市本级</t>
    </r>
  </si>
  <si>
    <r>
      <t xml:space="preserve">    </t>
    </r>
    <r>
      <rPr>
        <sz val="10"/>
        <rFont val="仿宋"/>
        <family val="3"/>
        <charset val="134"/>
      </rPr>
      <t>丹阳市</t>
    </r>
  </si>
  <si>
    <r>
      <t xml:space="preserve">    </t>
    </r>
    <r>
      <rPr>
        <sz val="10"/>
        <rFont val="仿宋"/>
        <family val="3"/>
        <charset val="134"/>
      </rPr>
      <t>句容市</t>
    </r>
  </si>
  <si>
    <r>
      <t xml:space="preserve">    </t>
    </r>
    <r>
      <rPr>
        <sz val="10"/>
        <rFont val="仿宋"/>
        <family val="3"/>
        <charset val="134"/>
      </rPr>
      <t>扬中市</t>
    </r>
  </si>
  <si>
    <r>
      <t xml:space="preserve">    </t>
    </r>
    <r>
      <rPr>
        <sz val="10"/>
        <rFont val="仿宋"/>
        <family val="3"/>
        <charset val="134"/>
      </rPr>
      <t>泰州市本级</t>
    </r>
  </si>
  <si>
    <r>
      <t xml:space="preserve">    </t>
    </r>
    <r>
      <rPr>
        <sz val="10"/>
        <rFont val="仿宋"/>
        <family val="3"/>
        <charset val="134"/>
      </rPr>
      <t>海陵区</t>
    </r>
  </si>
  <si>
    <r>
      <t xml:space="preserve">    </t>
    </r>
    <r>
      <rPr>
        <sz val="10"/>
        <rFont val="仿宋"/>
        <family val="3"/>
        <charset val="134"/>
      </rPr>
      <t>姜堰区</t>
    </r>
  </si>
  <si>
    <r>
      <t xml:space="preserve">    </t>
    </r>
    <r>
      <rPr>
        <sz val="10"/>
        <rFont val="仿宋"/>
        <family val="3"/>
        <charset val="134"/>
      </rPr>
      <t>靖江市</t>
    </r>
  </si>
  <si>
    <r>
      <t xml:space="preserve">    </t>
    </r>
    <r>
      <rPr>
        <sz val="10"/>
        <rFont val="仿宋"/>
        <family val="3"/>
        <charset val="134"/>
      </rPr>
      <t>泰兴市</t>
    </r>
  </si>
  <si>
    <r>
      <t xml:space="preserve">    </t>
    </r>
    <r>
      <rPr>
        <sz val="10"/>
        <rFont val="仿宋"/>
        <family val="3"/>
        <charset val="134"/>
      </rPr>
      <t>兴化市</t>
    </r>
  </si>
  <si>
    <r>
      <t xml:space="preserve">    </t>
    </r>
    <r>
      <rPr>
        <sz val="10"/>
        <rFont val="仿宋"/>
        <family val="3"/>
        <charset val="134"/>
      </rPr>
      <t>宿迁市本级</t>
    </r>
  </si>
  <si>
    <r>
      <t xml:space="preserve">    </t>
    </r>
    <r>
      <rPr>
        <sz val="10"/>
        <rFont val="仿宋"/>
        <family val="3"/>
        <charset val="134"/>
      </rPr>
      <t>宿城区</t>
    </r>
  </si>
  <si>
    <r>
      <t xml:space="preserve">    </t>
    </r>
    <r>
      <rPr>
        <sz val="10"/>
        <rFont val="仿宋"/>
        <family val="3"/>
        <charset val="134"/>
      </rPr>
      <t>沭阳县</t>
    </r>
  </si>
  <si>
    <r>
      <t xml:space="preserve">    </t>
    </r>
    <r>
      <rPr>
        <sz val="10"/>
        <rFont val="仿宋"/>
        <family val="3"/>
        <charset val="134"/>
      </rPr>
      <t>泗洪县</t>
    </r>
  </si>
  <si>
    <r>
      <t xml:space="preserve">    </t>
    </r>
    <r>
      <rPr>
        <sz val="10"/>
        <rFont val="仿宋"/>
        <family val="3"/>
        <charset val="134"/>
      </rPr>
      <t>泗阳县</t>
    </r>
  </si>
  <si>
    <t>洪泽湖年度退圩还湖任务监督性测量与评估</t>
  </si>
  <si>
    <t>单位：万元</t>
    <phoneticPr fontId="113" type="noConversion"/>
  </si>
  <si>
    <t>合计</t>
    <phoneticPr fontId="113" type="noConversion"/>
  </si>
  <si>
    <t>养护</t>
    <phoneticPr fontId="113" type="noConversion"/>
  </si>
  <si>
    <t>维修</t>
    <phoneticPr fontId="113" type="noConversion"/>
  </si>
  <si>
    <t>备注</t>
    <phoneticPr fontId="113" type="noConversion"/>
  </si>
  <si>
    <t>小计</t>
    <phoneticPr fontId="113" type="noConversion"/>
  </si>
  <si>
    <t>小水库管护</t>
    <phoneticPr fontId="113" type="noConversion"/>
  </si>
  <si>
    <t>规范化小水库养护</t>
    <phoneticPr fontId="113" type="noConversion"/>
  </si>
  <si>
    <t>小计</t>
    <phoneticPr fontId="113" type="noConversion"/>
  </si>
  <si>
    <t>小水库消险</t>
    <phoneticPr fontId="113" type="noConversion"/>
  </si>
  <si>
    <t>小水库监测设施</t>
    <phoneticPr fontId="113" type="noConversion"/>
  </si>
  <si>
    <t>除险加固及安全鉴定</t>
    <phoneticPr fontId="113" type="noConversion"/>
  </si>
  <si>
    <t>大中型闸站库监测设施</t>
    <phoneticPr fontId="113" type="noConversion"/>
  </si>
  <si>
    <t>任务性质</t>
    <phoneticPr fontId="113" type="noConversion"/>
  </si>
  <si>
    <t>指导性</t>
    <phoneticPr fontId="113" type="noConversion"/>
  </si>
  <si>
    <t>市县小计</t>
    <phoneticPr fontId="115" type="noConversion"/>
  </si>
  <si>
    <t>南京市</t>
    <phoneticPr fontId="113" type="noConversion"/>
  </si>
  <si>
    <t xml:space="preserve">    南京市本级</t>
    <phoneticPr fontId="113" type="noConversion"/>
  </si>
  <si>
    <t xml:space="preserve">    江宁区</t>
    <phoneticPr fontId="113" type="noConversion"/>
  </si>
  <si>
    <t xml:space="preserve">    浦口区</t>
    <phoneticPr fontId="113" type="noConversion"/>
  </si>
  <si>
    <t xml:space="preserve">    六合区</t>
    <phoneticPr fontId="113" type="noConversion"/>
  </si>
  <si>
    <t xml:space="preserve">    溧水区</t>
    <phoneticPr fontId="113" type="noConversion"/>
  </si>
  <si>
    <t xml:space="preserve">    高淳区</t>
    <phoneticPr fontId="113" type="noConversion"/>
  </si>
  <si>
    <t>无锡市</t>
    <phoneticPr fontId="113" type="noConversion"/>
  </si>
  <si>
    <t xml:space="preserve">    无锡市本级</t>
    <phoneticPr fontId="113" type="noConversion"/>
  </si>
  <si>
    <t xml:space="preserve">    江阴市</t>
    <phoneticPr fontId="113" type="noConversion"/>
  </si>
  <si>
    <t xml:space="preserve">    宜兴市</t>
    <phoneticPr fontId="113" type="noConversion"/>
  </si>
  <si>
    <t>徐州市</t>
    <phoneticPr fontId="113" type="noConversion"/>
  </si>
  <si>
    <t xml:space="preserve">    徐州市本级</t>
    <phoneticPr fontId="113" type="noConversion"/>
  </si>
  <si>
    <t xml:space="preserve">    铜山区</t>
    <phoneticPr fontId="113" type="noConversion"/>
  </si>
  <si>
    <t xml:space="preserve">    贾汪区</t>
    <phoneticPr fontId="113" type="noConversion"/>
  </si>
  <si>
    <t xml:space="preserve">    丰县</t>
    <phoneticPr fontId="113" type="noConversion"/>
  </si>
  <si>
    <t xml:space="preserve">    沛县</t>
    <phoneticPr fontId="113" type="noConversion"/>
  </si>
  <si>
    <t xml:space="preserve">    睢宁县</t>
    <phoneticPr fontId="113" type="noConversion"/>
  </si>
  <si>
    <t xml:space="preserve">    邳州市</t>
    <phoneticPr fontId="113" type="noConversion"/>
  </si>
  <si>
    <t xml:space="preserve">    新沂市</t>
    <phoneticPr fontId="113" type="noConversion"/>
  </si>
  <si>
    <t xml:space="preserve">    常州市本级</t>
    <phoneticPr fontId="113" type="noConversion"/>
  </si>
  <si>
    <t xml:space="preserve">    金坛区</t>
    <phoneticPr fontId="113" type="noConversion"/>
  </si>
  <si>
    <t xml:space="preserve">    武进区</t>
    <phoneticPr fontId="113" type="noConversion"/>
  </si>
  <si>
    <t xml:space="preserve">    溧阳市</t>
    <phoneticPr fontId="113" type="noConversion"/>
  </si>
  <si>
    <t xml:space="preserve">    苏州市本级</t>
    <phoneticPr fontId="113" type="noConversion"/>
  </si>
  <si>
    <t xml:space="preserve">    张家港市</t>
    <phoneticPr fontId="113" type="noConversion"/>
  </si>
  <si>
    <t xml:space="preserve">    常熟市</t>
    <phoneticPr fontId="113" type="noConversion"/>
  </si>
  <si>
    <t xml:space="preserve">    太仓市</t>
    <phoneticPr fontId="113" type="noConversion"/>
  </si>
  <si>
    <t xml:space="preserve">    昆山市</t>
    <phoneticPr fontId="113" type="noConversion"/>
  </si>
  <si>
    <t xml:space="preserve">    南通市本级</t>
    <phoneticPr fontId="113" type="noConversion"/>
  </si>
  <si>
    <t xml:space="preserve">    海门区</t>
    <phoneticPr fontId="113" type="noConversion"/>
  </si>
  <si>
    <t xml:space="preserve">    海安市</t>
    <phoneticPr fontId="113" type="noConversion"/>
  </si>
  <si>
    <t xml:space="preserve">    如皋市</t>
    <phoneticPr fontId="113" type="noConversion"/>
  </si>
  <si>
    <t xml:space="preserve">    如东县</t>
    <phoneticPr fontId="113" type="noConversion"/>
  </si>
  <si>
    <t xml:space="preserve">    启东市</t>
    <phoneticPr fontId="113" type="noConversion"/>
  </si>
  <si>
    <t xml:space="preserve">    连云港市本级</t>
    <phoneticPr fontId="113" type="noConversion"/>
  </si>
  <si>
    <t xml:space="preserve">    赣榆区</t>
    <phoneticPr fontId="113" type="noConversion"/>
  </si>
  <si>
    <t xml:space="preserve">    海州区</t>
    <phoneticPr fontId="113" type="noConversion"/>
  </si>
  <si>
    <t xml:space="preserve">    东海县</t>
    <phoneticPr fontId="113" type="noConversion"/>
  </si>
  <si>
    <t xml:space="preserve">    灌云县</t>
    <phoneticPr fontId="113" type="noConversion"/>
  </si>
  <si>
    <t xml:space="preserve">    灌南县</t>
    <phoneticPr fontId="113" type="noConversion"/>
  </si>
  <si>
    <t xml:space="preserve">    淮安市本级</t>
    <phoneticPr fontId="113" type="noConversion"/>
  </si>
  <si>
    <t xml:space="preserve">    淮安区</t>
    <phoneticPr fontId="113" type="noConversion"/>
  </si>
  <si>
    <t xml:space="preserve">    淮阴区</t>
    <phoneticPr fontId="113" type="noConversion"/>
  </si>
  <si>
    <t xml:space="preserve">    清江浦区</t>
    <phoneticPr fontId="113" type="noConversion"/>
  </si>
  <si>
    <t xml:space="preserve">    金湖县</t>
    <phoneticPr fontId="113" type="noConversion"/>
  </si>
  <si>
    <t xml:space="preserve">    盱眙县</t>
    <phoneticPr fontId="113" type="noConversion"/>
  </si>
  <si>
    <t xml:space="preserve">    涟水县</t>
    <phoneticPr fontId="113" type="noConversion"/>
  </si>
  <si>
    <t xml:space="preserve">    盐城市本级</t>
    <phoneticPr fontId="113" type="noConversion"/>
  </si>
  <si>
    <t xml:space="preserve">    大丰区</t>
    <phoneticPr fontId="113" type="noConversion"/>
  </si>
  <si>
    <t xml:space="preserve">    东台市</t>
    <phoneticPr fontId="113" type="noConversion"/>
  </si>
  <si>
    <t xml:space="preserve">    射阳县</t>
    <phoneticPr fontId="113" type="noConversion"/>
  </si>
  <si>
    <t xml:space="preserve">    阜宁县</t>
    <phoneticPr fontId="113" type="noConversion"/>
  </si>
  <si>
    <t xml:space="preserve">    滨海县</t>
    <phoneticPr fontId="113" type="noConversion"/>
  </si>
  <si>
    <t xml:space="preserve">    响水县</t>
    <phoneticPr fontId="113" type="noConversion"/>
  </si>
  <si>
    <t xml:space="preserve">    扬州市本级</t>
    <phoneticPr fontId="113" type="noConversion"/>
  </si>
  <si>
    <t xml:space="preserve">    江都区</t>
    <phoneticPr fontId="113" type="noConversion"/>
  </si>
  <si>
    <t xml:space="preserve">    邗江区</t>
    <phoneticPr fontId="113" type="noConversion"/>
  </si>
  <si>
    <t xml:space="preserve">    广陵区</t>
    <phoneticPr fontId="113" type="noConversion"/>
  </si>
  <si>
    <t xml:space="preserve">    宝应县</t>
    <phoneticPr fontId="113" type="noConversion"/>
  </si>
  <si>
    <t xml:space="preserve">    高邮市</t>
    <phoneticPr fontId="113" type="noConversion"/>
  </si>
  <si>
    <t xml:space="preserve">    仪征市</t>
    <phoneticPr fontId="113" type="noConversion"/>
  </si>
  <si>
    <t xml:space="preserve">    镇江市本级</t>
    <phoneticPr fontId="113" type="noConversion"/>
  </si>
  <si>
    <t xml:space="preserve">    丹徒区</t>
    <phoneticPr fontId="113" type="noConversion"/>
  </si>
  <si>
    <t xml:space="preserve">    丹阳市</t>
    <phoneticPr fontId="113" type="noConversion"/>
  </si>
  <si>
    <t xml:space="preserve">    句容市</t>
    <phoneticPr fontId="113" type="noConversion"/>
  </si>
  <si>
    <t xml:space="preserve">    扬中市</t>
    <phoneticPr fontId="113" type="noConversion"/>
  </si>
  <si>
    <t xml:space="preserve">    高港区</t>
    <phoneticPr fontId="113" type="noConversion"/>
  </si>
  <si>
    <t xml:space="preserve">    靖江市</t>
    <phoneticPr fontId="113" type="noConversion"/>
  </si>
  <si>
    <t xml:space="preserve">    泰兴市</t>
    <phoneticPr fontId="113" type="noConversion"/>
  </si>
  <si>
    <t xml:space="preserve">    宿迁市本级</t>
    <phoneticPr fontId="113" type="noConversion"/>
  </si>
  <si>
    <t xml:space="preserve">    宿豫区</t>
    <phoneticPr fontId="113" type="noConversion"/>
  </si>
  <si>
    <t xml:space="preserve">    泗洪县</t>
    <phoneticPr fontId="113" type="noConversion"/>
  </si>
  <si>
    <t xml:space="preserve">    泗阳县</t>
    <phoneticPr fontId="113" type="noConversion"/>
  </si>
  <si>
    <t>省级小计</t>
    <phoneticPr fontId="113" type="noConversion"/>
  </si>
  <si>
    <t xml:space="preserve">    管理处本级</t>
    <phoneticPr fontId="113" type="noConversion"/>
  </si>
  <si>
    <t xml:space="preserve">    省泗阳闸站管理所</t>
    <phoneticPr fontId="113" type="noConversion"/>
  </si>
  <si>
    <t xml:space="preserve">    省刘老涧闸站管理所</t>
    <phoneticPr fontId="113" type="noConversion"/>
  </si>
  <si>
    <t xml:space="preserve">    省沙集闸站管理所</t>
    <phoneticPr fontId="113" type="noConversion"/>
  </si>
  <si>
    <t xml:space="preserve">    省皂河抽水站</t>
    <phoneticPr fontId="113" type="noConversion"/>
  </si>
  <si>
    <t xml:space="preserve">    省黄墩湖滞洪闸管理所</t>
    <phoneticPr fontId="113" type="noConversion"/>
  </si>
  <si>
    <t xml:space="preserve">    省皂河闸管理所</t>
    <phoneticPr fontId="113" type="noConversion"/>
  </si>
  <si>
    <t xml:space="preserve">    省洋河滩闸管理所</t>
    <phoneticPr fontId="113" type="noConversion"/>
  </si>
  <si>
    <t xml:space="preserve">    省抗旱排涝队</t>
    <phoneticPr fontId="113" type="noConversion"/>
  </si>
  <si>
    <t>省淮沭新河管理处</t>
    <phoneticPr fontId="115" type="noConversion"/>
  </si>
  <si>
    <t xml:space="preserve">    管理处本级</t>
    <phoneticPr fontId="113" type="noConversion"/>
  </si>
  <si>
    <t xml:space="preserve">    省二河闸管理所</t>
    <phoneticPr fontId="113" type="noConversion"/>
  </si>
  <si>
    <t xml:space="preserve">    省淮阴闸管理所</t>
    <phoneticPr fontId="113" type="noConversion"/>
  </si>
  <si>
    <t xml:space="preserve">    省杨庄闸管理所</t>
    <phoneticPr fontId="113" type="noConversion"/>
  </si>
  <si>
    <t xml:space="preserve">    省沭阳闸管理所</t>
    <phoneticPr fontId="113" type="noConversion"/>
  </si>
  <si>
    <t xml:space="preserve">    省沭新闸管理所</t>
    <phoneticPr fontId="113" type="noConversion"/>
  </si>
  <si>
    <t xml:space="preserve">    省蔷薇河地涵管理所</t>
    <phoneticPr fontId="113" type="noConversion"/>
  </si>
  <si>
    <t xml:space="preserve">    省盐河北闸管理所</t>
    <phoneticPr fontId="113" type="noConversion"/>
  </si>
  <si>
    <t xml:space="preserve">    省善后闸管理所</t>
    <phoneticPr fontId="113" type="noConversion"/>
  </si>
  <si>
    <t xml:space="preserve">    省龙埝控制工程管理所</t>
    <phoneticPr fontId="113" type="noConversion"/>
  </si>
  <si>
    <t xml:space="preserve">    省沭阳控制工程管理所</t>
    <phoneticPr fontId="113" type="noConversion"/>
  </si>
  <si>
    <t xml:space="preserve">    省灌河响水地涵管理所</t>
    <phoneticPr fontId="113" type="noConversion"/>
  </si>
  <si>
    <t xml:space="preserve">    省滨海抽水站管理所</t>
    <phoneticPr fontId="113" type="noConversion"/>
  </si>
  <si>
    <t xml:space="preserve">    省淮安抽水三站管理所</t>
    <phoneticPr fontId="113" type="noConversion"/>
  </si>
  <si>
    <t xml:space="preserve">    省淮阴抽水站管理所</t>
    <phoneticPr fontId="113" type="noConversion"/>
  </si>
  <si>
    <t xml:space="preserve">    省北运西闸管理所</t>
    <phoneticPr fontId="113" type="noConversion"/>
  </si>
  <si>
    <t xml:space="preserve">    省南运西闸管理所</t>
    <phoneticPr fontId="113" type="noConversion"/>
  </si>
  <si>
    <t xml:space="preserve">    省高良涧闸管理所</t>
    <phoneticPr fontId="113" type="noConversion"/>
  </si>
  <si>
    <t xml:space="preserve">    省阜宁腰闸管理所</t>
    <phoneticPr fontId="113" type="noConversion"/>
  </si>
  <si>
    <t xml:space="preserve">    省通榆河总渠立交管理所</t>
    <phoneticPr fontId="113" type="noConversion"/>
  </si>
  <si>
    <t xml:space="preserve">    省运西分水闸管理所</t>
    <phoneticPr fontId="113" type="noConversion"/>
  </si>
  <si>
    <t xml:space="preserve">    管理处本级 </t>
    <phoneticPr fontId="113" type="noConversion"/>
  </si>
  <si>
    <t xml:space="preserve">    省三河闸管理所</t>
    <phoneticPr fontId="113" type="noConversion"/>
  </si>
  <si>
    <t xml:space="preserve">    省洪泽湖堤防管理所</t>
    <phoneticPr fontId="113" type="noConversion"/>
  </si>
  <si>
    <t xml:space="preserve">    省三河船闸管理所</t>
    <phoneticPr fontId="113" type="noConversion"/>
  </si>
  <si>
    <t xml:space="preserve">    省石港抽水站管理所</t>
    <phoneticPr fontId="113" type="noConversion"/>
  </si>
  <si>
    <t xml:space="preserve">    省秦淮新河闸管理所</t>
    <phoneticPr fontId="113" type="noConversion"/>
  </si>
  <si>
    <t>省水利科学研究院</t>
    <phoneticPr fontId="67" type="noConversion"/>
  </si>
  <si>
    <t>省河道管理局</t>
    <phoneticPr fontId="113" type="noConversion"/>
  </si>
  <si>
    <t>房亭河地涵及其他工程测压管增设</t>
    <phoneticPr fontId="115" type="noConversion"/>
  </si>
  <si>
    <t>穿邳洪河地涵、房亭河地涵洞身水下检查</t>
    <phoneticPr fontId="115" type="noConversion"/>
  </si>
  <si>
    <t>省泗阳闸站管理所</t>
    <phoneticPr fontId="115" type="noConversion"/>
  </si>
  <si>
    <t>省刘老涧闸站管理所</t>
    <phoneticPr fontId="115" type="noConversion"/>
  </si>
  <si>
    <t>刘老涧新闸防汛物质保障用房维修</t>
    <phoneticPr fontId="115" type="noConversion"/>
  </si>
  <si>
    <t>刘老涧站河道冲淤监测改造</t>
    <phoneticPr fontId="113" type="noConversion"/>
  </si>
  <si>
    <t>刘老涧站结构缝监测及测压管更换改造</t>
    <phoneticPr fontId="115" type="noConversion"/>
  </si>
  <si>
    <t>省沙集闸站管理所</t>
    <phoneticPr fontId="115" type="noConversion"/>
  </si>
  <si>
    <t>省皂河抽水站</t>
    <phoneticPr fontId="115" type="noConversion"/>
  </si>
  <si>
    <t>省黄墩湖滞洪闸管理所</t>
    <phoneticPr fontId="115" type="noConversion"/>
  </si>
  <si>
    <t>黄墩湖滞洪闸动力消耗费</t>
    <phoneticPr fontId="115" type="noConversion"/>
  </si>
  <si>
    <t>省洋河滩闸管理所</t>
    <phoneticPr fontId="115" type="noConversion"/>
  </si>
  <si>
    <t>省抗旱排涝队</t>
    <phoneticPr fontId="115" type="noConversion"/>
  </si>
  <si>
    <t>处防汛调度中心道路维修改造</t>
    <phoneticPr fontId="115" type="noConversion"/>
  </si>
  <si>
    <t>淮阴二站电气试验及高低压柜维修</t>
    <phoneticPr fontId="115" type="noConversion"/>
  </si>
  <si>
    <t>埒子口枢纽淤积成因分析及清淤</t>
    <phoneticPr fontId="115" type="noConversion"/>
  </si>
  <si>
    <t>二河闸伸缩缝智能监测</t>
    <phoneticPr fontId="115" type="noConversion"/>
  </si>
  <si>
    <t>淮阴闸闸墩排架防碳化处理（1-8号孔）</t>
    <phoneticPr fontId="115" type="noConversion"/>
  </si>
  <si>
    <t>盐河闸、淮涟闸电缆整理及启闭机房维修</t>
    <phoneticPr fontId="115" type="noConversion"/>
  </si>
  <si>
    <t>省杨庄闸管理所</t>
    <phoneticPr fontId="115" type="noConversion"/>
  </si>
  <si>
    <t>省沭阳闸管理所</t>
    <phoneticPr fontId="115" type="noConversion"/>
  </si>
  <si>
    <t>省沭新闸管理所</t>
    <phoneticPr fontId="115" type="noConversion"/>
  </si>
  <si>
    <t>省蔷薇河地涵管理所</t>
    <phoneticPr fontId="115" type="noConversion"/>
  </si>
  <si>
    <t>省盐河北闸管理所</t>
    <phoneticPr fontId="115" type="noConversion"/>
  </si>
  <si>
    <t>省龙埝控制工程管理所</t>
    <phoneticPr fontId="115" type="noConversion"/>
  </si>
  <si>
    <t>省沭阳控制工程管理所</t>
    <phoneticPr fontId="115" type="noConversion"/>
  </si>
  <si>
    <t>沭阳控制工程管理所水闸动力消耗费</t>
    <phoneticPr fontId="115" type="noConversion"/>
  </si>
  <si>
    <t>省灌河响水地涵管理所</t>
    <phoneticPr fontId="115" type="noConversion"/>
  </si>
  <si>
    <t>灌河地涵管理所水闸动力消耗费</t>
    <phoneticPr fontId="115" type="noConversion"/>
  </si>
  <si>
    <t>省滨海抽水站管理所</t>
    <phoneticPr fontId="115" type="noConversion"/>
  </si>
  <si>
    <t>滨海抽水站老旧管理设施维修</t>
    <phoneticPr fontId="115" type="noConversion"/>
  </si>
  <si>
    <t>淮安抽水站变电所智辅及巡检系统改造</t>
    <phoneticPr fontId="115" type="noConversion"/>
  </si>
  <si>
    <t>淮安二站调节机构改造</t>
    <phoneticPr fontId="115" type="noConversion"/>
  </si>
  <si>
    <t>淮安二站厂房内外墙维修</t>
    <phoneticPr fontId="115" type="noConversion"/>
  </si>
  <si>
    <t>淮安二站机组滤水器更换改造</t>
    <phoneticPr fontId="115" type="noConversion"/>
  </si>
  <si>
    <t>淮安二站下游护坡及翼墙整治</t>
    <phoneticPr fontId="115" type="noConversion"/>
  </si>
  <si>
    <t>淮安二站站用变压器更换</t>
    <phoneticPr fontId="115" type="noConversion"/>
  </si>
  <si>
    <t>淮安抽水站变电所保护与测控系统改造</t>
    <phoneticPr fontId="115" type="noConversion"/>
  </si>
  <si>
    <t>淮安抽水站变电所自动化系统改造</t>
    <phoneticPr fontId="115" type="noConversion"/>
  </si>
  <si>
    <t>淮安抽水站变电所主变状态监测及电源系统改造</t>
    <phoneticPr fontId="115" type="noConversion"/>
  </si>
  <si>
    <t>淮安抽水站变电所一次设备智能化改造</t>
    <phoneticPr fontId="115" type="noConversion"/>
  </si>
  <si>
    <t>总渠入海口冲淤保港运行调度模型试验</t>
    <phoneticPr fontId="115" type="noConversion"/>
  </si>
  <si>
    <t>省淮安抽水三站管理所</t>
    <phoneticPr fontId="115" type="noConversion"/>
  </si>
  <si>
    <t>省淮阴抽水站管理所</t>
    <phoneticPr fontId="115" type="noConversion"/>
  </si>
  <si>
    <t>淮阴站挡洪闸闸室及翼墙混凝土防碳化处理</t>
    <phoneticPr fontId="115" type="noConversion"/>
  </si>
  <si>
    <t>省南运西闸管理所</t>
    <phoneticPr fontId="115" type="noConversion"/>
  </si>
  <si>
    <t>省高良涧闸管理所</t>
    <phoneticPr fontId="115" type="noConversion"/>
  </si>
  <si>
    <t>省阜宁腰闸管理所</t>
    <phoneticPr fontId="115" type="noConversion"/>
  </si>
  <si>
    <t>省通榆河总渠立交管理所</t>
    <phoneticPr fontId="115" type="noConversion"/>
  </si>
  <si>
    <t>通榆河总渠立交增设扬压力观测设施</t>
    <phoneticPr fontId="115" type="noConversion"/>
  </si>
  <si>
    <t>省运西分水闸管理所</t>
    <phoneticPr fontId="115" type="noConversion"/>
  </si>
  <si>
    <t>运西分水闸10号、4号机组大修</t>
    <phoneticPr fontId="115" type="noConversion"/>
  </si>
  <si>
    <t>管理处本级</t>
    <phoneticPr fontId="115" type="noConversion"/>
  </si>
  <si>
    <t>全处电气预防性试验</t>
    <phoneticPr fontId="115" type="noConversion"/>
  </si>
  <si>
    <t>三河闸工程动力消耗费</t>
    <phoneticPr fontId="115" type="noConversion"/>
  </si>
  <si>
    <t>三河闸启闭机房隔热防晒处理及备品备件购置</t>
    <phoneticPr fontId="115" type="noConversion"/>
  </si>
  <si>
    <t>三河闸工程垂直位移监测改造</t>
    <phoneticPr fontId="115" type="noConversion"/>
  </si>
  <si>
    <t>三河闸工程结构缝及侧向绕渗监测改造</t>
    <phoneticPr fontId="115" type="noConversion"/>
  </si>
  <si>
    <t>省洪泽湖堤防管理所</t>
    <phoneticPr fontId="113" type="noConversion"/>
  </si>
  <si>
    <t>洪泽湖大堤安全评价</t>
    <phoneticPr fontId="115" type="noConversion"/>
  </si>
  <si>
    <t>省三河船闸管理所</t>
    <phoneticPr fontId="115" type="noConversion"/>
  </si>
  <si>
    <t>省石港抽水站</t>
    <phoneticPr fontId="113" type="noConversion"/>
  </si>
  <si>
    <t>石港引江洞、石港退水洞工程动力消耗费</t>
    <phoneticPr fontId="115" type="noConversion"/>
  </si>
  <si>
    <t>石港站联轴层、水泵层自流平防护</t>
    <phoneticPr fontId="115" type="noConversion"/>
  </si>
  <si>
    <t>江都一站主电机更新1台</t>
    <phoneticPr fontId="115" type="noConversion"/>
  </si>
  <si>
    <t>江都一站主水泵改造1台</t>
    <phoneticPr fontId="115" type="noConversion"/>
  </si>
  <si>
    <t>江都二站2#主机大修</t>
    <phoneticPr fontId="115" type="noConversion"/>
  </si>
  <si>
    <t>江都三站4#主机大修</t>
    <phoneticPr fontId="115" type="noConversion"/>
  </si>
  <si>
    <t>江都四站主机大修1台（含1台水泵叶轮返厂检修）</t>
    <phoneticPr fontId="115" type="noConversion"/>
  </si>
  <si>
    <t>江都四站河道冲淤监测改造</t>
    <phoneticPr fontId="115" type="noConversion"/>
  </si>
  <si>
    <t>江都四站垂直位移及水平位移监测改造</t>
    <phoneticPr fontId="115" type="noConversion"/>
  </si>
  <si>
    <t>江都四站扬压力和结构缝监测改造</t>
    <phoneticPr fontId="115" type="noConversion"/>
  </si>
  <si>
    <t>省属水利工程工情采集规范</t>
    <phoneticPr fontId="115" type="noConversion"/>
  </si>
  <si>
    <t>江都管理处万福闸管理所</t>
    <phoneticPr fontId="115" type="noConversion"/>
  </si>
  <si>
    <t>江都管理处江都闸管理所</t>
    <phoneticPr fontId="115" type="noConversion"/>
  </si>
  <si>
    <t>邵仙闸交通桥维修改造</t>
    <phoneticPr fontId="115" type="noConversion"/>
  </si>
  <si>
    <t>江都管理处宜陵闸管理所</t>
    <phoneticPr fontId="115" type="noConversion"/>
  </si>
  <si>
    <t>管理处本级</t>
    <phoneticPr fontId="113" type="noConversion"/>
  </si>
  <si>
    <t>武定门闸动力消耗费</t>
    <phoneticPr fontId="115" type="noConversion"/>
  </si>
  <si>
    <t>武定门闸、站电气试验</t>
    <phoneticPr fontId="115" type="noConversion"/>
  </si>
  <si>
    <t>武定门泵站4#、9#机组返厂维修</t>
    <phoneticPr fontId="115" type="noConversion"/>
  </si>
  <si>
    <t>武定门节制闸1号—3号上扉门启闭机减速箱解体大修</t>
    <phoneticPr fontId="115" type="noConversion"/>
  </si>
  <si>
    <t>武定门泵站上下游安全护栏维修</t>
    <phoneticPr fontId="115" type="noConversion"/>
  </si>
  <si>
    <t>武定门节制闸垂直位移及水平位移监测改造</t>
    <phoneticPr fontId="115" type="noConversion"/>
  </si>
  <si>
    <t>秦淮河管理处新河所</t>
    <phoneticPr fontId="115" type="noConversion"/>
  </si>
  <si>
    <t>秦淮新河闸动力消耗费</t>
    <phoneticPr fontId="115" type="noConversion"/>
  </si>
  <si>
    <t>秦淮新河闸站工作桥启闭机房等附属设施修复改造</t>
    <phoneticPr fontId="115" type="noConversion"/>
  </si>
  <si>
    <t>秦淮新河闸站实时流量监测装置比测率定</t>
    <phoneticPr fontId="115" type="noConversion"/>
  </si>
  <si>
    <t>秦淮新河闸下游右岸护坡整修</t>
    <phoneticPr fontId="115" type="noConversion"/>
  </si>
  <si>
    <t>秦淮新河闸站增设测压管监测设施</t>
    <phoneticPr fontId="115" type="noConversion"/>
  </si>
  <si>
    <t>全处水闸动力消耗费</t>
    <phoneticPr fontId="115" type="noConversion"/>
  </si>
  <si>
    <t>月城河控制工程安全鉴定</t>
    <phoneticPr fontId="115" type="noConversion"/>
  </si>
  <si>
    <t>太湖处常熟所</t>
    <phoneticPr fontId="115" type="noConversion"/>
  </si>
  <si>
    <t>太湖处张家港枢纽管理所</t>
    <phoneticPr fontId="115" type="noConversion"/>
  </si>
  <si>
    <t>太湖处新沟河江边枢纽管理所</t>
    <phoneticPr fontId="115" type="noConversion"/>
  </si>
  <si>
    <t>江阴水利枢纽2、3、4号水泵叶片调节装置更新改造</t>
    <phoneticPr fontId="115" type="noConversion"/>
  </si>
  <si>
    <t>太湖处丹阳水利枢纽管理所</t>
    <phoneticPr fontId="115" type="noConversion"/>
  </si>
  <si>
    <t>太湖处奔牛水利枢纽管理所</t>
    <phoneticPr fontId="115" type="noConversion"/>
  </si>
  <si>
    <t>钟楼闸南侧舱内钢结构防腐</t>
    <phoneticPr fontId="115" type="noConversion"/>
  </si>
  <si>
    <t>钟楼闸防汛值班用房地面沉降维修</t>
    <phoneticPr fontId="115" type="noConversion"/>
  </si>
  <si>
    <t>高港枢纽泵站线缆标准化整理</t>
    <phoneticPr fontId="115" type="noConversion"/>
  </si>
  <si>
    <t>高港枢纽工程结构缝监测改造</t>
    <phoneticPr fontId="115" type="noConversion"/>
  </si>
  <si>
    <t>高港枢纽工程测压管更换改造</t>
    <phoneticPr fontId="115" type="noConversion"/>
  </si>
  <si>
    <t>高港枢纽工程机电设备监测改造及监测自动化系统</t>
    <phoneticPr fontId="115" type="noConversion"/>
  </si>
  <si>
    <t>动力一处配电房维修及配电系统改造</t>
    <phoneticPr fontId="115" type="noConversion"/>
  </si>
  <si>
    <t>防汛物资仓库3号库维修改造</t>
    <phoneticPr fontId="115" type="noConversion"/>
  </si>
  <si>
    <t>抗旱排涝设备维修</t>
    <phoneticPr fontId="115" type="noConversion"/>
  </si>
  <si>
    <t>运行调度和值班房维修</t>
    <phoneticPr fontId="115" type="noConversion"/>
  </si>
  <si>
    <t>抗排设备仓库维修加固</t>
    <phoneticPr fontId="115" type="noConversion"/>
  </si>
  <si>
    <t>13号物资仓库除险加固</t>
    <phoneticPr fontId="115" type="noConversion"/>
  </si>
  <si>
    <t>抗旱排涝设备检修操作间维修</t>
    <phoneticPr fontId="115" type="noConversion"/>
  </si>
  <si>
    <t>设备检修技能实训室维修</t>
    <phoneticPr fontId="115" type="noConversion"/>
  </si>
  <si>
    <t>涵洞水下检查装置增设</t>
    <phoneticPr fontId="115" type="noConversion"/>
  </si>
  <si>
    <t>入海水道管理处大运河立交管理所</t>
    <phoneticPr fontId="115" type="noConversion"/>
  </si>
  <si>
    <t>入海水道管理处淮阜控制工程管理所</t>
    <phoneticPr fontId="113" type="noConversion"/>
  </si>
  <si>
    <t>入海水道管理处海口闸管理所</t>
    <phoneticPr fontId="113" type="noConversion"/>
  </si>
  <si>
    <t>十三</t>
    <phoneticPr fontId="115" type="noConversion"/>
  </si>
  <si>
    <t>省水科院</t>
    <phoneticPr fontId="115" type="noConversion"/>
  </si>
  <si>
    <t>49座大中型水库水域调查评价和库区监测</t>
    <phoneticPr fontId="113" type="noConversion"/>
  </si>
  <si>
    <t>水库闸站工程安全监测数据管理系统</t>
    <phoneticPr fontId="113" type="noConversion"/>
  </si>
  <si>
    <t>十四</t>
    <phoneticPr fontId="115" type="noConversion"/>
  </si>
  <si>
    <t>江苏省河道管理局</t>
    <phoneticPr fontId="115" type="noConversion"/>
  </si>
  <si>
    <t>省属水利工程房屋建筑安全专项整治现场核查督查</t>
    <phoneticPr fontId="115" type="noConversion"/>
  </si>
  <si>
    <t>省属水利工程养护成本分析评估</t>
    <phoneticPr fontId="115" type="noConversion"/>
  </si>
  <si>
    <t>十五</t>
    <phoneticPr fontId="115" type="noConversion"/>
  </si>
  <si>
    <t>省水利厅财审处</t>
    <phoneticPr fontId="115" type="noConversion"/>
  </si>
  <si>
    <t>骆运管理处抗旱排涝队</t>
    <phoneticPr fontId="113" type="noConversion"/>
  </si>
  <si>
    <t>省灌河响水地涵管理所</t>
    <phoneticPr fontId="113" type="noConversion"/>
  </si>
  <si>
    <t>省滨海抽水站管理所</t>
    <phoneticPr fontId="113" type="noConversion"/>
  </si>
  <si>
    <t>省石港抽水站</t>
    <phoneticPr fontId="113" type="noConversion"/>
  </si>
  <si>
    <t>江都管理处万福闸管理所</t>
    <phoneticPr fontId="113" type="noConversion"/>
  </si>
  <si>
    <t>江都管理处江都闸管理所</t>
    <phoneticPr fontId="113" type="noConversion"/>
  </si>
  <si>
    <t>江都管理处宜陵闸管理所</t>
    <phoneticPr fontId="113" type="noConversion"/>
  </si>
  <si>
    <t>秦淮河管理处新河所</t>
    <phoneticPr fontId="113" type="noConversion"/>
  </si>
  <si>
    <t>太湖处常熟所</t>
    <phoneticPr fontId="113" type="noConversion"/>
  </si>
  <si>
    <t>太湖处张家港枢纽管理所</t>
    <phoneticPr fontId="113" type="noConversion"/>
  </si>
  <si>
    <t>太湖处新沟河江边枢纽管理所</t>
    <phoneticPr fontId="113" type="noConversion"/>
  </si>
  <si>
    <t>太湖处丹阳水利枢纽管理所</t>
    <phoneticPr fontId="113" type="noConversion"/>
  </si>
  <si>
    <t>丹阳水利枢纽养护</t>
    <phoneticPr fontId="113" type="noConversion"/>
  </si>
  <si>
    <t>太湖处界牌水利枢纽管理所</t>
    <phoneticPr fontId="113" type="noConversion"/>
  </si>
  <si>
    <t>奔牛水利枢纽养护</t>
    <phoneticPr fontId="113" type="noConversion"/>
  </si>
  <si>
    <t>入海水道管理处大运河立交管理所</t>
    <phoneticPr fontId="113" type="noConversion"/>
  </si>
  <si>
    <t>入海水道管理处淮阜控制工程管理所</t>
    <phoneticPr fontId="113" type="noConversion"/>
  </si>
  <si>
    <t>入海水道管理处海口闸管理所</t>
    <phoneticPr fontId="113" type="noConversion"/>
  </si>
  <si>
    <t>(十三)</t>
    <phoneticPr fontId="113" type="noConversion"/>
  </si>
  <si>
    <t>省水利厅财审处</t>
    <phoneticPr fontId="113" type="noConversion"/>
  </si>
  <si>
    <t>五里湖闸、直湖港闸、梅梁湖站、大渲河站、西直湖港闸站枢纽、大溪港节制闸</t>
  </si>
  <si>
    <t>利港闸、定波北闸、白屈港枢纽、新夏港站，2座大中型闸站监测设施</t>
  </si>
  <si>
    <t>1座小（1）型水库管护，尾水导流工程维修</t>
  </si>
  <si>
    <t>李庄闸，尾水导流工程维修</t>
  </si>
  <si>
    <t>孟城闸、石堰节制闸、魏村枢纽（闸、站）、澡港枢纽（闸、站），2座大中型闸站监测设施</t>
  </si>
  <si>
    <t>武进港闸、雅浦港闸、遥观南枢纽（闸、站）、遥观北枢纽（闸、站），2座大中型闸站监测设施</t>
  </si>
  <si>
    <t>胥口节制闸，1座大中型闸站监测设施</t>
  </si>
  <si>
    <t>十一圩港闸、三干河江边闸、太字圩港闸、五干河闸、一干河江边闸、张家港闸、走马塘江边闸、朝东圩港江边闸、五节桥港江边闸、六干河闸、渡泾港节制闸、四干河节制闸，9座大中型闸站监测设施</t>
  </si>
  <si>
    <t>白茆闸、浒浦闸、福山闸、金泾闸，1座大中型闸站监测设施</t>
  </si>
  <si>
    <t>浏河闸、七浦闸</t>
  </si>
  <si>
    <t>团结新闸、遥望港闸、九圩港枢纽（闸、站）、通吕枢纽（闸、站）、营船港闸、新江海河闸，1座大中型闸站监测设施</t>
  </si>
  <si>
    <t>大新闸、灵甸闸、浒通河闸，2座大中型闸站监测设施</t>
  </si>
  <si>
    <t>北凌新闸、贲家集站，1座大中型闸站监测设施</t>
  </si>
  <si>
    <t>如皋港闸、碾砣港闸、焦港枢纽（闸、站），2座大中型闸站监测设施</t>
  </si>
  <si>
    <t>蒿枝港闸、大漾港闸、塘芦港新闸，1座大中型闸站监测设施</t>
  </si>
  <si>
    <t>燕尾闸、五灌河闸、五图闸、图西闸、东门河节制闸，2座大中型闸站监测设施</t>
  </si>
  <si>
    <t>北六塘河闸、龙沟河闸、义泽河闸、武障河闸、小潮河闸</t>
  </si>
  <si>
    <t>钱集闸、六塘河地涵、高良涧水电站挡洪闸、古黄河节制闸，里下河水源调整工程，3座大中型闸站监测设施</t>
  </si>
  <si>
    <t>茭陵站，运东水电站、头闸水电站</t>
  </si>
  <si>
    <t>淮泗调度闸、瑶河闸，活动坝水电站、盐河水电站，2座大中型闸站监测设施</t>
  </si>
  <si>
    <t>古盐河穿堤涵洞、杨庙站、清江浦区淮河入海水道，顺河洞水电站</t>
  </si>
  <si>
    <t>涂沟闸、利农南闸、东漫水闸、西漫水闸，1座小（1）型水库、2座小（2）型水库管护，3座规范化小水库养护，里下河水源调整工程</t>
  </si>
  <si>
    <t>唐响河闸、一帆河闸，朱码水电站</t>
  </si>
  <si>
    <t>射阳河闸、新洋港闸、黄沙港闸、斗龙港闸、西潮河闸、废黄河地涵，大套一站、大套二站、北坍站，1座大中型闸站监测设施</t>
  </si>
  <si>
    <t>大丰闸、三里闸、四卯酉闸、竹港新闸、川东港新闸、王港新闸，2座大中型闸站监测设施</t>
  </si>
  <si>
    <t>川水港闸、方塘河闸、梁垛河闸、梁垛河南闸、新港闸，安丰站、富安站、东台站，7座大中型闸站监测设施</t>
  </si>
  <si>
    <t>双洋闸、环洋洞、夸套闸、利民河闸、运粮河闸、射阳港闸、运棉河闸，3座大中型闸站监测设施</t>
  </si>
  <si>
    <t>芦扬泵站、周门站、单港站、北沙站、阜宁泵站，5座大中型闸站监测设施</t>
  </si>
  <si>
    <t>振东闸、翻身河闸、南八滩闸、淤黄河闸、二罾闸，妇女河泵站，6座大中型闸站监测设施</t>
  </si>
  <si>
    <t>中山河闸、民生河闸、南潮河闸、海安闸、新建闸、运响闸、红卫河闸，5座大中型闸站监测设施</t>
  </si>
  <si>
    <t>扬州闸、仪扬河闸、润扬河闸、瓜洲泵站，2座大中型闸站监测设施</t>
  </si>
  <si>
    <t>河口闸，尾水导流工程维修</t>
  </si>
  <si>
    <t>瓜洲闸、大官桥漫水闸、瓜洲抽水站，12座小（2）型水库管护，7座规范化小水库养护</t>
  </si>
  <si>
    <t>施桥站，1座大中型闸站监测设施</t>
  </si>
  <si>
    <t>宝应地涵，里下河水源调整工程，1座大中型闸站监测设施</t>
  </si>
  <si>
    <t>杨庄漫水闸、毛港漫水闸、新港漫水闸、老王港漫水闸、新王港漫水闸、庄台河漫水闸、湖滨漫水闸、河湖调度闸，3座小（2）型水库管护，2座规范化小水库养护，里下河水源调整工程，3座大中型闸站监测设施</t>
  </si>
  <si>
    <t>二墩港站、夏家港站、沙家港闸站、思议港闸站、东新港闸，1座大中型闸站监测设施</t>
  </si>
  <si>
    <t>口岸闸、高港闸站，2座大中型闸站监测设施</t>
  </si>
  <si>
    <t>安宁港闸、夏仕港闸、上六圩闸、十圩港闸、上九圩港泵站、下六圩水利枢纽，6座大中型闸站监测设施</t>
  </si>
  <si>
    <t>马甸水利枢纽、焦土港闸、过船港闸、天星港闸，4座大中型闸站监测设施</t>
  </si>
  <si>
    <t>南偏泓闸、柴沂挡洪闸、淮柴河闸、刘柴河南闸、刘柴河北闸，南偏泓水电站，尾水导流工程维修，1座大中型闸站监测设施</t>
  </si>
  <si>
    <t>井头站，1座大中型闸站监测设施</t>
  </si>
  <si>
    <t>安东河闸，15座小（1）型水库、23座小（2）型水库管护，22座规范化小水库养护</t>
  </si>
  <si>
    <t>高松河闸，1座大中型闸站监测设施</t>
  </si>
  <si>
    <t>附件3-1-1</t>
    <phoneticPr fontId="67" type="noConversion"/>
  </si>
  <si>
    <r>
      <rPr>
        <sz val="11"/>
        <rFont val="宋体"/>
        <family val="3"/>
        <charset val="134"/>
      </rPr>
      <t>单位：万元</t>
    </r>
    <phoneticPr fontId="115" type="noConversion"/>
  </si>
  <si>
    <t xml:space="preserve">    市本级</t>
    <phoneticPr fontId="115" type="noConversion"/>
  </si>
  <si>
    <t xml:space="preserve">    江阴市</t>
    <phoneticPr fontId="115" type="noConversion"/>
  </si>
  <si>
    <t xml:space="preserve">    沛县</t>
    <phoneticPr fontId="115" type="noConversion"/>
  </si>
  <si>
    <t xml:space="preserve">    邳州市</t>
    <phoneticPr fontId="115" type="noConversion"/>
  </si>
  <si>
    <t xml:space="preserve">    睢宁县</t>
    <phoneticPr fontId="115" type="noConversion"/>
  </si>
  <si>
    <t xml:space="preserve">    新沂市</t>
    <phoneticPr fontId="115" type="noConversion"/>
  </si>
  <si>
    <t xml:space="preserve">    太仓市</t>
    <phoneticPr fontId="115" type="noConversion"/>
  </si>
  <si>
    <t xml:space="preserve">    启东市</t>
    <phoneticPr fontId="115" type="noConversion"/>
  </si>
  <si>
    <t xml:space="preserve">    如东县</t>
    <phoneticPr fontId="115" type="noConversion"/>
  </si>
  <si>
    <t xml:space="preserve">    如皋市</t>
    <phoneticPr fontId="115" type="noConversion"/>
  </si>
  <si>
    <t xml:space="preserve">    海安市</t>
    <phoneticPr fontId="115" type="noConversion"/>
  </si>
  <si>
    <t xml:space="preserve">    灌云县</t>
    <phoneticPr fontId="115" type="noConversion"/>
  </si>
  <si>
    <t xml:space="preserve">    灌南县</t>
    <phoneticPr fontId="115" type="noConversion"/>
  </si>
  <si>
    <t xml:space="preserve">    东海县</t>
    <phoneticPr fontId="115" type="noConversion"/>
  </si>
  <si>
    <t xml:space="preserve">    金湖县</t>
    <phoneticPr fontId="115" type="noConversion"/>
  </si>
  <si>
    <t xml:space="preserve">    盱眙县</t>
    <phoneticPr fontId="115" type="noConversion"/>
  </si>
  <si>
    <t xml:space="preserve">    响水县</t>
    <phoneticPr fontId="115" type="noConversion"/>
  </si>
  <si>
    <t xml:space="preserve">    滨海县</t>
    <phoneticPr fontId="115" type="noConversion"/>
  </si>
  <si>
    <t xml:space="preserve">    阜宁县</t>
    <phoneticPr fontId="115" type="noConversion"/>
  </si>
  <si>
    <t xml:space="preserve">    东台市</t>
    <phoneticPr fontId="115" type="noConversion"/>
  </si>
  <si>
    <t xml:space="preserve">    高邮市</t>
    <phoneticPr fontId="115" type="noConversion"/>
  </si>
  <si>
    <t xml:space="preserve">    扬中市</t>
    <phoneticPr fontId="115" type="noConversion"/>
  </si>
  <si>
    <t xml:space="preserve">    句容市</t>
    <phoneticPr fontId="115" type="noConversion"/>
  </si>
  <si>
    <t xml:space="preserve">    泰兴市</t>
    <phoneticPr fontId="115" type="noConversion"/>
  </si>
  <si>
    <t xml:space="preserve">    泗阳县</t>
    <phoneticPr fontId="115" type="noConversion"/>
  </si>
  <si>
    <t xml:space="preserve">    泗洪县</t>
    <phoneticPr fontId="115" type="noConversion"/>
  </si>
  <si>
    <t xml:space="preserve">    沭阳县</t>
    <phoneticPr fontId="115" type="noConversion"/>
  </si>
  <si>
    <t>省骆运水利工程管理处</t>
    <phoneticPr fontId="115" type="noConversion"/>
  </si>
  <si>
    <t>铜山区崔贺庄水库主坝0+050~0+270段迎水坡损毁应急修复</t>
  </si>
  <si>
    <t>长青沙西南缘（9+470~9+700）岸线防护应急处理</t>
  </si>
  <si>
    <t>序号</t>
    <phoneticPr fontId="115" type="noConversion"/>
  </si>
  <si>
    <t>市县（单位）</t>
    <phoneticPr fontId="115" type="noConversion"/>
  </si>
  <si>
    <t>资金分配</t>
    <phoneticPr fontId="115" type="noConversion"/>
  </si>
  <si>
    <t>全省合计</t>
    <phoneticPr fontId="115" type="noConversion"/>
  </si>
  <si>
    <t>一</t>
    <phoneticPr fontId="115" type="noConversion"/>
  </si>
  <si>
    <t>（一）</t>
    <phoneticPr fontId="115" type="noConversion"/>
  </si>
  <si>
    <t>南京市</t>
    <phoneticPr fontId="115" type="noConversion"/>
  </si>
  <si>
    <t>省级防汛块石保管</t>
    <phoneticPr fontId="115" type="noConversion"/>
  </si>
  <si>
    <t>（二）</t>
    <phoneticPr fontId="115" type="noConversion"/>
  </si>
  <si>
    <t>无锡市</t>
    <phoneticPr fontId="115" type="noConversion"/>
  </si>
  <si>
    <t>（三）</t>
    <phoneticPr fontId="115" type="noConversion"/>
  </si>
  <si>
    <t>徐州市</t>
    <phoneticPr fontId="115" type="noConversion"/>
  </si>
  <si>
    <t>（四）</t>
    <phoneticPr fontId="115" type="noConversion"/>
  </si>
  <si>
    <t>常州市</t>
    <phoneticPr fontId="115" type="noConversion"/>
  </si>
  <si>
    <t>（五）</t>
    <phoneticPr fontId="115" type="noConversion"/>
  </si>
  <si>
    <t>苏州市</t>
    <phoneticPr fontId="115" type="noConversion"/>
  </si>
  <si>
    <t>（六）</t>
    <phoneticPr fontId="115" type="noConversion"/>
  </si>
  <si>
    <t>南通市</t>
    <phoneticPr fontId="115" type="noConversion"/>
  </si>
  <si>
    <t>（七）</t>
    <phoneticPr fontId="115" type="noConversion"/>
  </si>
  <si>
    <t>连云港市</t>
    <phoneticPr fontId="115" type="noConversion"/>
  </si>
  <si>
    <t>（八）</t>
    <phoneticPr fontId="115" type="noConversion"/>
  </si>
  <si>
    <t>淮安市</t>
    <phoneticPr fontId="115" type="noConversion"/>
  </si>
  <si>
    <t>（九）</t>
    <phoneticPr fontId="115" type="noConversion"/>
  </si>
  <si>
    <t>盐城市</t>
    <phoneticPr fontId="115" type="noConversion"/>
  </si>
  <si>
    <t>（十）</t>
    <phoneticPr fontId="115" type="noConversion"/>
  </si>
  <si>
    <t>扬州市</t>
    <phoneticPr fontId="115" type="noConversion"/>
  </si>
  <si>
    <t>（十一）</t>
    <phoneticPr fontId="115" type="noConversion"/>
  </si>
  <si>
    <t>镇江市</t>
    <phoneticPr fontId="115" type="noConversion"/>
  </si>
  <si>
    <t>（十二）</t>
    <phoneticPr fontId="115" type="noConversion"/>
  </si>
  <si>
    <t>泰州市</t>
    <phoneticPr fontId="115" type="noConversion"/>
  </si>
  <si>
    <t>（十三）</t>
    <phoneticPr fontId="115" type="noConversion"/>
  </si>
  <si>
    <t>宿迁市</t>
    <phoneticPr fontId="115" type="noConversion"/>
  </si>
  <si>
    <t>二</t>
    <phoneticPr fontId="115" type="noConversion"/>
  </si>
  <si>
    <t>省属小计</t>
    <phoneticPr fontId="115" type="noConversion"/>
  </si>
  <si>
    <t>省淮沭新河管理处</t>
    <phoneticPr fontId="115" type="noConversion"/>
  </si>
  <si>
    <t>省灌溉总渠管理处</t>
    <phoneticPr fontId="115" type="noConversion"/>
  </si>
  <si>
    <t>省洪泽湖水利工程管理处</t>
    <phoneticPr fontId="115" type="noConversion"/>
  </si>
  <si>
    <t>省灌溉动力一处</t>
    <phoneticPr fontId="115" type="noConversion"/>
  </si>
  <si>
    <t>省防汛防旱抢险中心</t>
    <phoneticPr fontId="115" type="noConversion"/>
  </si>
  <si>
    <t>省水利防汛物资储备中心</t>
    <phoneticPr fontId="115" type="noConversion"/>
  </si>
  <si>
    <t>省水旱灾害防御调度指挥中心</t>
    <phoneticPr fontId="115" type="noConversion"/>
  </si>
  <si>
    <t>防汛安全保障类物资增储</t>
    <phoneticPr fontId="115" type="noConversion"/>
  </si>
  <si>
    <t>防汛巡查探测及抢险类设备增储</t>
    <phoneticPr fontId="115" type="noConversion"/>
  </si>
  <si>
    <t>省级物资委托储备及物资管理平台</t>
    <phoneticPr fontId="115" type="noConversion"/>
  </si>
  <si>
    <t xml:space="preserve">    新吴区</t>
    <phoneticPr fontId="67" type="noConversion"/>
  </si>
  <si>
    <t>2022年再生水利用配置试点1个</t>
  </si>
  <si>
    <t>省级节水
型学校奖补</t>
    <phoneticPr fontId="113" type="noConversion"/>
  </si>
  <si>
    <t>节水管理绩效考核等奖补</t>
    <phoneticPr fontId="113" type="noConversion"/>
  </si>
  <si>
    <t>节水型社会建设补助</t>
    <phoneticPr fontId="113" type="noConversion"/>
  </si>
  <si>
    <t xml:space="preserve"> </t>
    <phoneticPr fontId="113" type="noConversion"/>
  </si>
  <si>
    <t xml:space="preserve">    栖霞区</t>
    <phoneticPr fontId="113" type="noConversion"/>
  </si>
  <si>
    <t xml:space="preserve">    雨花台区</t>
    <phoneticPr fontId="113" type="noConversion"/>
  </si>
  <si>
    <t xml:space="preserve"> </t>
    <phoneticPr fontId="113" type="noConversion"/>
  </si>
  <si>
    <t xml:space="preserve">    新吴区</t>
    <phoneticPr fontId="113" type="noConversion"/>
  </si>
  <si>
    <t>国家级县域节水型社会建设技术复核</t>
    <phoneticPr fontId="113" type="noConversion"/>
  </si>
  <si>
    <t>省级节水型工业园区建设技术复核及地方标准制定</t>
    <phoneticPr fontId="113" type="noConversion"/>
  </si>
  <si>
    <t>计划用水户节水和用水审计核查</t>
    <phoneticPr fontId="113" type="noConversion"/>
  </si>
  <si>
    <t>江苏省2023年度用水定额修订增补</t>
    <phoneticPr fontId="113" type="noConversion"/>
  </si>
  <si>
    <t>再生水利用配置试点中期评估和制定非常规水利用配置计量统计技术指南</t>
    <phoneticPr fontId="113" type="noConversion"/>
  </si>
  <si>
    <t>节约用水管理系统运维及完善提升</t>
    <phoneticPr fontId="113" type="noConversion"/>
  </si>
  <si>
    <t>节水载体调查登记和节水管理信息整编复核</t>
    <phoneticPr fontId="113" type="noConversion"/>
  </si>
  <si>
    <t>省级节水型载体建设技术审核和复核</t>
    <phoneticPr fontId="113" type="noConversion"/>
  </si>
  <si>
    <t>省级水效领跑者评选</t>
    <phoneticPr fontId="113" type="noConversion"/>
  </si>
  <si>
    <t>修订相关标准、开展农业用水定额制（修）订</t>
    <phoneticPr fontId="113" type="noConversion"/>
  </si>
  <si>
    <t xml:space="preserve">    省水文水资源勘测局南京分局</t>
    <phoneticPr fontId="113" type="noConversion"/>
  </si>
  <si>
    <t>省级机关节水型单位创建水平衡测试费</t>
    <phoneticPr fontId="113" type="noConversion"/>
  </si>
  <si>
    <t>单位：万元</t>
    <phoneticPr fontId="113" type="noConversion"/>
  </si>
  <si>
    <t>序号</t>
    <phoneticPr fontId="113" type="noConversion"/>
  </si>
  <si>
    <t>附件3-4</t>
    <phoneticPr fontId="67" type="noConversion"/>
  </si>
  <si>
    <t>附件3-10</t>
    <phoneticPr fontId="67" type="noConversion"/>
  </si>
  <si>
    <t>附件3-8-1</t>
    <phoneticPr fontId="67" type="noConversion"/>
  </si>
  <si>
    <t>附件3-8-2</t>
    <phoneticPr fontId="67" type="noConversion"/>
  </si>
  <si>
    <t>附件3-6</t>
    <phoneticPr fontId="67" type="noConversion"/>
  </si>
  <si>
    <t>附件3-5</t>
    <phoneticPr fontId="67" type="noConversion"/>
  </si>
  <si>
    <t>长江河道监测</t>
    <phoneticPr fontId="113" type="noConversion"/>
  </si>
  <si>
    <t>约束性</t>
    <phoneticPr fontId="113" type="noConversion"/>
  </si>
  <si>
    <t>经费安排</t>
    <phoneticPr fontId="113" type="noConversion"/>
  </si>
  <si>
    <t>附件3-1-2</t>
    <phoneticPr fontId="67" type="noConversion"/>
  </si>
  <si>
    <t>附件3-1-3</t>
    <phoneticPr fontId="67" type="noConversion"/>
  </si>
  <si>
    <t>附件3-2-1</t>
    <phoneticPr fontId="67" type="noConversion"/>
  </si>
  <si>
    <t>附件3-3-1</t>
    <phoneticPr fontId="67" type="noConversion"/>
  </si>
  <si>
    <t>附件3-7</t>
    <phoneticPr fontId="67" type="noConversion"/>
  </si>
  <si>
    <t>附件3-9-1</t>
    <phoneticPr fontId="67" type="noConversion"/>
  </si>
  <si>
    <t>长江河
道监测</t>
    <phoneticPr fontId="67" type="noConversion"/>
  </si>
  <si>
    <t>节约用
水管理</t>
    <phoneticPr fontId="67" type="noConversion"/>
  </si>
  <si>
    <t>河湖采砂
及水行政
执法管理</t>
    <phoneticPr fontId="67" type="noConversion"/>
  </si>
  <si>
    <t>农村水利与水土保持</t>
    <phoneticPr fontId="67" type="noConversion"/>
  </si>
  <si>
    <t>农村河道
长效管护</t>
    <phoneticPr fontId="67" type="noConversion"/>
  </si>
  <si>
    <t>农村供水
保障工程</t>
    <phoneticPr fontId="67" type="noConversion"/>
  </si>
  <si>
    <t>生态清洁
小流域</t>
    <phoneticPr fontId="67" type="noConversion"/>
  </si>
  <si>
    <t>农业水价
综合改革</t>
    <phoneticPr fontId="67" type="noConversion"/>
  </si>
  <si>
    <t>2022年灌溉水利用系数测算
及分析研究</t>
    <phoneticPr fontId="67" type="noConversion"/>
  </si>
  <si>
    <t>2022年灌溉试验研究及成果
推广</t>
    <phoneticPr fontId="67" type="noConversion"/>
  </si>
  <si>
    <t>江苏省节水型灌区创建相关工作</t>
    <phoneticPr fontId="67" type="noConversion"/>
  </si>
  <si>
    <t>农村生态河道信息化
管理平台建设</t>
    <phoneticPr fontId="67" type="noConversion"/>
  </si>
  <si>
    <t>巩固深化农业水价综合改革成果</t>
    <phoneticPr fontId="67" type="noConversion"/>
  </si>
  <si>
    <t>协同推进灌区改造与高标准农田建设研究</t>
    <phoneticPr fontId="67" type="noConversion"/>
  </si>
  <si>
    <t>江苏省农业灌溉井塘坝调查评估相关工作</t>
    <phoneticPr fontId="67" type="noConversion"/>
  </si>
  <si>
    <t>地区</t>
  </si>
  <si>
    <t>灌区名称</t>
  </si>
  <si>
    <t>2023年任务与资金安排</t>
  </si>
  <si>
    <t>任务
（万亩）</t>
  </si>
  <si>
    <t>计划
投资</t>
  </si>
  <si>
    <t>中央
资金</t>
  </si>
  <si>
    <t>省级
资金</t>
  </si>
  <si>
    <t>市县</t>
  </si>
  <si>
    <t>浦口区</t>
  </si>
  <si>
    <t>沿滁灌区</t>
  </si>
  <si>
    <t>六合区</t>
  </si>
  <si>
    <t>新禹河灌区</t>
  </si>
  <si>
    <t>溧水区</t>
  </si>
  <si>
    <t>新桥河灌区</t>
  </si>
  <si>
    <t>马坡灌区</t>
  </si>
  <si>
    <t>子姚河灌区</t>
  </si>
  <si>
    <t>四联河灌区</t>
  </si>
  <si>
    <t>苗洼灌区</t>
  </si>
  <si>
    <t>沙集灌区</t>
  </si>
  <si>
    <t>民便河灌区</t>
  </si>
  <si>
    <t>沂运灌区</t>
  </si>
  <si>
    <t>溧阳市</t>
  </si>
  <si>
    <t>大溪水库灌区</t>
  </si>
  <si>
    <t>通州区</t>
  </si>
  <si>
    <t>九圩港灌区</t>
  </si>
  <si>
    <t>海门区</t>
  </si>
  <si>
    <t>常乐灌区</t>
  </si>
  <si>
    <t>如东县</t>
  </si>
  <si>
    <t>掘苴灌区</t>
  </si>
  <si>
    <t>淮涟灌区</t>
  </si>
  <si>
    <t>临湖灌区</t>
  </si>
  <si>
    <t>亭湖区</t>
  </si>
  <si>
    <t>盐东灌区</t>
  </si>
  <si>
    <t>陈洋灌区</t>
  </si>
  <si>
    <t>南干渠灌区</t>
  </si>
  <si>
    <t>广陵区</t>
  </si>
  <si>
    <t>沿江灌区</t>
  </si>
  <si>
    <t>永丰灌区</t>
  </si>
  <si>
    <t>丹徒区</t>
  </si>
  <si>
    <t>后马灌区</t>
  </si>
  <si>
    <t>海陵区</t>
  </si>
  <si>
    <t>卤西灌区</t>
  </si>
  <si>
    <t>泰兴市</t>
  </si>
  <si>
    <t>黄桥灌区</t>
  </si>
  <si>
    <t>蔡圩灌区</t>
  </si>
  <si>
    <t>合  计</t>
  </si>
  <si>
    <r>
      <t>水土流失
治理面积（km</t>
    </r>
    <r>
      <rPr>
        <b/>
        <vertAlign val="superscript"/>
        <sz val="10"/>
        <rFont val="仿宋"/>
        <family val="3"/>
        <charset val="134"/>
      </rPr>
      <t>2</t>
    </r>
    <r>
      <rPr>
        <b/>
        <sz val="10"/>
        <rFont val="仿宋"/>
        <family val="3"/>
        <charset val="134"/>
      </rPr>
      <t>）</t>
    </r>
    <phoneticPr fontId="67" type="noConversion"/>
  </si>
  <si>
    <r>
      <t>小流域综合
治理面积
（km</t>
    </r>
    <r>
      <rPr>
        <b/>
        <vertAlign val="superscript"/>
        <sz val="10"/>
        <rFont val="仿宋"/>
        <family val="3"/>
        <charset val="134"/>
      </rPr>
      <t>2</t>
    </r>
    <r>
      <rPr>
        <b/>
        <sz val="10"/>
        <rFont val="仿宋"/>
        <family val="3"/>
        <charset val="134"/>
      </rPr>
      <t>）</t>
    </r>
    <phoneticPr fontId="67" type="noConversion"/>
  </si>
  <si>
    <t xml:space="preserve">    大运河立交管理所</t>
    <phoneticPr fontId="67" type="noConversion"/>
  </si>
  <si>
    <t xml:space="preserve">    淮阜控制工程管理所</t>
    <phoneticPr fontId="67" type="noConversion"/>
  </si>
  <si>
    <t xml:space="preserve">    海口闸管理所</t>
    <phoneticPr fontId="67" type="noConversion"/>
  </si>
  <si>
    <t xml:space="preserve">    常熟所</t>
    <phoneticPr fontId="67" type="noConversion"/>
  </si>
  <si>
    <t xml:space="preserve">    张家港枢纽管理所</t>
    <phoneticPr fontId="67" type="noConversion"/>
  </si>
  <si>
    <t xml:space="preserve">    新沟河江边枢纽管理所</t>
    <phoneticPr fontId="113" type="noConversion"/>
  </si>
  <si>
    <t xml:space="preserve">    丹阳水利枢纽管理所</t>
    <phoneticPr fontId="113" type="noConversion"/>
  </si>
  <si>
    <t xml:space="preserve">    界牌水利枢纽管理所</t>
    <phoneticPr fontId="113" type="noConversion"/>
  </si>
  <si>
    <t xml:space="preserve">    宜陵闸管理所</t>
    <phoneticPr fontId="67" type="noConversion"/>
  </si>
  <si>
    <t xml:space="preserve">    江都闸管理所</t>
    <phoneticPr fontId="113" type="noConversion"/>
  </si>
  <si>
    <t xml:space="preserve">    万福闸管理所</t>
    <phoneticPr fontId="67" type="noConversion"/>
  </si>
  <si>
    <t>创建
补助</t>
    <phoneticPr fontId="113" type="noConversion"/>
  </si>
  <si>
    <t>一</t>
    <phoneticPr fontId="67" type="noConversion"/>
  </si>
  <si>
    <t>二</t>
    <phoneticPr fontId="67" type="noConversion"/>
  </si>
  <si>
    <t>三</t>
    <phoneticPr fontId="67" type="noConversion"/>
  </si>
  <si>
    <t>四</t>
    <phoneticPr fontId="67" type="noConversion"/>
  </si>
  <si>
    <t>五</t>
    <phoneticPr fontId="67" type="noConversion"/>
  </si>
  <si>
    <t>六</t>
    <phoneticPr fontId="67" type="noConversion"/>
  </si>
  <si>
    <t>合    计</t>
    <phoneticPr fontId="113" type="noConversion"/>
  </si>
  <si>
    <t>市县小计</t>
    <phoneticPr fontId="113" type="noConversion"/>
  </si>
  <si>
    <t xml:space="preserve">         地    区           </t>
    <phoneticPr fontId="113" type="noConversion"/>
  </si>
  <si>
    <t>省级小计</t>
    <phoneticPr fontId="113" type="noConversion"/>
  </si>
  <si>
    <t>省水利规划办公室</t>
    <phoneticPr fontId="113" type="noConversion"/>
  </si>
  <si>
    <t xml:space="preserve">    市本级</t>
    <phoneticPr fontId="113" type="noConversion"/>
  </si>
  <si>
    <t>常州市</t>
    <phoneticPr fontId="67" type="noConversion"/>
  </si>
  <si>
    <t>苏州市</t>
    <phoneticPr fontId="67" type="noConversion"/>
  </si>
  <si>
    <t>南通市</t>
    <phoneticPr fontId="67" type="noConversion"/>
  </si>
  <si>
    <t xml:space="preserve">    张家港市</t>
    <phoneticPr fontId="113" type="noConversion"/>
  </si>
  <si>
    <t xml:space="preserve">    常熟市</t>
    <phoneticPr fontId="113" type="noConversion"/>
  </si>
  <si>
    <t xml:space="preserve">    太仓市</t>
    <phoneticPr fontId="113" type="noConversion"/>
  </si>
  <si>
    <t xml:space="preserve">    如皋市</t>
    <phoneticPr fontId="113" type="noConversion"/>
  </si>
  <si>
    <t>扬州市</t>
    <phoneticPr fontId="67" type="noConversion"/>
  </si>
  <si>
    <t>镇江市</t>
    <phoneticPr fontId="67" type="noConversion"/>
  </si>
  <si>
    <t xml:space="preserve">    丹阳市</t>
    <phoneticPr fontId="113" type="noConversion"/>
  </si>
  <si>
    <t>泰州市</t>
    <phoneticPr fontId="67" type="noConversion"/>
  </si>
  <si>
    <t>2023年长江河道固定断面水沙及地形监测、重点岸段监测成果分析。</t>
    <phoneticPr fontId="67" type="noConversion"/>
  </si>
  <si>
    <t>项目总金额480万元，2023年先安排354万元</t>
    <phoneticPr fontId="67" type="noConversion"/>
  </si>
  <si>
    <t>项目总金额320万元，2023年先安排230万元</t>
    <phoneticPr fontId="67" type="noConversion"/>
  </si>
  <si>
    <t>项目总金额600万元，2023年先安排453万元</t>
    <phoneticPr fontId="67" type="noConversion"/>
  </si>
  <si>
    <t>水文自动测
报系统维护</t>
    <phoneticPr fontId="67" type="noConversion"/>
  </si>
  <si>
    <t>水质自动
监测站维护</t>
    <phoneticPr fontId="67" type="noConversion"/>
  </si>
  <si>
    <t>数据中心及水文
信息化运行维护</t>
    <phoneticPr fontId="67" type="noConversion"/>
  </si>
  <si>
    <t>（十四）</t>
    <phoneticPr fontId="67" type="noConversion"/>
  </si>
  <si>
    <t>（十三）</t>
    <phoneticPr fontId="67" type="noConversion"/>
  </si>
  <si>
    <t>省水文局</t>
    <phoneticPr fontId="67" type="noConversion"/>
  </si>
  <si>
    <t>昆山监测中心水文信息系统建设和监测能力提升</t>
  </si>
  <si>
    <t>执法含长江采砂管理长航公安和南京水警协作费各10万元</t>
    <phoneticPr fontId="113" type="noConversion"/>
  </si>
  <si>
    <t>执法含长江采砂管理长航公安协作费10万元和镇江水警协作费5万元；执法基地用于五峰山执法基地</t>
    <phoneticPr fontId="67" type="noConversion"/>
  </si>
  <si>
    <t>指导性</t>
    <phoneticPr fontId="67" type="noConversion"/>
  </si>
  <si>
    <t>附件3-9-2</t>
    <phoneticPr fontId="115" type="noConversion"/>
  </si>
  <si>
    <t>三汊河口闸、朱家山河闸、岳子河闸、板桥河闸、南河闸、九乡河枢纽，5座小（2）型水库管护，2座范化小水库养护，99座小水库安全监测设施，3座水库安全鉴定补助</t>
  </si>
  <si>
    <t>江宁河闸、赵村水库，30座小（1）型水库、41座小（2）型水库管护；48座范化小水库养护，70座水库安全鉴定补助</t>
  </si>
  <si>
    <t>蒿子圩分洪闸，6座小（1）型水库、17座小（2）型水库管护；21座范化小水库养护，16座水库安全鉴定补助</t>
  </si>
  <si>
    <t>红山窑闸、三汊湾闸、划子口闸、新禹河枢纽、红山窑站、金牛山站、金牛山水库、河王坝水库、大河桥水库、大泉水库、山湖水库，25座小（1）型水库、26座小（2）型水库管护；33座范化小水库养护，1座二类坝小水库消险，44座水库安全鉴定补助</t>
  </si>
  <si>
    <t>天生桥闸、湫湖站、方便水库、中山水库、卧龙水库、老鸦坝水库、赭山头水库、姚家水库，15座小（1）型水库、58座小（2）型水库管护；62座规范化小水库养护，4座二类坝小水库消险，42座水库安全鉴定补助</t>
  </si>
  <si>
    <t>茅东闸、杨家湾闸、淳东站、蛇山站、龙墩河水库，2座小（1）型水库、13座小（2）型水库管护，13座规范化小水库养护，15座水库安全鉴定补助</t>
  </si>
  <si>
    <t>横山水库、油车水库，4座小（1）型、13座小（2）型水库管护，16座规范化小水库养护，2座小水库安全监测设施</t>
  </si>
  <si>
    <t>刘集地涵、单集闸、废黄河北闸、华沂闸、民便河节制闸，刘山南站、单集站、大庙站、郑集站、刘山北站、解台站，云龙湖水库，4座小（1）型、1座小（2）型水库管护，1座规范化小水库养护，尾水导流工程维修，9座大中型闸站监测设施</t>
  </si>
  <si>
    <t>沿湖站，崔贺庄水库，11座小（1）型水库、4座小（2）水库管护，9座规范化小水库养护，尾水导流工程维修，11座小水库安全监测设施，1座大中型闸站监测设施，5座水库安全鉴定补助</t>
  </si>
  <si>
    <t>朱湾闸，1座小（1）型水库、2座小（2）水库管护，1座规范化小水库养护，尾水导流工程维修，1座小水库安全监测设施，2座二类坝小水库消险，1座大中型闸站监测设施，2座水库安全鉴定补助</t>
  </si>
  <si>
    <t>民便河挡洪涵洞，庆安水库，4座小（1）型水库、4座小（2）型水库管护，尾水导流工程维修，2座二类坝小水库消险，8座水库安全鉴定补助</t>
  </si>
  <si>
    <t>依宿橡胶坝、王庄桥闸、蔡庄闸、刘集站，1座小（1）型水库1座、3座小（2）型水库管护，3座规范化小水库养护，尾水导流工程维修，4座水库安全鉴定补助</t>
  </si>
  <si>
    <t>大马庄涵洞、塔山新闸、塔山闸、王庄地涵、王庄橡胶坝、入沭闸站，阿湖、高塘水库，9座小（1）型水库、18座小（2）型水库管护，12座规范化小水库养护，尾水导流工程维修，26座水库安全鉴定补助</t>
  </si>
  <si>
    <t>茅东水库，7座小（1）型水库、17座小（2）型水库管护，22座规范化小水库养护,1座二类坝小水库消险</t>
  </si>
  <si>
    <t>沙河、大溪、前宋、塘马水库，12座小（1）型水库、48座小（2）型水库管护，59座规范化小水库养护，13座小水库安全监测设施</t>
  </si>
  <si>
    <t>张圩港闸站、西港闸、西墅闸、大板跳闸、临洪闸、大浦闸、大平庄闸、蒋庄漫水闸、三洋港闸、临洪东站自排闸、富安调度闸、新城闸、开泰闸、烧香河北闸、沭南闸、沭北闸、乌龙河调度闸、乌龙河自排闸、大浦站、临洪西站、临洪东站、灌河北泵站、善后河南泵站、大浦二站，石梁河水库，石梁河水电站，5座小（1）型水库、9座小（2）型水库管护，6座规范化小水库养护，4座水库安全鉴定补助</t>
  </si>
  <si>
    <t>兴庄河闸、柘汪河闸、朱稽河闸、范河闸、范河新闸、官庄河闸、韩口河闸、青口河闸、沙汪河新闸、兴庄河新闸、大温庄站、肖岭水电站，小塔山水库、八条路水库，12座小（1）型水库、66座小（2）型水库管护，21座规范化小水库养护，2座二类坝小水库消险，60座水库安全鉴定补助</t>
  </si>
  <si>
    <t>7座小（2）型水库管护，4座水库安全鉴定补助</t>
  </si>
  <si>
    <t>磨山河桥闸，安峰山、西双湖、贺庄、大石埠、昌梨、房山、横沟、羽山水库，房山站、芝麻站、石梁河站、青湖闸水电站、范埠闸水电站，20座小（1）型水库、36座小（2）型水库管护，23座规范化小水库养护，18座水库安全鉴定补助</t>
  </si>
  <si>
    <t>胥浦河节制闸、泗源沟闸、十二圩站、土桥站，月塘水库，16座小（1）型水库、38座小（2）型水库管护，27座规范化小水库养护，2座水库安全鉴定补助</t>
  </si>
  <si>
    <t>谏壁节制闸、丹徒闸、丹徒南闸、京口闸、七摆渡闸、谏壁抽水站、龟山闸、2座小（1）型水库、9座小（2）型水库管护，11座规范化小水库养护，2座小水库安全监测设施，7座大中型闸站监测设施，9座水库安全鉴定补助</t>
  </si>
  <si>
    <t>凌塘水库、12座小（1）型水库、20座小（2）型水库管护，29座规范化小水库养护，6座小水库安全监测设施，28座水库安全鉴定补助</t>
  </si>
  <si>
    <t>九曲河枢纽，2座小（1）型、6座小（2）型水库管护，8座规范化小水库养护，5座小水库安全监测设施，1座大中型闸站监测设施，2座水库安全鉴定补助</t>
  </si>
  <si>
    <t>赤山闸，长江站，北山、句容、二圣、茅山、仑山、墓东水库，18座小（1）型、33座小（2）型水库管护，41座规范化小水库养护，1座大中型闸站监测设施，53座水库安全鉴定补助</t>
  </si>
  <si>
    <t>水利工程维修养护</t>
    <phoneticPr fontId="67" type="noConversion"/>
  </si>
  <si>
    <r>
      <t xml:space="preserve">    </t>
    </r>
    <r>
      <rPr>
        <sz val="10"/>
        <rFont val="仿宋"/>
        <family val="3"/>
        <charset val="134"/>
      </rPr>
      <t>惠山区</t>
    </r>
  </si>
  <si>
    <r>
      <t xml:space="preserve">    </t>
    </r>
    <r>
      <rPr>
        <sz val="10"/>
        <rFont val="仿宋"/>
        <family val="3"/>
        <charset val="134"/>
      </rPr>
      <t>铜山区</t>
    </r>
  </si>
  <si>
    <r>
      <t xml:space="preserve">    </t>
    </r>
    <r>
      <rPr>
        <sz val="10"/>
        <rFont val="仿宋"/>
        <family val="3"/>
        <charset val="134"/>
      </rPr>
      <t>贾汪区</t>
    </r>
  </si>
  <si>
    <r>
      <t xml:space="preserve">    </t>
    </r>
    <r>
      <rPr>
        <sz val="10"/>
        <rFont val="仿宋"/>
        <family val="3"/>
        <charset val="134"/>
      </rPr>
      <t>新北区</t>
    </r>
  </si>
  <si>
    <r>
      <t xml:space="preserve">    </t>
    </r>
    <r>
      <rPr>
        <sz val="10"/>
        <rFont val="仿宋"/>
        <family val="3"/>
        <charset val="134"/>
      </rPr>
      <t>通州区</t>
    </r>
  </si>
  <si>
    <r>
      <t xml:space="preserve">    </t>
    </r>
    <r>
      <rPr>
        <sz val="10"/>
        <rFont val="仿宋"/>
        <family val="3"/>
        <charset val="134"/>
      </rPr>
      <t>海门区</t>
    </r>
  </si>
  <si>
    <r>
      <t xml:space="preserve">    </t>
    </r>
    <r>
      <rPr>
        <sz val="10"/>
        <rFont val="仿宋"/>
        <family val="3"/>
        <charset val="134"/>
      </rPr>
      <t>赣榆区</t>
    </r>
  </si>
  <si>
    <r>
      <t xml:space="preserve">    </t>
    </r>
    <r>
      <rPr>
        <sz val="10"/>
        <rFont val="仿宋"/>
        <family val="3"/>
        <charset val="134"/>
      </rPr>
      <t>亭湖区</t>
    </r>
  </si>
  <si>
    <r>
      <t xml:space="preserve">    </t>
    </r>
    <r>
      <rPr>
        <sz val="10"/>
        <rFont val="仿宋"/>
        <family val="3"/>
        <charset val="134"/>
      </rPr>
      <t>广陵区</t>
    </r>
  </si>
  <si>
    <r>
      <t xml:space="preserve">    </t>
    </r>
    <r>
      <rPr>
        <sz val="10"/>
        <rFont val="仿宋"/>
        <family val="3"/>
        <charset val="134"/>
      </rPr>
      <t>丹徒区</t>
    </r>
  </si>
  <si>
    <r>
      <t xml:space="preserve">    </t>
    </r>
    <r>
      <rPr>
        <sz val="10"/>
        <rFont val="仿宋"/>
        <family val="3"/>
        <charset val="134"/>
      </rPr>
      <t>高港区</t>
    </r>
  </si>
  <si>
    <r>
      <t xml:space="preserve">    </t>
    </r>
    <r>
      <rPr>
        <sz val="10"/>
        <rFont val="仿宋"/>
        <family val="3"/>
        <charset val="134"/>
      </rPr>
      <t>宿豫区</t>
    </r>
  </si>
  <si>
    <r>
      <rPr>
        <b/>
        <sz val="10"/>
        <rFont val="仿宋"/>
        <family val="3"/>
        <charset val="134"/>
      </rPr>
      <t>省水资源服务中心</t>
    </r>
  </si>
  <si>
    <r>
      <rPr>
        <b/>
        <sz val="10"/>
        <rFont val="仿宋"/>
        <family val="3"/>
        <charset val="134"/>
      </rPr>
      <t>省水利厅机关</t>
    </r>
  </si>
  <si>
    <r>
      <rPr>
        <b/>
        <sz val="10"/>
        <rFont val="仿宋"/>
        <family val="3"/>
        <charset val="134"/>
      </rPr>
      <t>省农发中心</t>
    </r>
  </si>
  <si>
    <r>
      <rPr>
        <b/>
        <sz val="10"/>
        <rFont val="仿宋"/>
        <family val="3"/>
        <charset val="134"/>
      </rPr>
      <t>省规划办</t>
    </r>
  </si>
  <si>
    <t xml:space="preserve">  水文局本级</t>
    <phoneticPr fontId="67" type="noConversion"/>
  </si>
  <si>
    <t xml:space="preserve">  南京分局</t>
    <phoneticPr fontId="67" type="noConversion"/>
  </si>
  <si>
    <t xml:space="preserve">  无锡分局</t>
    <phoneticPr fontId="67" type="noConversion"/>
  </si>
  <si>
    <t xml:space="preserve">  徐州分局</t>
    <phoneticPr fontId="67" type="noConversion"/>
  </si>
  <si>
    <t xml:space="preserve">  常州分局</t>
    <phoneticPr fontId="67" type="noConversion"/>
  </si>
  <si>
    <t xml:space="preserve">  苏州分局</t>
    <phoneticPr fontId="67" type="noConversion"/>
  </si>
  <si>
    <t xml:space="preserve">  南通分局</t>
    <phoneticPr fontId="67" type="noConversion"/>
  </si>
  <si>
    <t xml:space="preserve">  连云港分局</t>
    <phoneticPr fontId="67" type="noConversion"/>
  </si>
  <si>
    <t xml:space="preserve">  淮安分局</t>
    <phoneticPr fontId="67" type="noConversion"/>
  </si>
  <si>
    <t xml:space="preserve">  盐城分局</t>
    <phoneticPr fontId="67" type="noConversion"/>
  </si>
  <si>
    <t xml:space="preserve">  扬州分局</t>
    <phoneticPr fontId="67" type="noConversion"/>
  </si>
  <si>
    <t xml:space="preserve">  镇江分局</t>
    <phoneticPr fontId="67" type="noConversion"/>
  </si>
  <si>
    <t xml:space="preserve">  泰州分局</t>
    <phoneticPr fontId="67" type="noConversion"/>
  </si>
  <si>
    <t xml:space="preserve">  宿迁分局</t>
    <phoneticPr fontId="67" type="noConversion"/>
  </si>
  <si>
    <r>
      <t>中型灌区
建设任务
(万亩</t>
    </r>
    <r>
      <rPr>
        <b/>
        <sz val="9"/>
        <rFont val="仿宋"/>
        <family val="3"/>
        <charset val="134"/>
      </rPr>
      <t>)</t>
    </r>
  </si>
  <si>
    <r>
      <t>水土流失
治理面积（km</t>
    </r>
    <r>
      <rPr>
        <b/>
        <vertAlign val="superscript"/>
        <sz val="10"/>
        <rFont val="仿宋"/>
        <family val="3"/>
        <charset val="134"/>
      </rPr>
      <t>2</t>
    </r>
    <r>
      <rPr>
        <b/>
        <sz val="10"/>
        <rFont val="仿宋"/>
        <family val="3"/>
        <charset val="134"/>
      </rPr>
      <t>）</t>
    </r>
  </si>
  <si>
    <t xml:space="preserve">    省新沂河海口控制工程管理所</t>
  </si>
  <si>
    <t xml:space="preserve">    省水土保持生态环境监测总站</t>
  </si>
  <si>
    <t>省水利厅机关后勤服务中心</t>
  </si>
  <si>
    <t>省水利科教中心</t>
  </si>
  <si>
    <t xml:space="preserve">    新吴区</t>
    <phoneticPr fontId="67" type="noConversion"/>
  </si>
  <si>
    <t xml:space="preserve">    高新区</t>
    <phoneticPr fontId="67" type="noConversion"/>
  </si>
  <si>
    <t xml:space="preserve">    湖滨新区</t>
    <phoneticPr fontId="67" type="noConversion"/>
  </si>
  <si>
    <t>东安新闸、掘苴新闸、洋口外闸,3座大中型闸站监测设施</t>
  </si>
  <si>
    <t>小水库专业化管护试点20万元</t>
    <phoneticPr fontId="67" type="noConversion"/>
  </si>
  <si>
    <t>淮阴站挡洪闸安全防护围墙</t>
    <phoneticPr fontId="115" type="noConversion"/>
  </si>
  <si>
    <t>长江河道重点岸段监测</t>
    <phoneticPr fontId="67" type="noConversion"/>
  </si>
  <si>
    <t>本次下达资金</t>
    <phoneticPr fontId="67" type="noConversion"/>
  </si>
  <si>
    <r>
      <t xml:space="preserve">    </t>
    </r>
    <r>
      <rPr>
        <sz val="10"/>
        <rFont val="仿宋"/>
        <family val="3"/>
        <charset val="134"/>
      </rPr>
      <t>东台市</t>
    </r>
    <phoneticPr fontId="67" type="noConversion"/>
  </si>
  <si>
    <r>
      <t xml:space="preserve">    </t>
    </r>
    <r>
      <rPr>
        <sz val="10"/>
        <rFont val="仿宋"/>
        <family val="3"/>
        <charset val="134"/>
      </rPr>
      <t>建湖县</t>
    </r>
    <phoneticPr fontId="67" type="noConversion"/>
  </si>
  <si>
    <r>
      <t xml:space="preserve">    </t>
    </r>
    <r>
      <rPr>
        <sz val="10"/>
        <rFont val="仿宋"/>
        <family val="3"/>
        <charset val="134"/>
      </rPr>
      <t>射阳县</t>
    </r>
    <phoneticPr fontId="67" type="noConversion"/>
  </si>
  <si>
    <t>泗阳县成子湖卢集水源地长效管护及标准化建设补助</t>
    <phoneticPr fontId="67" type="noConversion"/>
  </si>
  <si>
    <t>取水工程（设施）规范化建设、用水统计、水资源论证区域评估、水量分配与调度、生态水位（流量）管控保障、水权改革、河湖生态状况评价、地下水井登记造册、水源地信息平台建设等水资源管理与保护相关工作补助240万；江北新区水资源刚性约束制度“四定”试点工作补助80万元；南京市长江龙潭水源地达标建设奖补100万元；农业灌溉面积遥感监测与灌溉用水量核算示范地区建设补助30万元</t>
  </si>
  <si>
    <t>县域水资源管理规范化建设综合示范补助</t>
  </si>
  <si>
    <t>浦口区三岔水库应急水源地达标建设奖补</t>
  </si>
  <si>
    <t>县域水资源管理规范化建设综合示范补助80万元；溧水区中山水库水源地、溧水区方便（东屏）水库水源地长效管护及标准化建设补助共40万元</t>
  </si>
  <si>
    <t>高淳区固城湖水源地长效管护及标准化建设补助</t>
  </si>
  <si>
    <t>取水工程（设施）规范化建设、用水统计、水资源论证区域评估、水量分配与调度、生态水位（流量）管控保障、水权改革、河湖生态状况评价、地下水井登记造册、水源地信息平台建设等水资源管理与保护相关工作补助240万</t>
  </si>
  <si>
    <t>江阴市利港地下水应急水源地达标建设奖补100万元；江阴市长江西石桥水源地、江阴市长江肖山水源地长效管护及标准化建设补助共40万元</t>
  </si>
  <si>
    <t>水源地涵养或水生态补偿试点补助50万元；宜兴市油车水库水源地长效管护及标准化建设补助20万元</t>
  </si>
  <si>
    <t>取水工程（设施）规范化建设、用水统计、水资源论证区域评估、水量分配与调度、生态水位（流量）管控保障、水权改革、河湖生态状况评价、地下水井登记造册、水源地信息平台建设等水资源管理与保护相关工作补助240万元；农业灌溉面积遥感监测与灌溉用水量核算示范地区建设补助30万元</t>
  </si>
  <si>
    <t>睢宁县庆安水库水源地长效管护及标准化建设补助</t>
  </si>
  <si>
    <t>县域水资源管理规范化建设综合示范补助80万元；新沂市骆马湖新店水源地长效管护及标准化建设补助20万元</t>
  </si>
  <si>
    <t>取水工程（设施）规范化建设、用水统计、水资源论证区域评估、水量分配与调度、生态水位（流量）管控保障、水权改革、河湖生态状况评价、地下水井登记造册、水源地信息平台建设等水资源管理与保护相关工作补助200万元；取水信息采集整合补助30万元</t>
  </si>
  <si>
    <t>武进区滆湖应急水源地长效管护及标准化建设补助</t>
  </si>
  <si>
    <t>水源地涵养或水生态补偿试点补助</t>
  </si>
  <si>
    <t>取水工程（设施）规范化建设、用水统计、水资源论证区域评估、水量分配与调度、生态水位（流量）管控保障、水权改革、河湖生态状况评价、地下水井登记造册、水源地信息平台建设等水资源管理与保护相关工作补助240万元；苏州市太湖贡湖金墅湾水源地、苏州市太湖渔洋山水源地长效管护及标准化建设补助共40万元</t>
  </si>
  <si>
    <t>水资源刚性约束制度“四定”试点、县域水资源管理规范化建设综合示范补助</t>
  </si>
  <si>
    <t>取水工程（设施）规范化建设、用水统计、水资源论证区域评估、水量分配与调度、生态水位（流量）管控保障、水权改革、河湖生态状况评价、地下水井登记造册、水源地信息平台建设等水资源管理与保护相关工作补助240万元；农业灌溉面积遥感监测与灌溉用水量核算示范地区建设补助30万元；南通市老洪港水库应急水源地长效管护及标准化建设补助20万元；取水信息采集整合补助30万元</t>
  </si>
  <si>
    <t>如皋市长青沙水库应急水源地长效管护及标准化建设补助</t>
  </si>
  <si>
    <t>启东市头兴港河汇龙应急水源地长效管护及标准化建设补助</t>
  </si>
  <si>
    <t>取水工程（设施）规范化建设、用水统计、水资源论证区域评估、水量分配与调度、生态水位（流量）管控保障、水权改革、河湖生态状况评价、地下水井登记造册、水源地信息平台建设等水资源管理与保护相关工作补助200万元；连云港市蔷薇河蔷薇湖水源地、连云港市徐圩新区善后河水源地长效管护及标准化建设补助共40万元</t>
  </si>
  <si>
    <t>灌云县叮当河伊云湖应急水源地长效管护及标准化建设补助</t>
  </si>
  <si>
    <t>县域水资源管理规范化建设综合示范补助80万元；灌南县硕项湖水源地长效管护及标准化建设补助20万元</t>
  </si>
  <si>
    <t>取水工程（设施）规范化建设、用水统计、水资源论证区域评估、水量分配与调度、生态水位（流量）管控保障、水权改革、河湖生态状况评价、地下水井登记造册、水源地信息平台建设等水资源管理与保护相关工作补助</t>
  </si>
  <si>
    <t>水资源刚性约束制度“四定”试点工作补助80万元；县域水资源管理规范化建设综合示范补助80万元</t>
  </si>
  <si>
    <t>县域水资源管理规范化建设综合示范补助80万元；金湖县入江水道中东水源地长效管护及标准化建设补助20万元</t>
  </si>
  <si>
    <t>盱眙县龙王山水库应急水源地长效管护及标准化建设补助</t>
  </si>
  <si>
    <t>涟水县古淮河涟水湖应急水源地长效管护及标准化建设补助</t>
  </si>
  <si>
    <t>取水工程（设施）规范化建设、用水统计、水资源论证区域评估、水量分配与调度、生态水位（流量）管控保障、水权改革、河湖生态状况评价、地下水井登记造册、水源地信息平台建设等水资源管理与保护相关工作补助240万元，农业灌溉面积遥感监测与灌溉用水量核算示范地区建设补助30万元，盐城市蟒蛇河盐龙湖水源地、盐城市通榆河伍佑应急水源地长效管护及标准化建设补助共40万元</t>
  </si>
  <si>
    <t>阜宁县通榆河北陈水源地长效管护及标准化建设补助</t>
  </si>
  <si>
    <t>响水县通榆河洪圩水源地长效管护及标准化建设补助</t>
  </si>
  <si>
    <t>取水工程（设施）规范化建设、用水统计、水资源论证区域评估、水量分配与调度、生态水位（流量）管控保障、水权改革、河湖生态状况评价、地下水井登记造册、水源地信息平台建设等水资源管理与保护相关工作补助200万元；农业灌溉面积遥感监测与灌溉用水量核算示范地区建设补助30万元；扬州市长江瓜洲水源地长效管护及标准化建设补助20万元</t>
  </si>
  <si>
    <t>水资源保护水生态产品价值实现试点50万元；江都区芒稻河建乐水源地长效管护及标准化建设补助20万元</t>
  </si>
  <si>
    <t>高邮市高邮湖马棚湾应急水源地长效管护及标准化建设补助</t>
  </si>
  <si>
    <t>仪征市月塘水库应急水源地长效管护及标准化建设补助</t>
  </si>
  <si>
    <t>丹阳市九曲河应急水源地达标建设奖补100万元；县域水资源管理规范化建设综合示范补助80万元</t>
  </si>
  <si>
    <t>句容市句容水库应急水源地长效管护及标准化建设补助</t>
  </si>
  <si>
    <t>扬中市铁皮港应急水源地长效管护及标准化建设补助</t>
  </si>
  <si>
    <t>取水工程（设施）规范化建设、用水统计、水资源论证区域评估、水量分配与调度、生态水位（流量）管控保障、水权改革、河湖生态状况评价、地下水井登记造册、水源地信息平台建设等水资源管理与保护相关工作补助200万元；宿迁市中运河月堤应急水源地长效管护及标准化建设补助20万元</t>
  </si>
  <si>
    <t>泗洪县徐洪河金锁水源地效管护及标准化建设补助</t>
  </si>
  <si>
    <t>泗阳县成子湖卢集水源地长效管护及标准化建设补助</t>
  </si>
  <si>
    <t>开展水资源监测、水源地监测、地下水监测、入江支流水质监测、径流小区运维及监测，编制水质简报、水源地旬报、地下水季报年报，开展资料整编、年鉴复刊；河湖生态水位监测评估报告等</t>
  </si>
  <si>
    <t>水文应急监测设备购置（采购无人机测流系统、ADCP测流系统等）</t>
  </si>
  <si>
    <t>地下水监测系统运维及设备更新</t>
  </si>
  <si>
    <t>地下水监测站规范化建设</t>
  </si>
  <si>
    <t>全省水质监测技能竞赛</t>
  </si>
  <si>
    <t>水质检测操作标准化示范</t>
  </si>
  <si>
    <t>实验室水质信息管理配套硬件设备购置</t>
  </si>
  <si>
    <t>调水沿线特征污染物监测与调查</t>
  </si>
  <si>
    <t>重点湖库水生生物多样性调查与评估</t>
  </si>
  <si>
    <t>落实水资源监测、水源地监测、地下水监测、入江支流水质监测、径流小区运维及监测、水源地信息共享平台运维</t>
  </si>
  <si>
    <t>落实水资源监测、水源地监测、地下水监测、入江支流水质监测、径流小区运维及监测</t>
  </si>
  <si>
    <t>落实水资源监测、水源地监测、地下水监测、径流小区运维及监测</t>
  </si>
  <si>
    <t>省级发证水电站取水许可计量设施建设及监测工作</t>
  </si>
  <si>
    <t>盐河水量分配方案编制</t>
  </si>
  <si>
    <t>长江干流水量调度方案编制</t>
  </si>
  <si>
    <t>国家重要水源地达标建设评估</t>
  </si>
  <si>
    <t>全省集中式饮用水源地长效管护年度评估遥感监测分析（包括长效管护年度评估、遥感监测分析、饮用水源地典型案例汇编等）</t>
  </si>
  <si>
    <t>江苏省地下水管理条例立法前评估、立法研究和社会风险评估</t>
  </si>
  <si>
    <t>新一轮地下水超采区治理方案编制及禁限采区划定</t>
  </si>
  <si>
    <t>长三角水源地管理与保护标准制定</t>
  </si>
  <si>
    <t>江苏省水资源生态环境损害鉴定评估技术指南、水资源信用鉴定评估指南</t>
  </si>
  <si>
    <t>水权交易可行性论证报告技术大纲编制</t>
  </si>
  <si>
    <t>水源地选址论证报告技术导则</t>
  </si>
  <si>
    <t>水资源公报简报年报与季报编制</t>
  </si>
  <si>
    <t>用水效率、用水总量指标核定</t>
  </si>
  <si>
    <t>不同类型计量设施典型调查及规范标准制定</t>
  </si>
  <si>
    <t>非农计量设施第三方抽检</t>
  </si>
  <si>
    <t>取用水管理和最严格水资源管理制度落实情况第三方评估</t>
  </si>
  <si>
    <t>地下水取水工程空间信息采集及图件编印</t>
  </si>
  <si>
    <t>地下工程建设疏干排水调查登记及管理对策</t>
  </si>
  <si>
    <t>水资源存量变动与生态用水调查</t>
  </si>
  <si>
    <t>重点河湖分水年度调度计划编制</t>
  </si>
  <si>
    <t>运用遥感技术对灌区实灌面积复核</t>
  </si>
  <si>
    <t>母亲河生态复苏行动方案编制</t>
  </si>
  <si>
    <t>生态河湖评价标准修订、开发区水资源论证中期评估、配置类工程刚性约束论证技术指南</t>
  </si>
  <si>
    <t>生态水位（流量）确定与保障管控第三方支撑</t>
  </si>
  <si>
    <t>重点河湖库生态状况评估</t>
  </si>
  <si>
    <t>沿海地区地下水补迳排关系及可更新能力调查分析</t>
  </si>
  <si>
    <t>用水统计直报第三方核查</t>
  </si>
  <si>
    <t>水资源信息采集及测站建设与系统运维经费</t>
  </si>
  <si>
    <t>灌溉水利用系数核定</t>
  </si>
  <si>
    <t>长江口咸潮上溯水资源监测与预测预报</t>
  </si>
  <si>
    <t>可用于取水工程（设施）规范化建设、用水统计、水资源论证区域评估、水量分配与调度、生态水位（流量）管控保障、水权改革、河湖生态状况评价、地下水井登记造册、水源地信息平台建设等水资源管理与保护相关工作；农业灌溉面积遥感监测与灌溉用水量核算示范地区建设补助；江北新区水资源刚性约束制度“四定”试点工作补助</t>
  </si>
  <si>
    <t>县域水资源管理规范化建设综合示范补助，可用于水资源管理与保护相关工作</t>
  </si>
  <si>
    <t>浦口区三岔水库应急水源地达标建设奖补，可用于水资源管理与保护相关工作</t>
  </si>
  <si>
    <t>县域水资源管理规范化建设综合示范补助，可用于水资源管理与保护相关工作；溧水区中山水库水源地、溧水区方便（东屏）水库水源地长效管护及标准化建设补助</t>
  </si>
  <si>
    <t>可用于取水工程（设施）规范化建设、用水统计、水资源论证区域评估、水量分配与调度、生态水位（流量）管控保障、水权改革、河湖生态状况评价、地下水井登记造册、水源地信息平台建设等水资源管理与保护相关工作</t>
  </si>
  <si>
    <t>县域水资源管理规范化建设综合示范补助，可用于水资源管理与保护相关工作</t>
    <phoneticPr fontId="67" type="noConversion"/>
  </si>
  <si>
    <t>江阴市利港地下水应急水源地达标建设奖补，可用于水资源管理与保护相关工作</t>
  </si>
  <si>
    <t>江阴市长江西石桥水源地、江阴市长江肖山水源地长效管护及标准化建设补助</t>
  </si>
  <si>
    <t>水源地涵养或水生态补偿试点补助；宜兴市油车水库水源地长效管护及标准化建设补助</t>
  </si>
  <si>
    <t>可用于取水工程（设施）规范化建设、用水统计、水资源论证区域评估、水量分配与调度、生态水位（流量）管控保障、水权改革、河湖生态状况评价、地下水井登记造册、水源地信息平台建设等水资源管理与保护相关工作；农业灌溉面积遥感监测与灌溉用水量核算示范地区建设补助</t>
  </si>
  <si>
    <t>睢宁县庆安水库水源地长效管护及标准化建设补助</t>
    <phoneticPr fontId="67" type="noConversion"/>
  </si>
  <si>
    <t>县域水资源管理规范化建设综合示范补助，可用于水资源管理与保护相关工作；新沂市骆马湖新店水源地长效管护及标准化建设补助</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</si>
  <si>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取水信息采集整合补助</t>
  </si>
  <si>
    <t>武进区滆湖应急水源地长效管护及标准化建设补助</t>
    <phoneticPr fontId="67" type="noConversion"/>
  </si>
  <si>
    <t>水源地涵养或水生态补偿试点补助</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</si>
  <si>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苏州市太湖贡湖金墅湾水源地、苏州市太湖渔洋山水源地长效管护及标准化建设补助</t>
  </si>
  <si>
    <t>水资源刚性约束制度“四定”试点、县域水资源管理规范化建设综合示范补助</t>
    <phoneticPr fontId="67" type="noConversion"/>
  </si>
  <si>
    <t>县域水资源管理规范化建设综合示范补助，可用于水资源管理与保护相关工作。</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</si>
  <si>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农业灌溉面积遥感监测与灌溉用水量核算示范地区建设补助；南通市老洪港水库应急水源地长效管护及标准化建设补助；取水信息采集整合补助</t>
  </si>
  <si>
    <t>如皋市长青沙水库应急水源地长效管护及标准化建设补助</t>
    <phoneticPr fontId="67" type="noConversion"/>
  </si>
  <si>
    <t>启东市头兴港河汇龙应急水源地长效管护及标准化建设补助</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</si>
  <si>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连云港市蔷薇河蔷薇湖水源地、连云港市徐圩新区善后河水源地长效管护及标准化建设补助</t>
  </si>
  <si>
    <t>县域水资源管理规范化建设综合示范补助，可用于水资源管理与保护相关工作；灌南县硕项湖水源地长效管护及标准化建设补助</t>
    <phoneticPr fontId="67" type="noConversion"/>
  </si>
  <si>
    <t>县域水资源管理规范化建设综合示范补助，可用于水资源管理与保护相关工作；水资源刚性约束制度“四定”试点工作补助</t>
    <phoneticPr fontId="67" type="noConversion"/>
  </si>
  <si>
    <t>金湖县入江水道中东水源地长效管护及标准化建设补助；县域水资源管理规范化建设综合示范补助，可用于水资源管理与保护相关工作</t>
    <phoneticPr fontId="67" type="noConversion"/>
  </si>
  <si>
    <t>盱眙县龙王山水库应急水源地长效管护及标准化建设补助</t>
    <phoneticPr fontId="67" type="noConversion"/>
  </si>
  <si>
    <t>涟水县古淮河涟水湖应急水源地长效管护及标准化建设补助</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</si>
  <si>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农业灌溉面积遥感监测与灌溉用水量核算示范地区建设补助；盐城市蟒蛇河盐龙湖水源地、盐城市通榆河伍佑应急水源地长效管护及标准化建设补助</t>
  </si>
  <si>
    <t>阜宁县通榆河北陈水源地长效管护及标准化建设补助</t>
    <phoneticPr fontId="67" type="noConversion"/>
  </si>
  <si>
    <t>响水县通榆河洪圩水源地长效管护及标准化建设补助</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</si>
  <si>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农业灌溉面积遥感监测与灌溉用水量核算示范地区建设补助；扬州市长江瓜州水源地长效管护及标准化建设补助</t>
  </si>
  <si>
    <r>
      <t>水资源保护水生态产品价值实现试点补助</t>
    </r>
    <r>
      <rPr>
        <sz val="10"/>
        <rFont val="宋体"/>
        <family val="3"/>
        <charset val="134"/>
      </rPr>
      <t>；</t>
    </r>
    <r>
      <rPr>
        <sz val="10"/>
        <rFont val="仿宋"/>
        <family val="3"/>
        <charset val="134"/>
      </rPr>
      <t>江都区芒稻河建乐水源地长效管护及标准化建设补助</t>
    </r>
    <phoneticPr fontId="67" type="noConversion"/>
  </si>
  <si>
    <t>高邮市高邮湖马棚湾应急水源地长效管护及标准化建设补助</t>
    <phoneticPr fontId="67" type="noConversion"/>
  </si>
  <si>
    <t>仪征市月塘水库应急水源地长效管护及标准化建设补助</t>
    <phoneticPr fontId="67" type="noConversion"/>
  </si>
  <si>
    <t>句容市句容水库应急水源地长效管护及标准化建设补助</t>
    <phoneticPr fontId="67" type="noConversion"/>
  </si>
  <si>
    <t>扬中市铁皮港应急水源地长效管护及标准化建设补助</t>
    <phoneticPr fontId="67" type="noConversion"/>
  </si>
  <si>
    <t>丹阳市九曲河应急水源地达标建设奖补，可用于水资源管理与保护相关工作</t>
    <phoneticPr fontId="67" type="noConversion"/>
  </si>
  <si>
    <t>可用于取水工程（设施）规范化建设、用水统计、水资源论证区域评估、水量分配与调度、生态水位（流量）管控保障、水权改革、河湖生态状况评价、地下水井登记造册、水源地信息平台建设等水资源管理与保护相关工作；宿迁市中运河月堤应急水源地长效管护及标准化建设补助</t>
  </si>
  <si>
    <t>泗洪县徐洪河金锁水源地长效管护及标准化建设补助</t>
    <phoneticPr fontId="67" type="noConversion"/>
  </si>
  <si>
    <t>2023年第一批省级水利发展资金明细表（应急度汛）</t>
    <phoneticPr fontId="67" type="noConversion"/>
  </si>
  <si>
    <t>项目名称</t>
    <phoneticPr fontId="67" type="noConversion"/>
  </si>
  <si>
    <t>项目名称</t>
    <phoneticPr fontId="115" type="noConversion"/>
  </si>
  <si>
    <t>水行政执法和长江采砂管理，采砂船指定停靠点运维，长江采砂管理长江航运公安局、南京水警协作等</t>
    <phoneticPr fontId="67" type="noConversion"/>
  </si>
  <si>
    <t>水行政执法和长江采砂管理，岗位履职能力提升示范点建设，采砂船指定停靠点运维等</t>
    <phoneticPr fontId="67" type="noConversion"/>
  </si>
  <si>
    <t>水行政执法，购置执法装备，执法基地建设等</t>
    <phoneticPr fontId="67" type="noConversion"/>
  </si>
  <si>
    <t>水行政执法，岗位履职能力提升示范点建设，购置执法装备等</t>
    <phoneticPr fontId="67" type="noConversion"/>
  </si>
  <si>
    <t>省级水旱灾害防御物资保管</t>
    <phoneticPr fontId="115" type="noConversion"/>
  </si>
  <si>
    <t>骆马湖网格化管理、监督巡查处置、综合评价</t>
    <phoneticPr fontId="67" type="noConversion"/>
  </si>
  <si>
    <t>洪泽湖治理保护三年工作计划完成情况评估</t>
    <phoneticPr fontId="67" type="noConversion"/>
  </si>
  <si>
    <t>水资源管理与保护</t>
    <phoneticPr fontId="67" type="noConversion"/>
  </si>
  <si>
    <t>约束性</t>
    <phoneticPr fontId="67" type="noConversion"/>
  </si>
  <si>
    <t>南京市长江龙潭水源地达标建设奖补，可用于水资源管理与保护相关工作</t>
    <phoneticPr fontId="67" type="noConversion"/>
  </si>
  <si>
    <t>长江、滁河、秦淮河、固城湖、石臼湖堤防工程维修养护；石臼湖、固城湖网格化管理；长江堤防岸线巡查管理、长江岸线整治修复</t>
    <phoneticPr fontId="67" type="noConversion"/>
  </si>
  <si>
    <r>
      <t>长江、泰州引江河堤防工程维修养护；高港区永长圩易坍江段险工险段处置；里下河湖荡网格化管理；长江堤防岸线巡查管理（高港区</t>
    </r>
    <r>
      <rPr>
        <sz val="10"/>
        <rFont val="仿宋"/>
        <family val="3"/>
        <charset val="134"/>
      </rPr>
      <t>、医药高新区）；长江岸线整治修复；海陵区、姜堰区漂浮物打捞</t>
    </r>
    <phoneticPr fontId="67" type="noConversion"/>
  </si>
  <si>
    <t>长江、淮河入江水道、京杭大运河堤防工程维修养护；长江堤防岸线巡查管理（高新区、润州区、京口区、镇江新区、丹徒区）；长江岸线整治修复</t>
    <phoneticPr fontId="67" type="noConversion"/>
  </si>
  <si>
    <t>新沭河、海堤堤防工程维修养护；海州区水域保护试点</t>
    <phoneticPr fontId="67" type="noConversion"/>
  </si>
  <si>
    <t>长江、海堤堤防工程维修养护；长江堤防岸线巡查管理（通州区、港闸区、崇川区、开发区、海门区）;长江岸线整治修复；长江堤防精细化管理试点;河湖资源保护发展长效机制研究</t>
    <phoneticPr fontId="67" type="noConversion"/>
  </si>
  <si>
    <t>长荡湖网格化管理；水域保护试点</t>
    <phoneticPr fontId="67" type="noConversion"/>
  </si>
  <si>
    <t>微山湖、京杭运河不牢河段堤防工程维修养护；骆马湖网格化管理</t>
  </si>
  <si>
    <t>望虞河、太湖堤防工程维修养护；无锡市属（含新吴区）太湖、滆湖网格化管理；无锡市区水域保护试点；长江岸线整治修复</t>
    <phoneticPr fontId="67" type="noConversion"/>
  </si>
  <si>
    <t>河湖管理与保护</t>
    <phoneticPr fontId="67" type="noConversion"/>
  </si>
  <si>
    <t>指导性</t>
    <phoneticPr fontId="67" type="noConversion"/>
  </si>
  <si>
    <t>长江堤防工程维修养护；长江堤防岸线巡查管理；漂浮物打捞</t>
    <phoneticPr fontId="67" type="noConversion"/>
  </si>
  <si>
    <t>太湖堤防工程维修养护；太湖、滆湖网格化管理；漂浮物打捞</t>
    <phoneticPr fontId="67" type="noConversion"/>
  </si>
  <si>
    <t>京杭大运河、骆马湖堤防工程维修养护;骆马湖网格化管理</t>
    <phoneticPr fontId="67" type="noConversion"/>
  </si>
  <si>
    <t>长江、太湖堤防工程维修养护;太湖、滆湖、长荡湖网格化管理；长江岸线整治修复；漂浮物打捞</t>
    <phoneticPr fontId="67" type="noConversion"/>
  </si>
  <si>
    <t>太湖、滆湖网格化管理</t>
    <phoneticPr fontId="67" type="noConversion"/>
  </si>
  <si>
    <t>长江堤防岸线巡查管理</t>
    <phoneticPr fontId="67" type="noConversion"/>
  </si>
  <si>
    <t>长荡湖堤防工程维修养护;长荡湖网格化管理</t>
    <phoneticPr fontId="67" type="noConversion"/>
  </si>
  <si>
    <t>长江堤防工程维修养护、堤防岸线巡查管理</t>
    <phoneticPr fontId="67" type="noConversion"/>
  </si>
  <si>
    <t>长江、望虞河堤防工程维修养护；长江堤防岸线巡查管理;水流确权河湖水域岸线收储研究</t>
    <phoneticPr fontId="67" type="noConversion"/>
  </si>
  <si>
    <t>漂浮物打捞</t>
    <phoneticPr fontId="67" type="noConversion"/>
  </si>
  <si>
    <t>海堤、通榆河（中段）堤防工程维修养护；漂浮物打捞</t>
    <phoneticPr fontId="67" type="noConversion"/>
  </si>
  <si>
    <t>长江、海堤堤防工程维修养护、长江堤防岸线巡查管理</t>
    <phoneticPr fontId="67" type="noConversion"/>
  </si>
  <si>
    <t>新沭河堤防工程维修养护；新沭河东海段堤防险工险段处置</t>
    <phoneticPr fontId="67" type="noConversion"/>
  </si>
  <si>
    <t>淮河入江水道堤防工程维修养护；白马湖、宝应湖、高邮湖网格化管理</t>
    <phoneticPr fontId="67" type="noConversion"/>
  </si>
  <si>
    <t>海堤、通榆河（中段）堤防工程维修养护；水域保护试点；漂浮物打捞</t>
    <phoneticPr fontId="67" type="noConversion"/>
  </si>
  <si>
    <t>通榆河（中段）堤防工程维修养护；里下河湖荡网格化管理；漂浮物打捞</t>
    <phoneticPr fontId="67" type="noConversion"/>
  </si>
  <si>
    <t>苏北灌溉总渠、黄河故道（杨庄以下段）、通榆河（中段）堤防工程维修养护、淮河入海水道堤防工程养护；里下河湖荡网格化管理；漂浮物打捞</t>
    <phoneticPr fontId="67" type="noConversion"/>
  </si>
  <si>
    <t>苏北灌溉总渠、黄河故道（杨庄以下段）、海堤、通榆河（中段）、淮河入海水道堤防工程维修养护</t>
    <phoneticPr fontId="67" type="noConversion"/>
  </si>
  <si>
    <t>淮河入江水道、京杭大运河堤防工程维修养护；白马湖、宝应湖、里下河湖荡网格化管理；水域保护试点；漂浮物打捞</t>
    <phoneticPr fontId="67" type="noConversion"/>
  </si>
  <si>
    <t>淮河入江水道、京杭大运河堤防工程维修养护；高邮湖、邵伯湖、里下河湖荡网格化管理；漂浮物打捞</t>
    <phoneticPr fontId="67" type="noConversion"/>
  </si>
  <si>
    <t>长江堤防工程维修养护；长江堤防岸线巡查管理;水域保护试点</t>
    <phoneticPr fontId="67" type="noConversion"/>
  </si>
  <si>
    <t>长江堤防工程维修养护；唐家港堤防险工险段处置；全红河段堤防险工险段处置；长江堤防岸线巡查管理</t>
    <phoneticPr fontId="67" type="noConversion"/>
  </si>
  <si>
    <t>里下河地区湖泊湖荡堤防工程维修养护；里下河湖荡网格化管理；漂浮物打捞</t>
    <phoneticPr fontId="67" type="noConversion"/>
  </si>
  <si>
    <t>淮沭河、京杭大运河堤防工程维修养护；洪泽湖网格化管理</t>
    <phoneticPr fontId="67" type="noConversion"/>
  </si>
  <si>
    <t>附件2-3</t>
    <phoneticPr fontId="67" type="noConversion"/>
  </si>
  <si>
    <t>2023年第一批省级水利发展资金明细表 (水利工程运行维护)</t>
    <phoneticPr fontId="113" type="noConversion"/>
  </si>
  <si>
    <t>2023年第一批省级水利发展资金
省本级明细表（水利工程维修）</t>
    <phoneticPr fontId="67" type="noConversion"/>
  </si>
  <si>
    <t>2023年第一批省级水利发展资金
省本级明细表（水利工程养护）</t>
    <phoneticPr fontId="67" type="noConversion"/>
  </si>
  <si>
    <r>
      <t>2023</t>
    </r>
    <r>
      <rPr>
        <b/>
        <sz val="16"/>
        <rFont val="宋体"/>
        <family val="3"/>
        <charset val="134"/>
      </rPr>
      <t>年第一批省级水利发展资金明细表</t>
    </r>
    <r>
      <rPr>
        <b/>
        <sz val="16"/>
        <rFont val="Times New Roman"/>
        <family val="1"/>
      </rPr>
      <t xml:space="preserve"> (</t>
    </r>
    <r>
      <rPr>
        <b/>
        <sz val="16"/>
        <rFont val="宋体"/>
        <family val="3"/>
        <charset val="134"/>
      </rPr>
      <t>河湖管理与保护</t>
    </r>
    <r>
      <rPr>
        <b/>
        <sz val="16"/>
        <rFont val="Times New Roman"/>
        <family val="1"/>
      </rPr>
      <t>)</t>
    </r>
    <phoneticPr fontId="67" type="noConversion"/>
  </si>
  <si>
    <t>2023年第一批省级水利发展资金
省本级明细表（河湖管理与保护）</t>
    <phoneticPr fontId="67" type="noConversion"/>
  </si>
  <si>
    <r>
      <t>2023</t>
    </r>
    <r>
      <rPr>
        <b/>
        <sz val="19"/>
        <rFont val="宋体"/>
        <family val="1"/>
        <charset val="134"/>
      </rPr>
      <t>年第一批省级水利发展资金明细表</t>
    </r>
    <r>
      <rPr>
        <b/>
        <sz val="19"/>
        <rFont val="Times New Roman"/>
        <family val="1"/>
        <charset val="134"/>
      </rPr>
      <t xml:space="preserve"> 
</t>
    </r>
    <r>
      <rPr>
        <b/>
        <sz val="19"/>
        <rFont val="宋体"/>
        <family val="1"/>
        <charset val="134"/>
      </rPr>
      <t>（</t>
    </r>
    <r>
      <rPr>
        <b/>
        <sz val="19"/>
        <rFont val="宋体"/>
        <family val="3"/>
        <charset val="134"/>
      </rPr>
      <t>长江河道监测）</t>
    </r>
    <r>
      <rPr>
        <b/>
        <sz val="19"/>
        <rFont val="Times New Roman"/>
        <family val="1"/>
        <charset val="134"/>
      </rPr>
      <t xml:space="preserve">     </t>
    </r>
    <phoneticPr fontId="113" type="noConversion"/>
  </si>
  <si>
    <t>水旱灾害防御</t>
    <phoneticPr fontId="67" type="noConversion"/>
  </si>
  <si>
    <r>
      <t>2023</t>
    </r>
    <r>
      <rPr>
        <b/>
        <sz val="16"/>
        <rFont val="宋体"/>
        <family val="3"/>
        <charset val="134"/>
      </rPr>
      <t>年第一批省级水利发展资金明细表
（水旱灾害防御物资保管及增储）</t>
    </r>
    <phoneticPr fontId="115" type="noConversion"/>
  </si>
  <si>
    <t>省级水旱灾害防御物资及防汛块石保管</t>
    <phoneticPr fontId="115" type="noConversion"/>
  </si>
  <si>
    <r>
      <t>2022年省级节水型学校</t>
    </r>
    <r>
      <rPr>
        <sz val="10"/>
        <color theme="1"/>
        <rFont val="仿宋"/>
        <family val="3"/>
        <charset val="134"/>
      </rPr>
      <t>4</t>
    </r>
    <r>
      <rPr>
        <sz val="10"/>
        <color theme="1"/>
        <rFont val="仿宋"/>
        <family val="3"/>
        <charset val="134"/>
      </rPr>
      <t>所；开展节水基础工作，用于水平衡测试 、节水载体建设、节水评价、节水督查等</t>
    </r>
    <phoneticPr fontId="67" type="noConversion"/>
  </si>
  <si>
    <t>2022年省级节水型学校1所；开展节水基础工作，用于水平衡测试 、节水载体建设、节水评价、节水督查等</t>
    <phoneticPr fontId="67" type="noConversion"/>
  </si>
  <si>
    <t>2022年省级节水型工业园区1个、节水型学校2所；开展节水基础工作，用于水平衡测试 、节水载体建设、节水评价、节水督查等</t>
    <phoneticPr fontId="67" type="noConversion"/>
  </si>
  <si>
    <r>
      <t>2022年省级节水型学校</t>
    </r>
    <r>
      <rPr>
        <sz val="10"/>
        <color theme="1"/>
        <rFont val="仿宋"/>
        <family val="3"/>
        <charset val="134"/>
      </rPr>
      <t>2</t>
    </r>
    <r>
      <rPr>
        <sz val="10"/>
        <color theme="1"/>
        <rFont val="仿宋"/>
        <family val="3"/>
        <charset val="134"/>
      </rPr>
      <t>所；开展节水基础工作，用于水平衡测试、节水载体建设 、用水审计、节水评价、节水督查等</t>
    </r>
    <phoneticPr fontId="67" type="noConversion"/>
  </si>
  <si>
    <r>
      <t>2022年省级节水型学校</t>
    </r>
    <r>
      <rPr>
        <sz val="10"/>
        <color theme="1"/>
        <rFont val="仿宋"/>
        <family val="3"/>
        <charset val="134"/>
      </rPr>
      <t>3</t>
    </r>
    <r>
      <rPr>
        <sz val="10"/>
        <color theme="1"/>
        <rFont val="仿宋"/>
        <family val="3"/>
        <charset val="134"/>
      </rPr>
      <t>所；开展节水基础工作，用于水平衡测试、节水载体建设 、用水审计、节水评价、节水督查等。</t>
    </r>
    <phoneticPr fontId="67" type="noConversion"/>
  </si>
  <si>
    <r>
      <t>202</t>
    </r>
    <r>
      <rPr>
        <sz val="10"/>
        <color theme="1"/>
        <rFont val="仿宋"/>
        <family val="3"/>
        <charset val="134"/>
      </rPr>
      <t>2</t>
    </r>
    <r>
      <rPr>
        <sz val="10"/>
        <color theme="1"/>
        <rFont val="仿宋"/>
        <family val="3"/>
        <charset val="134"/>
      </rPr>
      <t>省级节水型学校1所；开展节水基础工作，用于水平衡测试 、节水载体建设、节水评价、节水督查等</t>
    </r>
    <phoneticPr fontId="67" type="noConversion"/>
  </si>
  <si>
    <t>清水坝站，化农、桂五、山洪、红旗、龙王山水库，39座小（1）型水库、70座小（2）型水库管护，76座规范化小水库养护，24座小水库安全监测设施,1座二类坝小水库消险，1座大中型闸站监测设施</t>
    <phoneticPr fontId="131" type="noConversion"/>
  </si>
  <si>
    <t>水行政执法和河湖采砂管理，购置执法装备等</t>
    <phoneticPr fontId="67" type="noConversion"/>
  </si>
  <si>
    <t>水行政执法和河湖采砂管理，建造一艘执法艇等</t>
    <phoneticPr fontId="67" type="noConversion"/>
  </si>
  <si>
    <t>水行政执法和河湖采砂管理等</t>
    <phoneticPr fontId="67" type="noConversion"/>
  </si>
  <si>
    <t>水行政执法，建造一艘执法艇等</t>
    <phoneticPr fontId="67" type="noConversion"/>
  </si>
  <si>
    <t>水行政执法案例汇编及长江采砂管理法律法规等汇编</t>
    <phoneticPr fontId="67" type="noConversion"/>
  </si>
  <si>
    <t>河湖采砂及水行政执法管理、购执法识别服，水域保护监测中心运维</t>
    <phoneticPr fontId="67" type="noConversion"/>
  </si>
  <si>
    <t>退圩还湖实施及完成情况复核、水域空间动态监测技术规程等</t>
    <phoneticPr fontId="67" type="noConversion"/>
  </si>
  <si>
    <t>江苏省水文监测管理系统（一期）</t>
    <phoneticPr fontId="67" type="noConversion"/>
  </si>
  <si>
    <t>昌梨水库涵洞机器人检查试点20万元</t>
    <phoneticPr fontId="67" type="noConversion"/>
  </si>
  <si>
    <t>河湖采砂及
水行政执法管理</t>
    <phoneticPr fontId="131" type="noConversion"/>
  </si>
  <si>
    <t xml:space="preserve">   泰州市本级</t>
    <phoneticPr fontId="131" type="noConversion"/>
  </si>
  <si>
    <t>水行政执法和长江采砂管理，疏浚砂综合利用项目监管，采砂船指定停泊点运行维护，建造1艘执法船等</t>
    <phoneticPr fontId="67" type="noConversion"/>
  </si>
  <si>
    <t>淮河入江水道、洪泽湖、京杭大运河、淮沭河、苏北灌溉总渠、黄河故道（杨庄以下段）、淮河入海水道堤防工程维修养护；省级堤防精细化管理试点创建；洪泽湖、白马湖、宝应湖、里下河湖荡、高邮湖网格化管理；淮安区漂浮物打捞；清江浦区水域保护试点；洪泽区洪泽湖退圩还湖及其生态修复</t>
    <phoneticPr fontId="67" type="noConversion"/>
  </si>
  <si>
    <t>淮河、淮河入江水道、洪泽湖堤防工程维修养护；洪泽湖网格化管理；洪泽湖退圩还湖及其生态修复</t>
    <phoneticPr fontId="67" type="noConversion"/>
  </si>
  <si>
    <t>京杭大运河、骆马湖堤防工程维修养护；省级堤防安全评价试点；宿迁市属（含湖滨新区）洪泽湖、骆马湖网格化管理；宿城区洪泽湖退圩还湖及其生态修复</t>
    <phoneticPr fontId="67" type="noConversion"/>
  </si>
  <si>
    <t>淮河、怀洪新河、徐洪河堤防工程维修养护；洪泽湖网格化管理;洪泽湖退圩还湖及其生态修复</t>
    <phoneticPr fontId="67" type="noConversion"/>
  </si>
  <si>
    <t>水域监测保护中心运行补助</t>
    <phoneticPr fontId="67" type="noConversion"/>
  </si>
  <si>
    <t>滨海抽水站电气试验及部分设备维修</t>
    <phoneticPr fontId="67" type="noConversion"/>
  </si>
  <si>
    <t>淮安一站液压启闭机活塞杆及油缸维修</t>
    <phoneticPr fontId="67" type="noConversion"/>
  </si>
  <si>
    <t>望虞河、太浦河、太湖堤防工程维修养护；苏州市属（含高新区）太湖网格化管</t>
    <phoneticPr fontId="131" type="noConversion"/>
  </si>
  <si>
    <t>理；长江岸线整治修复；吴江区、吴中区、工业园区漂浮物打捞</t>
    <phoneticPr fontId="131" type="noConversion"/>
  </si>
  <si>
    <t>新沭河、海堤堤防工程维修养护；海州区水域保护试点</t>
  </si>
  <si>
    <t>海堤、通榆河（中段）堤防工程维修养</t>
    <phoneticPr fontId="67" type="noConversion"/>
  </si>
  <si>
    <t>护；盐城市四大港清淤；里下河湖荡网格化管理；大丰区、盐都区漂浮物打捞</t>
  </si>
  <si>
    <t>长江、淮河入江水道、京杭大运河、泰州引江河堤防工程维修养护；江都区大运河淤溪河口险工险段处置；江都区大运河崇湾凹段险工险段处置；江都区大运河昭关闸北段险工险段处置；江都区高水河梁家港段险工险段处置；白马湖、宝应湖里下河湖荡、高邮湖</t>
    <phoneticPr fontId="67" type="noConversion"/>
  </si>
  <si>
    <t>邵伯湖网格化管理；长江堤防岸线巡查管理（含经济开发区）；长江岸线整治修复；江都区漂浮物打捞</t>
    <phoneticPr fontId="131" type="noConversion"/>
  </si>
  <si>
    <t>维修
基数</t>
    <phoneticPr fontId="113" type="noConversion"/>
  </si>
  <si>
    <t>工程
养护</t>
    <phoneticPr fontId="113" type="noConversion"/>
  </si>
  <si>
    <t>省新沂河海口控制工程管理所</t>
    <phoneticPr fontId="113" type="noConversion"/>
  </si>
  <si>
    <t>瓜洲泵站创建补助300万</t>
    <phoneticPr fontId="67" type="noConversion"/>
  </si>
  <si>
    <t>临洪东站创建补助300万</t>
    <phoneticPr fontId="67" type="noConversion"/>
  </si>
  <si>
    <t>2022年尾款180万元。2023年流域性河道、省管湖泊、大中型水库水域功能监测监管经费900万元，2023年先安排720万元。洪泽湖湖体及出入湖河道水资源质量年度监测200万元</t>
    <phoneticPr fontId="67" type="noConversion"/>
  </si>
  <si>
    <t>1.19个水文自动测报系统分中心平台专线及测站CDMA、GPRS数据通信费</t>
    <phoneticPr fontId="67" type="noConversion"/>
  </si>
  <si>
    <t>2.19个水文自动测报系统分中心平台及所属1080个遥测站巡检、技术支持</t>
    <phoneticPr fontId="67" type="noConversion"/>
  </si>
  <si>
    <t>3.水利信息化设施设备维护</t>
    <phoneticPr fontId="67" type="noConversion"/>
  </si>
  <si>
    <t>4.84处自动测流设备运维</t>
    <phoneticPr fontId="67" type="noConversion"/>
  </si>
  <si>
    <t>5.省自动站数据平台维护和通讯传输保障管理等</t>
    <phoneticPr fontId="67" type="noConversion"/>
  </si>
  <si>
    <t>6.水文测验数据处理与资料在线审查系统</t>
    <phoneticPr fontId="67" type="noConversion"/>
  </si>
  <si>
    <t>7.水文设施应急经费</t>
    <phoneticPr fontId="67" type="noConversion"/>
  </si>
  <si>
    <t>1.6处水文缆道、29处水位自记台、22处雨量观测场、28处地下水监测井、2处墒情站日常维修养护</t>
    <phoneticPr fontId="67" type="noConversion"/>
  </si>
  <si>
    <t>2.1个水情分中心、69处遥测站点及分中心物联网专线日常维修养护</t>
    <phoneticPr fontId="67" type="noConversion"/>
  </si>
  <si>
    <t>3.晓桥水文站电动缆道测流系统改造</t>
    <phoneticPr fontId="67" type="noConversion"/>
  </si>
  <si>
    <t>4.水情分中心机房设备更新</t>
    <phoneticPr fontId="67" type="noConversion"/>
  </si>
  <si>
    <t>5.前垾村水文站缆道测流系统改造</t>
    <phoneticPr fontId="67" type="noConversion"/>
  </si>
  <si>
    <t>6.测站安全生产设施标准化改造</t>
    <phoneticPr fontId="67" type="noConversion"/>
  </si>
  <si>
    <t>7.城市雨量站监测设施及能力改造</t>
    <phoneticPr fontId="67" type="noConversion"/>
  </si>
  <si>
    <t>1.2处水文缆道、28处水位自记台、27处雨量观测场、39处地下水监测井、1处墒情站日常维修养护</t>
    <phoneticPr fontId="67" type="noConversion"/>
  </si>
  <si>
    <t>2.1个水情分中心、70处遥测站点及物联网专线日常维修养护</t>
    <phoneticPr fontId="67" type="noConversion"/>
  </si>
  <si>
    <t>3.城区监测中心测报能力提升</t>
    <phoneticPr fontId="67" type="noConversion"/>
  </si>
  <si>
    <t>4.江阴、宜兴、城区等3个监测中心生产用房外墙防渗维修</t>
    <phoneticPr fontId="67" type="noConversion"/>
  </si>
  <si>
    <t>5.横山水库水文站测流系统智能化改造</t>
    <phoneticPr fontId="67" type="noConversion"/>
  </si>
  <si>
    <t>6.安全生产设施标准化改造</t>
    <phoneticPr fontId="67" type="noConversion"/>
  </si>
  <si>
    <t>1.21处水文缆道、78处水位自记台、9处雨量观测场、106处地下水监测井、11处墒情站日常维修养护</t>
    <phoneticPr fontId="67" type="noConversion"/>
  </si>
  <si>
    <t>2.1个水情分中心、163处遥测站点及物联网专线日常维修养护</t>
    <phoneticPr fontId="67" type="noConversion"/>
  </si>
  <si>
    <t>3.1个水质自动监测站运维（新安站）</t>
    <phoneticPr fontId="67" type="noConversion"/>
  </si>
  <si>
    <t>4.新安水文站缆道操作台更新</t>
    <phoneticPr fontId="67" type="noConversion"/>
  </si>
  <si>
    <t>5.丰县闸水文站生产用房维修</t>
    <phoneticPr fontId="67" type="noConversion"/>
  </si>
  <si>
    <t>6.华山闸中心水文站生产用房防渗维修</t>
    <phoneticPr fontId="67" type="noConversion"/>
  </si>
  <si>
    <t>7.滩上集、窑湾水位站站房维修</t>
    <phoneticPr fontId="67" type="noConversion"/>
  </si>
  <si>
    <t>8.安全生产设施标准化改造</t>
    <phoneticPr fontId="67" type="noConversion"/>
  </si>
  <si>
    <t>1.10处水文缆道、27处水位自记台、35处雨量观测场、33处地下水监测井、4处墒情站日常维修养护</t>
    <phoneticPr fontId="67" type="noConversion"/>
  </si>
  <si>
    <t>2.1个水情分中心、60处遥测站点及物联网专线日常维修养护</t>
    <phoneticPr fontId="67" type="noConversion"/>
  </si>
  <si>
    <t>3.礼嘉（Ⅱ）站等6个地下井测验环境标准化改造</t>
    <phoneticPr fontId="67" type="noConversion"/>
  </si>
  <si>
    <t>4.金坛水文水资源监测中心生产业务用房维修</t>
    <phoneticPr fontId="67" type="noConversion"/>
  </si>
  <si>
    <t>5.百渎口水文站道路及电路维修</t>
    <phoneticPr fontId="67" type="noConversion"/>
  </si>
  <si>
    <t>1.9处水文缆道、34处水位自记台、17处雨量观测场、59处地下水监测井日常维修养护</t>
    <phoneticPr fontId="67" type="noConversion"/>
  </si>
  <si>
    <t>2.1个水情分中心、40处遥测站点及物联网专线日常维修养护</t>
    <phoneticPr fontId="67" type="noConversion"/>
  </si>
  <si>
    <t>3.平望水文站H-ADCP自动测流设施设备改造</t>
    <phoneticPr fontId="67" type="noConversion"/>
  </si>
  <si>
    <t>4.陈墓、湘城水文站水毁修复</t>
    <phoneticPr fontId="67" type="noConversion"/>
  </si>
  <si>
    <t>5.昆山监测中心生产业务用房维修</t>
    <phoneticPr fontId="67" type="noConversion"/>
  </si>
  <si>
    <t>1.8处水文缆道、35处水位自记台、33处雨量观测场、57处地下水监测井、东灶港海洋潮位站日常维修养护</t>
    <phoneticPr fontId="67" type="noConversion"/>
  </si>
  <si>
    <t>2.1个水情分中心、56处遥测站点及物联网专线日常维修养护</t>
    <phoneticPr fontId="67" type="noConversion"/>
  </si>
  <si>
    <t>3.沿江沿海9处水文测站流量自动监测系统改造</t>
    <phoneticPr fontId="67" type="noConversion"/>
  </si>
  <si>
    <t>4.十总等3站地下水监测井维修</t>
    <phoneticPr fontId="67" type="noConversion"/>
  </si>
  <si>
    <t>5.遥望港闸、小洋口闸水文站水文设施维修</t>
    <phoneticPr fontId="67" type="noConversion"/>
  </si>
  <si>
    <t>1.8处水文缆道、49处水位自记台、19处雨量观测场、66处地下水监测井、3处墒情站日常维修养护</t>
    <phoneticPr fontId="67" type="noConversion"/>
  </si>
  <si>
    <t>2.1个水情分中心、112处遥测站点及物联网专线日常维修养护</t>
    <phoneticPr fontId="67" type="noConversion"/>
  </si>
  <si>
    <t>3.2个水质自动监测站运维（凤凰嘴站、刘顶站）</t>
    <phoneticPr fontId="67" type="noConversion"/>
  </si>
  <si>
    <t>4.小塔山水库水文站东干渠测流设施及环境改造</t>
    <phoneticPr fontId="67" type="noConversion"/>
  </si>
  <si>
    <t>1.10处水文缆道、39处水位自记台、27处雨量观测场、51处地下水监测井、1处墒情站日常维修养护</t>
    <phoneticPr fontId="67" type="noConversion"/>
  </si>
  <si>
    <t>2.1个水情分中心、76处遥测站点及物联网专线日常维修养护</t>
    <phoneticPr fontId="67" type="noConversion"/>
  </si>
  <si>
    <t>3.唐响河闸水文站流量在线监测系统改造</t>
    <phoneticPr fontId="67" type="noConversion"/>
  </si>
  <si>
    <t>4.一帆河闸水文站流量在线监测系统改造</t>
    <phoneticPr fontId="67" type="noConversion"/>
  </si>
  <si>
    <t>5.水情会商系统改造</t>
    <phoneticPr fontId="67" type="noConversion"/>
  </si>
  <si>
    <t>1.20处水文缆道、68处水位自记台、26处雨量观测场、84处地下水监测井、射阳港海洋潮位站、5处墒情站日常维修养护</t>
    <phoneticPr fontId="67" type="noConversion"/>
  </si>
  <si>
    <t>2.1个水情分中心、91处遥测站点及物联网专线日常维修养护</t>
    <phoneticPr fontId="67" type="noConversion"/>
  </si>
  <si>
    <t>3.2个水质自动监测站运维（东台站、阜宁站）</t>
    <phoneticPr fontId="67" type="noConversion"/>
  </si>
  <si>
    <t>4.盐城水位站自记台、观测场及附属设施维修</t>
    <phoneticPr fontId="67" type="noConversion"/>
  </si>
  <si>
    <t>5.运棉河闸水文站缆道房及附属设施维修</t>
    <phoneticPr fontId="67" type="noConversion"/>
  </si>
  <si>
    <t>6.阜宁（通）水文站围墙等附属设施维修</t>
    <phoneticPr fontId="67" type="noConversion"/>
  </si>
  <si>
    <t>7.梁垛河闸、梁垛河南闸等站自动测流设备改造</t>
    <phoneticPr fontId="67" type="noConversion"/>
  </si>
  <si>
    <t>8.水情会商系统改造</t>
    <phoneticPr fontId="67" type="noConversion"/>
  </si>
  <si>
    <t>9.安全生产设施标准化改造</t>
    <phoneticPr fontId="67" type="noConversion"/>
  </si>
  <si>
    <t>1.1处水文缆道、34处水位自记台、9处雨量观测场、34处地下水监测井、2处墒情站日常维修养护</t>
    <phoneticPr fontId="67" type="noConversion"/>
  </si>
  <si>
    <t>2.1个水情分中心、46处遥测站点及物联网专线日常维修养护</t>
    <phoneticPr fontId="67" type="noConversion"/>
  </si>
  <si>
    <t>3.六闸（三）水位站维修</t>
    <phoneticPr fontId="67" type="noConversion"/>
  </si>
  <si>
    <t>4.水情分中心电梯安全隐患改造</t>
    <phoneticPr fontId="67" type="noConversion"/>
  </si>
  <si>
    <t>1.7处水文缆道、18处水位自记台、15处雨量观测场、20处地下水监测井、2处墒情站日常维修养护</t>
    <phoneticPr fontId="67" type="noConversion"/>
  </si>
  <si>
    <t>3.武定门闸、秦淮新河闸数据采集系统改造</t>
    <phoneticPr fontId="67" type="noConversion"/>
  </si>
  <si>
    <t>2.1个水情分中心、5处遥测站点及物联网专线日常维修养护</t>
    <phoneticPr fontId="67" type="noConversion"/>
  </si>
  <si>
    <t>1.1处水文缆道、4处水位自记台、2处雨量观测场日常维修养护</t>
    <phoneticPr fontId="67" type="noConversion"/>
  </si>
  <si>
    <t>3.万福闸水文站流量自动报汛改造</t>
    <phoneticPr fontId="67" type="noConversion"/>
  </si>
  <si>
    <t>2.1个水情分中心、17处遥测站点及物联网专线日常维修养护</t>
    <phoneticPr fontId="67" type="noConversion"/>
  </si>
  <si>
    <t>1.2处水文缆道、14处水位自记台、2处雨量观测场日常维修养护</t>
    <phoneticPr fontId="67" type="noConversion"/>
  </si>
  <si>
    <t>3.三河闸闸站数据采集系统改造</t>
    <phoneticPr fontId="67" type="noConversion"/>
  </si>
  <si>
    <t>2.1个水情分中心、7处遥测站点及物联网专线日常维修养护</t>
    <phoneticPr fontId="67" type="noConversion"/>
  </si>
  <si>
    <t>1.1处水文缆道、5处水位自记台、1处雨量观测场日常维修养护</t>
    <phoneticPr fontId="67" type="noConversion"/>
  </si>
  <si>
    <t>3.高良涧闸和阜宁腰闸闸站数据采集系统改造</t>
    <phoneticPr fontId="67" type="noConversion"/>
  </si>
  <si>
    <t>2.1个水情分中心、41处遥测站点及物联网专线日常维修养护</t>
    <phoneticPr fontId="67" type="noConversion"/>
  </si>
  <si>
    <t>1.8处水文缆道、30处水位自记台、5处雨量观测场日常维修养护</t>
    <phoneticPr fontId="67" type="noConversion"/>
  </si>
  <si>
    <t>3.盐河闸和淮涟闸水文站闸站数据采集系统改造</t>
    <phoneticPr fontId="67" type="noConversion"/>
  </si>
  <si>
    <t>2.1个水情分中心、21处遥测站点及物联网专线日常维修养护</t>
    <phoneticPr fontId="67" type="noConversion"/>
  </si>
  <si>
    <t>1.4处水文缆道、14处水位自记台、2处雨量观测场日常维修养护</t>
    <phoneticPr fontId="67" type="noConversion"/>
  </si>
  <si>
    <t>4.嶂山闸、宿迁闸等14处闸站数据采集系统改造</t>
    <phoneticPr fontId="67" type="noConversion"/>
  </si>
  <si>
    <t>3.皂河闸水文站测流缆道改造</t>
    <phoneticPr fontId="67" type="noConversion"/>
  </si>
  <si>
    <t>2.1个水情分中心、25处遥测站点及物联网专线日常维修养护</t>
    <phoneticPr fontId="67" type="noConversion"/>
  </si>
  <si>
    <t>1.7处水文缆道、23处水位自记台、5处雨量观测场日常维修养护</t>
    <phoneticPr fontId="67" type="noConversion"/>
  </si>
  <si>
    <t>4.水文发展基地实验楼及档案馆外墙维修</t>
    <phoneticPr fontId="67" type="noConversion"/>
  </si>
  <si>
    <t>3.径流小流域实验站改造</t>
    <phoneticPr fontId="67" type="noConversion"/>
  </si>
  <si>
    <t>2.灾备机房运维、巡检及维护</t>
    <phoneticPr fontId="67" type="noConversion"/>
  </si>
  <si>
    <t>1.省水文档案馆、东部水文仪器检定中心及附属设施维护</t>
    <phoneticPr fontId="67" type="noConversion"/>
  </si>
  <si>
    <t>6.沭阳监测中心自动测报系统改造</t>
    <phoneticPr fontId="67" type="noConversion"/>
  </si>
  <si>
    <t>5.复隆、河北等14处中小河流站点维修</t>
    <phoneticPr fontId="67" type="noConversion"/>
  </si>
  <si>
    <t>4.金锁镇水文站生产用房及附属设施维修</t>
    <phoneticPr fontId="67" type="noConversion"/>
  </si>
  <si>
    <t>3.1个水质自动监测站运维（四河站）</t>
    <phoneticPr fontId="67" type="noConversion"/>
  </si>
  <si>
    <t>1.11处水文缆道、23处水位自记台、5处雨量观测场、48处地下水监测井、4处墒情站日常维修养护</t>
    <phoneticPr fontId="67" type="noConversion"/>
  </si>
  <si>
    <t>5.城区监测中心视频集控改造</t>
    <phoneticPr fontId="67" type="noConversion"/>
  </si>
  <si>
    <t>4.夏仕港闸水文站自动测流设施维修</t>
    <phoneticPr fontId="67" type="noConversion"/>
  </si>
  <si>
    <t>3.1个水质自动监测站运维（高港站）</t>
    <phoneticPr fontId="67" type="noConversion"/>
  </si>
  <si>
    <t>1.5处水文缆道、36处水位自记台、14处雨量观测场、29处地下水监测井日常维修养护</t>
    <phoneticPr fontId="67" type="noConversion"/>
  </si>
  <si>
    <t>6.北固山水位站维修</t>
    <phoneticPr fontId="67" type="noConversion"/>
  </si>
  <si>
    <t>5.谏壁闸等3处水文站水位智能监测设备改造</t>
    <phoneticPr fontId="67" type="noConversion"/>
  </si>
  <si>
    <t>4.北山水库及南水桥水文站设施维修</t>
    <phoneticPr fontId="67" type="noConversion"/>
  </si>
  <si>
    <t>3.1个水质自动监测站运维（谏壁闸）</t>
    <phoneticPr fontId="67" type="noConversion"/>
  </si>
  <si>
    <t>2.1个水情分中心、44处遥测站点及物联网专线日常维修养护</t>
    <phoneticPr fontId="67" type="noConversion"/>
  </si>
  <si>
    <t>省水土保</t>
    <phoneticPr fontId="67" type="noConversion"/>
  </si>
  <si>
    <t>持生态环境监测
总站</t>
    <phoneticPr fontId="67" type="noConversion"/>
  </si>
  <si>
    <t>国家级县域
达标建设
奖补</t>
    <phoneticPr fontId="113" type="noConversion"/>
  </si>
  <si>
    <t>再生水利用
配置试点
补助</t>
    <phoneticPr fontId="113" type="noConversion"/>
  </si>
  <si>
    <t>省级节水型
工业园区
奖补</t>
    <phoneticPr fontId="113" type="noConversion"/>
  </si>
  <si>
    <t>省级节水型
高速公路
服务区奖补</t>
    <phoneticPr fontId="67" type="noConversion"/>
  </si>
  <si>
    <t xml:space="preserve">2023年第一批省级水利发展资金明细表（河湖采砂及水行政执法管理） </t>
    <phoneticPr fontId="67" type="noConversion"/>
  </si>
  <si>
    <t>河湖采砂及水行政执法管理、购执法识别服，水域保护监测中心运
维</t>
    <phoneticPr fontId="6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</si>
</sst>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76" formatCode="m/d"/>
    <numFmt numFmtId="177" formatCode="_-* #,##0.00_-;\-* #,##0.00_-;_-* &quot;-&quot;??_-;_-@_-"/>
    <numFmt numFmtId="178" formatCode="#,##0.0_);\(#,##0.0\)"/>
    <numFmt numFmtId="179" formatCode="0_ "/>
    <numFmt numFmtId="180" formatCode="#,##0\ &quot;$&quot;;[Red]\-#,##0\ &quot;$&quot;"/>
    <numFmt numFmtId="181" formatCode="0.00_);[Red]\(0.00\)"/>
    <numFmt numFmtId="182" formatCode="_ &quot;$&quot;\ * #,##0.00_ ;_ &quot;$&quot;\ * \-#,##0.00_ ;_ &quot;$&quot;\ * &quot;-&quot;??_ ;_ @_ "/>
    <numFmt numFmtId="183" formatCode="#,##0.00\ &quot;$&quot;;\-#,##0.00\ &quot;$&quot;"/>
    <numFmt numFmtId="184" formatCode="_-* #,##0_-;\-* #,##0_-;_-* &quot;-&quot;_-;_-@_-"/>
    <numFmt numFmtId="185" formatCode="_(&quot;$&quot;* #,##0_);_(&quot;$&quot;* \(#,##0\);_(&quot;$&quot;* &quot;-&quot;_);_(@_)"/>
    <numFmt numFmtId="186" formatCode="_-&quot;$&quot;\ * #,##0_-;_-&quot;$&quot;\ * #,##0\-;_-&quot;$&quot;\ * &quot;-&quot;_-;_-@_-"/>
    <numFmt numFmtId="187" formatCode="_-&quot;$&quot;\ * #,##0.00_-;_-&quot;$&quot;\ * #,##0.00\-;_-&quot;$&quot;\ * &quot;-&quot;??_-;_-@_-"/>
    <numFmt numFmtId="188" formatCode="0.0"/>
    <numFmt numFmtId="189" formatCode="&quot;$&quot;#,##0_);[Red]\(&quot;$&quot;#,##0\)"/>
    <numFmt numFmtId="190" formatCode="&quot;$&quot;#,##0.00_);[Red]\(&quot;$&quot;#,##0.00\)"/>
    <numFmt numFmtId="191" formatCode="0.0000&quot;  &quot;"/>
    <numFmt numFmtId="192" formatCode="0.0_ "/>
    <numFmt numFmtId="193" formatCode="_(&quot;$&quot;* #,##0.00_);_(&quot;$&quot;* \(#,##0.00\);_(&quot;$&quot;* &quot;-&quot;??_);_(@_)"/>
    <numFmt numFmtId="194" formatCode="0_);\(0\)"/>
    <numFmt numFmtId="195" formatCode="0_);[Red]\(0\)"/>
    <numFmt numFmtId="196" formatCode="0.0_);[Red]\(0.0\)"/>
  </numFmts>
  <fonts count="133">
    <font>
      <sz val="11"/>
      <color theme="1"/>
      <name val="宋体"/>
      <charset val="134"/>
      <scheme val="minor"/>
    </font>
    <font>
      <sz val="12"/>
      <name val="宋体"/>
      <family val="3"/>
      <charset val="134"/>
    </font>
    <font>
      <sz val="11"/>
      <name val="宋体"/>
      <family val="3"/>
      <charset val="134"/>
    </font>
    <font>
      <i/>
      <sz val="11"/>
      <name val="宋体"/>
      <family val="3"/>
      <charset val="134"/>
    </font>
    <font>
      <sz val="10"/>
      <name val="宋体"/>
      <family val="3"/>
      <charset val="134"/>
    </font>
    <font>
      <b/>
      <sz val="11"/>
      <name val="宋体"/>
      <family val="3"/>
      <charset val="134"/>
    </font>
    <font>
      <b/>
      <sz val="16"/>
      <name val="宋体"/>
      <family val="3"/>
      <charset val="134"/>
      <scheme val="minor"/>
    </font>
    <font>
      <sz val="10"/>
      <color theme="1"/>
      <name val="宋体"/>
      <family val="3"/>
      <charset val="134"/>
      <scheme val="minor"/>
    </font>
    <font>
      <b/>
      <sz val="11"/>
      <color indexed="8"/>
      <name val="宋体"/>
      <family val="3"/>
      <charset val="134"/>
    </font>
    <font>
      <sz val="11"/>
      <color indexed="8"/>
      <name val="宋体"/>
      <family val="3"/>
      <charset val="134"/>
    </font>
    <font>
      <sz val="11"/>
      <name val="Times New Roman"/>
      <family val="1"/>
    </font>
    <font>
      <sz val="11"/>
      <color rgb="FFFF0000"/>
      <name val="宋体"/>
      <family val="3"/>
      <charset val="134"/>
    </font>
    <font>
      <sz val="11"/>
      <name val="宋体"/>
      <family val="3"/>
      <charset val="134"/>
      <scheme val="minor"/>
    </font>
    <font>
      <b/>
      <sz val="10"/>
      <name val="宋体"/>
      <family val="3"/>
      <charset val="134"/>
      <scheme val="minor"/>
    </font>
    <font>
      <b/>
      <sz val="10"/>
      <name val="宋体"/>
      <family val="3"/>
      <charset val="134"/>
    </font>
    <font>
      <b/>
      <sz val="16"/>
      <name val="方正小标宋_GBK"/>
      <family val="4"/>
      <charset val="134"/>
    </font>
    <font>
      <b/>
      <sz val="12"/>
      <color indexed="8"/>
      <name val="仿宋"/>
      <family val="3"/>
      <charset val="134"/>
    </font>
    <font>
      <b/>
      <sz val="12"/>
      <color indexed="8"/>
      <name val="方正楷体_GBK"/>
      <family val="4"/>
      <charset val="134"/>
    </font>
    <font>
      <sz val="10"/>
      <name val="方正仿宋_GBK"/>
      <family val="4"/>
      <charset val="134"/>
    </font>
    <font>
      <b/>
      <sz val="11"/>
      <name val="宋体"/>
      <family val="3"/>
      <charset val="134"/>
      <scheme val="minor"/>
    </font>
    <font>
      <b/>
      <sz val="11"/>
      <color theme="1"/>
      <name val="宋体"/>
      <family val="3"/>
      <charset val="134"/>
      <scheme val="minor"/>
    </font>
    <font>
      <sz val="11"/>
      <color rgb="FFFF0000"/>
      <name val="宋体"/>
      <family val="3"/>
      <charset val="134"/>
      <scheme val="minor"/>
    </font>
    <font>
      <b/>
      <sz val="12"/>
      <name val="方正仿宋_GBK"/>
      <family val="4"/>
      <charset val="134"/>
    </font>
    <font>
      <b/>
      <sz val="12"/>
      <name val="仿宋"/>
      <family val="3"/>
      <charset val="134"/>
    </font>
    <font>
      <b/>
      <sz val="10"/>
      <name val="仿宋"/>
      <family val="3"/>
      <charset val="134"/>
    </font>
    <font>
      <sz val="10"/>
      <name val="仿宋_GB2312"/>
      <family val="3"/>
      <charset val="134"/>
    </font>
    <font>
      <sz val="10"/>
      <name val="仿宋"/>
      <family val="3"/>
      <charset val="134"/>
    </font>
    <font>
      <sz val="10"/>
      <name val="宋体"/>
      <family val="3"/>
      <charset val="134"/>
      <scheme val="minor"/>
    </font>
    <font>
      <sz val="10.5"/>
      <name val="仿宋"/>
      <family val="3"/>
      <charset val="134"/>
    </font>
    <font>
      <sz val="10"/>
      <color theme="1"/>
      <name val="仿宋"/>
      <family val="3"/>
      <charset val="134"/>
    </font>
    <font>
      <b/>
      <sz val="10"/>
      <name val="方正仿宋_GBK"/>
      <family val="4"/>
      <charset val="134"/>
    </font>
    <font>
      <b/>
      <sz val="10"/>
      <color rgb="FFFF0000"/>
      <name val="方正仿宋_GBK"/>
      <family val="4"/>
      <charset val="134"/>
    </font>
    <font>
      <sz val="10"/>
      <color theme="1"/>
      <name val="方正仿宋_GBK"/>
      <family val="4"/>
      <charset val="134"/>
    </font>
    <font>
      <b/>
      <sz val="10"/>
      <color theme="1"/>
      <name val="宋体"/>
      <family val="3"/>
      <charset val="134"/>
      <scheme val="minor"/>
    </font>
    <font>
      <sz val="10"/>
      <color rgb="FFFF0000"/>
      <name val="仿宋"/>
      <family val="3"/>
      <charset val="134"/>
    </font>
    <font>
      <b/>
      <sz val="9"/>
      <name val="仿宋"/>
      <family val="3"/>
      <charset val="134"/>
    </font>
    <font>
      <sz val="11"/>
      <color theme="1"/>
      <name val="宋体"/>
      <family val="3"/>
      <charset val="134"/>
      <scheme val="minor"/>
    </font>
    <font>
      <b/>
      <sz val="16"/>
      <name val="宋体"/>
      <family val="3"/>
      <charset val="134"/>
      <scheme val="minor"/>
    </font>
    <font>
      <sz val="10"/>
      <color theme="1"/>
      <name val="宋体"/>
      <family val="3"/>
      <charset val="134"/>
      <scheme val="minor"/>
    </font>
    <font>
      <b/>
      <sz val="10"/>
      <color theme="1"/>
      <name val="仿宋"/>
      <family val="3"/>
      <charset val="134"/>
    </font>
    <font>
      <sz val="10"/>
      <name val="Times New Roman"/>
      <family val="1"/>
    </font>
    <font>
      <sz val="11"/>
      <name val="仿宋"/>
      <family val="3"/>
      <charset val="134"/>
    </font>
    <font>
      <b/>
      <sz val="10"/>
      <name val="Times New Roman"/>
      <family val="1"/>
    </font>
    <font>
      <sz val="10"/>
      <color theme="1"/>
      <name val="Times New Roman"/>
      <family val="1"/>
    </font>
    <font>
      <sz val="12"/>
      <color theme="1"/>
      <name val="仿宋"/>
      <family val="3"/>
      <charset val="134"/>
    </font>
    <font>
      <b/>
      <sz val="12"/>
      <color theme="1"/>
      <name val="仿宋"/>
      <family val="3"/>
      <charset val="134"/>
    </font>
    <font>
      <b/>
      <sz val="16"/>
      <color theme="1"/>
      <name val="宋体"/>
      <family val="3"/>
      <charset val="134"/>
      <scheme val="major"/>
    </font>
    <font>
      <b/>
      <sz val="10"/>
      <color theme="1"/>
      <name val="仿宋"/>
      <family val="3"/>
      <charset val="134"/>
    </font>
    <font>
      <b/>
      <sz val="16"/>
      <name val="宋体"/>
      <family val="3"/>
      <charset val="134"/>
    </font>
    <font>
      <sz val="10"/>
      <color rgb="FF000000"/>
      <name val="宋体"/>
      <family val="3"/>
      <charset val="134"/>
    </font>
    <font>
      <b/>
      <sz val="11"/>
      <name val="Times New Roman"/>
      <family val="1"/>
    </font>
    <font>
      <b/>
      <sz val="18"/>
      <name val="宋体"/>
      <family val="3"/>
      <charset val="134"/>
    </font>
    <font>
      <b/>
      <sz val="10"/>
      <name val="黑体"/>
      <family val="3"/>
      <charset val="134"/>
    </font>
    <font>
      <b/>
      <sz val="10"/>
      <name val="仿宋_GB2312"/>
      <family val="3"/>
      <charset val="134"/>
    </font>
    <font>
      <b/>
      <sz val="14"/>
      <name val="宋体"/>
      <family val="3"/>
      <charset val="134"/>
      <scheme val="minor"/>
    </font>
    <font>
      <b/>
      <sz val="9"/>
      <color theme="1"/>
      <name val="仿宋"/>
      <family val="3"/>
      <charset val="134"/>
    </font>
    <font>
      <sz val="9"/>
      <color theme="1"/>
      <name val="仿宋"/>
      <family val="3"/>
      <charset val="134"/>
    </font>
    <font>
      <b/>
      <sz val="11"/>
      <name val="宋体"/>
      <family val="3"/>
      <charset val="134"/>
      <scheme val="major"/>
    </font>
    <font>
      <sz val="14"/>
      <name val="仿宋"/>
      <family val="3"/>
      <charset val="134"/>
    </font>
    <font>
      <sz val="11"/>
      <color theme="1"/>
      <name val="仿宋"/>
      <family val="3"/>
      <charset val="134"/>
    </font>
    <font>
      <sz val="10"/>
      <color theme="1"/>
      <name val="仿宋"/>
      <family val="3"/>
      <charset val="134"/>
    </font>
    <font>
      <sz val="11"/>
      <color indexed="8"/>
      <name val="Times New Roman"/>
      <family val="1"/>
    </font>
    <font>
      <b/>
      <sz val="16"/>
      <name val="宋体"/>
      <family val="3"/>
      <charset val="134"/>
      <scheme val="major"/>
    </font>
    <font>
      <sz val="10"/>
      <color indexed="8"/>
      <name val="仿宋"/>
      <family val="3"/>
      <charset val="134"/>
    </font>
    <font>
      <sz val="11"/>
      <color indexed="8"/>
      <name val="仿宋"/>
      <family val="3"/>
      <charset val="134"/>
    </font>
    <font>
      <b/>
      <sz val="10"/>
      <color indexed="8"/>
      <name val="仿宋"/>
      <family val="3"/>
      <charset val="134"/>
    </font>
    <font>
      <b/>
      <sz val="9"/>
      <name val="仿宋_GB2312"/>
      <family val="3"/>
      <charset val="134"/>
    </font>
    <font>
      <sz val="9"/>
      <name val="宋体"/>
      <family val="3"/>
      <charset val="134"/>
      <scheme val="minor"/>
    </font>
    <font>
      <sz val="10.5"/>
      <name val="方正仿宋_GBK"/>
      <family val="4"/>
      <charset val="134"/>
    </font>
    <font>
      <sz val="12"/>
      <color theme="1"/>
      <name val="宋体"/>
      <family val="3"/>
      <charset val="134"/>
      <scheme val="minor"/>
    </font>
    <font>
      <sz val="12"/>
      <color theme="1"/>
      <name val="仿宋_GB2312"/>
      <family val="3"/>
      <charset val="134"/>
    </font>
    <font>
      <sz val="12"/>
      <name val="宋体"/>
      <family val="3"/>
      <charset val="134"/>
      <scheme val="minor"/>
    </font>
    <font>
      <sz val="11"/>
      <color theme="1"/>
      <name val="Times New Roman"/>
      <family val="1"/>
    </font>
    <font>
      <b/>
      <sz val="18"/>
      <color rgb="FFFF0000"/>
      <name val="宋体"/>
      <family val="3"/>
      <charset val="134"/>
      <scheme val="minor"/>
    </font>
    <font>
      <b/>
      <sz val="22"/>
      <color theme="1"/>
      <name val="Times New Roman"/>
      <family val="1"/>
    </font>
    <font>
      <sz val="12"/>
      <name val="Times New Roman"/>
      <family val="1"/>
    </font>
    <font>
      <sz val="9"/>
      <name val="仿宋"/>
      <family val="3"/>
      <charset val="134"/>
    </font>
    <font>
      <b/>
      <sz val="10"/>
      <color rgb="FFFF0000"/>
      <name val="仿宋"/>
      <family val="3"/>
      <charset val="134"/>
    </font>
    <font>
      <b/>
      <sz val="11"/>
      <color rgb="FFFF0000"/>
      <name val="宋体"/>
      <family val="3"/>
      <charset val="134"/>
      <scheme val="minor"/>
    </font>
    <font>
      <sz val="14"/>
      <color rgb="FFFF0000"/>
      <name val="Times New Roman"/>
      <family val="1"/>
    </font>
    <font>
      <sz val="11"/>
      <color indexed="9"/>
      <name val="宋体"/>
      <family val="3"/>
      <charset val="134"/>
    </font>
    <font>
      <b/>
      <sz val="18"/>
      <color indexed="56"/>
      <name val="宋体"/>
      <family val="3"/>
      <charset val="134"/>
    </font>
    <font>
      <b/>
      <sz val="11"/>
      <color indexed="56"/>
      <name val="宋体"/>
      <family val="3"/>
      <charset val="134"/>
    </font>
    <font>
      <sz val="11"/>
      <color indexed="20"/>
      <name val="宋体"/>
      <family val="3"/>
      <charset val="134"/>
    </font>
    <font>
      <sz val="8"/>
      <name val="Arial"/>
      <family val="2"/>
    </font>
    <font>
      <b/>
      <sz val="15"/>
      <color indexed="56"/>
      <name val="宋体"/>
      <family val="3"/>
      <charset val="134"/>
    </font>
    <font>
      <b/>
      <sz val="13"/>
      <color indexed="56"/>
      <name val="宋体"/>
      <family val="3"/>
      <charset val="134"/>
    </font>
    <font>
      <sz val="10"/>
      <name val="MS Sans Serif"/>
      <family val="2"/>
    </font>
    <font>
      <vertAlign val="superscript"/>
      <sz val="10"/>
      <name val="Times New Roman"/>
      <family val="1"/>
    </font>
    <font>
      <sz val="11"/>
      <color indexed="52"/>
      <name val="宋体"/>
      <family val="3"/>
      <charset val="134"/>
    </font>
    <font>
      <i/>
      <sz val="11"/>
      <color indexed="23"/>
      <name val="宋体"/>
      <family val="3"/>
      <charset val="134"/>
    </font>
    <font>
      <b/>
      <sz val="11"/>
      <color indexed="52"/>
      <name val="宋体"/>
      <family val="3"/>
      <charset val="134"/>
    </font>
    <font>
      <b/>
      <sz val="12"/>
      <name val="Arial"/>
      <family val="2"/>
    </font>
    <font>
      <sz val="11"/>
      <color indexed="62"/>
      <name val="宋体"/>
      <family val="3"/>
      <charset val="134"/>
    </font>
    <font>
      <sz val="11"/>
      <color indexed="10"/>
      <name val="宋体"/>
      <family val="3"/>
      <charset val="134"/>
    </font>
    <font>
      <b/>
      <sz val="11"/>
      <color indexed="9"/>
      <name val="宋体"/>
      <family val="3"/>
      <charset val="134"/>
    </font>
    <font>
      <sz val="12"/>
      <color indexed="9"/>
      <name val="Helv"/>
      <family val="2"/>
    </font>
    <font>
      <sz val="10"/>
      <name val="Arial"/>
      <family val="2"/>
    </font>
    <font>
      <sz val="11"/>
      <color indexed="17"/>
      <name val="宋体"/>
      <family val="3"/>
      <charset val="134"/>
    </font>
    <font>
      <sz val="10"/>
      <name val="Helv"/>
      <family val="2"/>
    </font>
    <font>
      <sz val="8"/>
      <name val="Times New Roman"/>
      <family val="1"/>
    </font>
    <font>
      <sz val="11"/>
      <color indexed="60"/>
      <name val="宋体"/>
      <family val="3"/>
      <charset val="134"/>
    </font>
    <font>
      <sz val="12"/>
      <name val="Times New Roman"/>
      <family val="1"/>
    </font>
    <font>
      <u/>
      <sz val="12"/>
      <color indexed="12"/>
      <name val="宋体"/>
      <family val="3"/>
      <charset val="134"/>
    </font>
    <font>
      <sz val="7"/>
      <name val="Small Fonts"/>
      <family val="2"/>
    </font>
    <font>
      <b/>
      <sz val="11"/>
      <color indexed="63"/>
      <name val="宋体"/>
      <family val="3"/>
      <charset val="134"/>
    </font>
    <font>
      <b/>
      <sz val="10"/>
      <name val="Tms Rmn"/>
      <family val="1"/>
    </font>
    <font>
      <sz val="12"/>
      <name val="Helv"/>
      <family val="2"/>
    </font>
    <font>
      <b/>
      <sz val="10"/>
      <name val="MS Sans Serif"/>
      <family val="2"/>
    </font>
    <font>
      <sz val="10"/>
      <color indexed="8"/>
      <name val="MS Sans Serif"/>
      <family val="2"/>
    </font>
    <font>
      <b/>
      <sz val="16"/>
      <name val="Times New Roman"/>
      <family val="1"/>
    </font>
    <font>
      <sz val="11"/>
      <color theme="1"/>
      <name val="宋体"/>
      <family val="3"/>
      <charset val="134"/>
      <scheme val="minor"/>
    </font>
    <font>
      <sz val="11"/>
      <name val="宋体"/>
      <family val="2"/>
      <charset val="134"/>
      <scheme val="minor"/>
    </font>
    <font>
      <sz val="9"/>
      <name val="宋体"/>
      <family val="2"/>
      <charset val="134"/>
      <scheme val="minor"/>
    </font>
    <font>
      <b/>
      <sz val="11"/>
      <name val="宋体"/>
      <family val="2"/>
      <charset val="134"/>
      <scheme val="minor"/>
    </font>
    <font>
      <sz val="9"/>
      <name val="宋体"/>
      <family val="3"/>
      <charset val="134"/>
    </font>
    <font>
      <b/>
      <sz val="11"/>
      <name val="仿宋"/>
      <family val="3"/>
      <charset val="134"/>
    </font>
    <font>
      <sz val="12"/>
      <color indexed="8"/>
      <name val="宋体"/>
      <family val="3"/>
      <charset val="134"/>
    </font>
    <font>
      <b/>
      <sz val="10"/>
      <color indexed="8"/>
      <name val="宋体"/>
      <family val="3"/>
      <charset val="134"/>
    </font>
    <font>
      <b/>
      <sz val="10"/>
      <color indexed="8"/>
      <name val="方正楷体_GBK"/>
      <family val="4"/>
      <charset val="134"/>
    </font>
    <font>
      <b/>
      <sz val="11"/>
      <color indexed="8"/>
      <name val="仿宋"/>
      <family val="3"/>
      <charset val="134"/>
    </font>
    <font>
      <sz val="10"/>
      <color theme="3"/>
      <name val="仿宋"/>
      <family val="3"/>
      <charset val="134"/>
    </font>
    <font>
      <b/>
      <i/>
      <sz val="10"/>
      <color indexed="8"/>
      <name val="仿宋"/>
      <family val="3"/>
      <charset val="134"/>
    </font>
    <font>
      <i/>
      <sz val="10"/>
      <name val="仿宋"/>
      <family val="3"/>
      <charset val="134"/>
    </font>
    <font>
      <sz val="10"/>
      <color indexed="8"/>
      <name val="方正仿宋_GBK"/>
      <family val="4"/>
      <charset val="134"/>
    </font>
    <font>
      <b/>
      <sz val="19"/>
      <name val="Times New Roman"/>
      <family val="1"/>
      <charset val="134"/>
    </font>
    <font>
      <b/>
      <sz val="19"/>
      <name val="宋体"/>
      <family val="1"/>
      <charset val="134"/>
    </font>
    <font>
      <b/>
      <sz val="19"/>
      <name val="宋体"/>
      <family val="3"/>
      <charset val="134"/>
    </font>
    <font>
      <b/>
      <sz val="10"/>
      <name val="宋体"/>
      <family val="3"/>
      <charset val="134"/>
      <scheme val="major"/>
    </font>
    <font>
      <sz val="10"/>
      <color indexed="8"/>
      <name val="宋体"/>
      <family val="3"/>
      <charset val="134"/>
      <scheme val="minor"/>
    </font>
    <font>
      <b/>
      <vertAlign val="superscript"/>
      <sz val="10"/>
      <name val="仿宋"/>
      <family val="3"/>
      <charset val="134"/>
    </font>
    <font>
      <sz val="9"/>
      <name val="宋体"/>
      <family val="3"/>
      <charset val="134"/>
      <scheme val="minor"/>
    </font>
    <font>
      <b/>
      <sz val="8"/>
      <name val="仿宋"/>
      <family val="3"/>
      <charset val="134"/>
    </font>
  </fonts>
  <fills count="3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7"/>
        <bgColor indexed="64"/>
      </patternFill>
    </fill>
    <fill>
      <patternFill patternType="solid">
        <fgColor indexed="46"/>
        <bgColor indexed="64"/>
      </patternFill>
    </fill>
    <fill>
      <patternFill patternType="solid">
        <fgColor indexed="31"/>
        <bgColor indexed="64"/>
      </patternFill>
    </fill>
    <fill>
      <patternFill patternType="solid">
        <fgColor indexed="30"/>
        <bgColor indexed="64"/>
      </patternFill>
    </fill>
    <fill>
      <patternFill patternType="solid">
        <fgColor indexed="42"/>
        <bgColor indexed="64"/>
      </patternFill>
    </fill>
    <fill>
      <patternFill patternType="solid">
        <fgColor indexed="44"/>
        <bgColor indexed="64"/>
      </patternFill>
    </fill>
    <fill>
      <patternFill patternType="solid">
        <fgColor indexed="29"/>
        <bgColor indexed="64"/>
      </patternFill>
    </fill>
    <fill>
      <patternFill patternType="solid">
        <fgColor indexed="47"/>
        <bgColor indexed="64"/>
      </patternFill>
    </fill>
    <fill>
      <patternFill patternType="solid">
        <fgColor indexed="11"/>
        <bgColor indexed="64"/>
      </patternFill>
    </fill>
    <fill>
      <patternFill patternType="solid">
        <fgColor indexed="45"/>
        <bgColor indexed="64"/>
      </patternFill>
    </fill>
    <fill>
      <patternFill patternType="solid">
        <fgColor indexed="36"/>
        <bgColor indexed="64"/>
      </patternFill>
    </fill>
    <fill>
      <patternFill patternType="solid">
        <fgColor indexed="57"/>
        <bgColor indexed="64"/>
      </patternFill>
    </fill>
    <fill>
      <patternFill patternType="solid">
        <fgColor indexed="51"/>
        <bgColor indexed="64"/>
      </patternFill>
    </fill>
    <fill>
      <patternFill patternType="solid">
        <fgColor indexed="26"/>
        <bgColor indexed="64"/>
      </patternFill>
    </fill>
    <fill>
      <patternFill patternType="solid">
        <fgColor indexed="52"/>
        <bgColor indexed="64"/>
      </patternFill>
    </fill>
    <fill>
      <patternFill patternType="solid">
        <fgColor indexed="49"/>
        <bgColor indexed="64"/>
      </patternFill>
    </fill>
    <fill>
      <patternFill patternType="solid">
        <fgColor indexed="22"/>
        <bgColor indexed="64"/>
      </patternFill>
    </fill>
    <fill>
      <patternFill patternType="solid">
        <fgColor indexed="10"/>
        <bgColor indexed="64"/>
      </patternFill>
    </fill>
    <fill>
      <patternFill patternType="solid">
        <fgColor indexed="62"/>
        <bgColor indexed="64"/>
      </patternFill>
    </fill>
    <fill>
      <patternFill patternType="solid">
        <fgColor indexed="55"/>
        <bgColor indexed="64"/>
      </patternFill>
    </fill>
    <fill>
      <patternFill patternType="solid">
        <fgColor indexed="12"/>
        <bgColor indexed="64"/>
      </patternFill>
    </fill>
    <fill>
      <patternFill patternType="mediumGray">
        <fgColor indexed="22"/>
      </patternFill>
    </fill>
    <fill>
      <patternFill patternType="solid">
        <fgColor indexed="43"/>
        <bgColor indexed="64"/>
      </patternFill>
    </fill>
    <fill>
      <patternFill patternType="gray0625"/>
    </fill>
    <fill>
      <patternFill patternType="solid">
        <fgColor indexed="15"/>
        <bgColor indexed="64"/>
      </patternFill>
    </fill>
    <fill>
      <patternFill patternType="solid">
        <fgColor indexed="53"/>
        <bgColor indexed="64"/>
      </patternFill>
    </fill>
    <fill>
      <patternFill patternType="solid">
        <fgColor rgb="FFFFFF00"/>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top/>
      <bottom style="thick">
        <color indexed="62"/>
      </bottom>
      <diagonal/>
    </border>
    <border>
      <left/>
      <right/>
      <top/>
      <bottom style="medium">
        <color indexed="30"/>
      </bottom>
      <diagonal/>
    </border>
    <border>
      <left/>
      <right/>
      <top/>
      <bottom style="thick">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auto="1"/>
      </bottom>
      <diagonal/>
    </border>
    <border>
      <left style="thin">
        <color indexed="64"/>
      </left>
      <right style="thin">
        <color auto="1"/>
      </right>
      <top style="thin">
        <color indexed="64"/>
      </top>
      <bottom/>
      <diagonal/>
    </border>
    <border>
      <left/>
      <right style="thin">
        <color rgb="FF000000"/>
      </right>
      <top style="thin">
        <color rgb="FF000000"/>
      </top>
      <bottom/>
      <diagonal/>
    </border>
    <border>
      <left style="thin">
        <color rgb="FF000000"/>
      </left>
      <right style="thin">
        <color rgb="FF000000"/>
      </right>
      <top style="thin">
        <color indexed="64"/>
      </top>
      <bottom/>
      <diagonal/>
    </border>
    <border>
      <left/>
      <right/>
      <top style="thin">
        <color rgb="FF000000"/>
      </top>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style="thin">
        <color indexed="64"/>
      </left>
      <right style="thin">
        <color auto="1"/>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rgb="FF000000"/>
      </bottom>
      <diagonal/>
    </border>
  </borders>
  <cellStyleXfs count="35712">
    <xf numFmtId="0" fontId="0" fillId="0" borderId="0">
      <alignment vertical="center"/>
    </xf>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6"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4" fillId="18" borderId="1" applyNumberFormat="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applyNumberFormat="0" applyFont="0" applyFill="0" applyBorder="0" applyAlignment="0" applyProtection="0">
      <alignment horizontal="left"/>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1" fillId="0" borderId="0"/>
    <xf numFmtId="0" fontId="82" fillId="0" borderId="17" applyNumberFormat="0" applyFill="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1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15"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7" fillId="0" borderId="0" applyNumberFormat="0" applyFont="0" applyFill="0" applyBorder="0" applyAlignment="0" applyProtection="0">
      <alignment horizontal="left"/>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85" fillId="0" borderId="16" applyNumberFormat="0" applyFill="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75" fillId="0" borderId="0"/>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4"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 fillId="7"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8" fillId="0" borderId="1">
      <alignment horizont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9" fillId="0" borderId="19"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4" fillId="21" borderId="0" applyNumberFormat="0" applyBorder="0" applyAlignment="0" applyProtection="0"/>
    <xf numFmtId="0" fontId="9" fillId="14"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83" fillId="14"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40" fontId="87"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0"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applyNumberFormat="0" applyFont="0" applyFill="0" applyBorder="0" applyAlignment="0" applyProtection="0">
      <alignment horizontal="left"/>
    </xf>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1" fillId="21" borderId="20" applyNumberFormat="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4" fillId="18" borderId="1" applyNumberFormat="0" applyBorder="0" applyAlignment="0" applyProtection="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4" fillId="18" borderId="1" applyNumberFormat="0" applyBorder="0" applyAlignment="0" applyProtection="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83"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85" fillId="0" borderId="16" applyNumberFormat="0" applyFill="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15"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15"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2" fillId="0" borderId="6">
      <alignment horizontal="lef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15" fontId="1" fillId="0" borderId="0" applyFont="0" applyFill="0" applyBorder="0" applyAlignment="0" applyProtection="0"/>
    <xf numFmtId="0" fontId="1" fillId="0" borderId="0"/>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3" fillId="12" borderId="20" applyNumberFormat="0" applyAlignment="0" applyProtection="0">
      <alignment vertical="center"/>
    </xf>
    <xf numFmtId="0" fontId="9" fillId="9"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3" fontId="1" fillId="0" borderId="0" applyFont="0" applyFill="0" applyBorder="0" applyAlignment="0" applyProtection="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2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4"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15" fontId="1" fillId="0" borderId="0" applyFont="0" applyFill="0" applyBorder="0" applyAlignment="0" applyProtection="0"/>
    <xf numFmtId="0" fontId="1" fillId="0" borderId="0"/>
    <xf numFmtId="0" fontId="1" fillId="0" borderId="0"/>
    <xf numFmtId="0" fontId="1" fillId="0" borderId="0"/>
    <xf numFmtId="0" fontId="1" fillId="0" borderId="0"/>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0" fontId="9" fillId="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1" fillId="0" borderId="0"/>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9" fontId="1" fillId="0" borderId="0" applyFont="0" applyFill="0" applyBorder="0" applyAlignment="0" applyProtection="0"/>
    <xf numFmtId="0" fontId="9" fillId="5"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4" fillId="0" borderId="0"/>
    <xf numFmtId="0" fontId="4"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3" fillId="12" borderId="20" applyNumberFormat="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9" borderId="0" applyNumberFormat="0" applyBorder="0" applyAlignment="0" applyProtection="0">
      <alignment vertical="center"/>
    </xf>
    <xf numFmtId="0" fontId="80" fillId="2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20"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0" fillId="15"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5" fillId="24" borderId="21" applyNumberFormat="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5" fillId="24" borderId="21" applyNumberFormat="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5" fillId="24" borderId="21" applyNumberFormat="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80" fillId="20" borderId="0" applyNumberFormat="0" applyBorder="0" applyAlignment="0" applyProtection="0">
      <alignment vertical="center"/>
    </xf>
    <xf numFmtId="0" fontId="90" fillId="0" borderId="0" applyNumberFormat="0" applyFill="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8" fillId="0" borderId="1">
      <alignment horizont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2" fillId="0" borderId="6">
      <alignment horizontal="lef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5" fillId="24" borderId="21" applyNumberFormat="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1" fillId="21" borderId="20" applyNumberFormat="0" applyAlignment="0" applyProtection="0">
      <alignment vertical="center"/>
    </xf>
    <xf numFmtId="0" fontId="9" fillId="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85" fillId="0" borderId="16" applyNumberFormat="0" applyFill="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178" fontId="96" fillId="25" borderId="0"/>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7"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5" fillId="0" borderId="16" applyNumberFormat="0" applyFill="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80" fillId="13"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22"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9" fillId="0" borderId="19"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4" fontId="1" fillId="0" borderId="0" applyFont="0" applyFill="0" applyBorder="0" applyAlignment="0" applyProtection="0"/>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4" fontId="1" fillId="0" borderId="0" applyFont="0" applyFill="0" applyBorder="0" applyAlignment="0" applyProtection="0"/>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6" fillId="0" borderId="18" applyNumberFormat="0" applyFill="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23"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11" fillId="0" borderId="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4" borderId="0" applyNumberFormat="0" applyBorder="0" applyAlignment="0" applyProtection="0">
      <alignment vertical="center"/>
    </xf>
    <xf numFmtId="0" fontId="97" fillId="0" borderId="0" applyFont="0" applyFill="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10"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10" fontId="1"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10" fontId="1" fillId="0" borderId="0" applyFont="0" applyFill="0" applyBorder="0" applyAlignment="0" applyProtection="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13"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10"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8"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11"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4" borderId="0" applyNumberFormat="0" applyBorder="0" applyAlignment="0" applyProtection="0">
      <alignment vertical="center"/>
    </xf>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9" fontId="1" fillId="0" borderId="0" applyFont="0" applyFill="0" applyBorder="0" applyAlignment="0" applyProtection="0"/>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3"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9" fontId="99"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2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80" fillId="1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80" fillId="16"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1" fillId="26" borderId="0" applyNumberFormat="0" applyFont="0" applyBorder="0" applyAlignment="0" applyProtection="0"/>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1" fillId="0" borderId="0"/>
    <xf numFmtId="0" fontId="1" fillId="0" borderId="0" applyNumberFormat="0" applyFont="0" applyFill="0" applyBorder="0" applyAlignment="0" applyProtection="0">
      <alignment horizontal="left"/>
    </xf>
    <xf numFmtId="0" fontId="9" fillId="12"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1" fillId="0" borderId="0" applyNumberFormat="0" applyFont="0" applyFill="0" applyBorder="0" applyAlignment="0" applyProtection="0">
      <alignment horizontal="left"/>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14"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2"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0"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0"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0" fillId="0" borderId="0" applyNumberFormat="0" applyFill="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9" fillId="0" borderId="19" applyNumberFormat="0" applyFill="0" applyAlignment="0" applyProtection="0">
      <alignment vertical="center"/>
    </xf>
    <xf numFmtId="0" fontId="1" fillId="0" borderId="0"/>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9" fillId="0" borderId="19" applyNumberFormat="0" applyFill="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0"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1" fillId="21" borderId="20" applyNumberFormat="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1" fillId="21" borderId="20"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1" fillId="21" borderId="20"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9" fontId="1" fillId="0" borderId="0" applyFont="0" applyFill="0" applyBorder="0" applyAlignment="0" applyProtection="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9" fontId="1" fillId="0" borderId="0" applyFont="0" applyFill="0" applyBorder="0" applyAlignment="0" applyProtection="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1" fillId="0" borderId="0"/>
    <xf numFmtId="9"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7" fillId="0" borderId="0" applyFont="0" applyFill="0" applyBorder="0" applyAlignment="0" applyProtection="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1" fillId="0" borderId="0"/>
    <xf numFmtId="0" fontId="1" fillId="0" borderId="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10"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9" borderId="0" applyNumberFormat="0" applyBorder="0" applyAlignment="0" applyProtection="0">
      <alignment vertical="center"/>
    </xf>
    <xf numFmtId="10" fontId="1" fillId="0" borderId="0" applyFont="0" applyFill="0" applyBorder="0" applyAlignment="0" applyProtection="0"/>
    <xf numFmtId="10" fontId="1" fillId="0" borderId="0" applyFont="0" applyFill="0" applyBorder="0" applyAlignment="0" applyProtection="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10" fontId="1" fillId="0" borderId="0" applyFont="0" applyFill="0" applyBorder="0" applyAlignment="0" applyProtection="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83"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13"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8" fillId="0" borderId="22" applyNumberFormat="0" applyFill="0" applyAlignment="0" applyProtection="0">
      <alignment vertical="center"/>
    </xf>
    <xf numFmtId="0" fontId="1" fillId="0" borderId="0"/>
    <xf numFmtId="0" fontId="9" fillId="9" borderId="0" applyNumberFormat="0" applyBorder="0" applyAlignment="0" applyProtection="0">
      <alignment vertical="center"/>
    </xf>
    <xf numFmtId="0" fontId="8" fillId="0" borderId="22" applyNumberFormat="0" applyFill="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11" fillId="0" borderId="0">
      <alignment vertical="center"/>
    </xf>
    <xf numFmtId="0" fontId="111"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 fillId="0" borderId="0"/>
    <xf numFmtId="0" fontId="9" fillId="9"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80" fillId="2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alignment vertical="center"/>
    </xf>
    <xf numFmtId="0" fontId="1"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00" fillId="0" borderId="0">
      <alignment horizontal="center" wrapText="1"/>
      <protection locked="0"/>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89" fillId="0" borderId="19" applyNumberFormat="0" applyFill="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01" fillId="2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101" fillId="2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01" fillId="2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2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5" fillId="24" borderId="21" applyNumberFormat="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186" fontId="97"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4"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01" fillId="2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94"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4"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4" fontId="1" fillId="0" borderId="0" applyFont="0" applyFill="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11" fillId="0" borderId="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11" fillId="0" borderId="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80" fillId="11"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5" fillId="24" borderId="21" applyNumberFormat="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0"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0" fillId="0" borderId="0" applyNumberFormat="0" applyFill="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11" fillId="0" borderId="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2" fillId="0" borderId="17"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2" fillId="0" borderId="17"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9" fillId="0" borderId="19" applyNumberFormat="0" applyFill="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01" fillId="2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1" fillId="21" borderId="20" applyNumberFormat="0" applyAlignment="0" applyProtection="0">
      <alignment vertical="center"/>
    </xf>
    <xf numFmtId="0" fontId="9" fillId="10" borderId="0" applyNumberFormat="0" applyBorder="0" applyAlignment="0" applyProtection="0">
      <alignment vertical="center"/>
    </xf>
    <xf numFmtId="0" fontId="101" fillId="2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1" fillId="21" borderId="20" applyNumberFormat="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02"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5"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8"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1" fillId="0" borderId="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11" fillId="0" borderId="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4" fontId="1"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10" fontId="1" fillId="0" borderId="0" applyFont="0" applyFill="0" applyBorder="0" applyAlignment="0" applyProtection="0"/>
    <xf numFmtId="0" fontId="9" fillId="13"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03" fillId="0" borderId="0" applyNumberFormat="0" applyFill="0" applyBorder="0" applyAlignment="0" applyProtection="0">
      <alignment vertical="top"/>
      <protection locked="0"/>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83" fillId="14"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0" fillId="11"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 fillId="0" borderId="0"/>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12" borderId="0" applyNumberFormat="0" applyBorder="0" applyAlignment="0" applyProtection="0">
      <alignment vertical="center"/>
    </xf>
    <xf numFmtId="0" fontId="9" fillId="0" borderId="0">
      <alignment vertical="center"/>
    </xf>
    <xf numFmtId="0" fontId="1" fillId="0" borderId="0"/>
    <xf numFmtId="0" fontId="9" fillId="5" borderId="0" applyNumberFormat="0" applyBorder="0" applyAlignment="0" applyProtection="0">
      <alignment vertical="center"/>
    </xf>
    <xf numFmtId="0" fontId="85" fillId="0" borderId="16" applyNumberFormat="0" applyFill="0" applyAlignment="0" applyProtection="0">
      <alignment vertical="center"/>
    </xf>
    <xf numFmtId="38" fontId="87"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85" fillId="0" borderId="16" applyNumberFormat="0" applyFill="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5" fillId="0" borderId="16" applyNumberFormat="0" applyFill="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89" fillId="0" borderId="19"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5"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11" fillId="0" borderId="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11" fillId="0" borderId="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11" fillId="0" borderId="0">
      <alignment vertical="center"/>
    </xf>
    <xf numFmtId="0" fontId="1" fillId="0" borderId="0"/>
    <xf numFmtId="0" fontId="9" fillId="12" borderId="0" applyNumberFormat="0" applyBorder="0" applyAlignment="0" applyProtection="0">
      <alignment vertical="center"/>
    </xf>
    <xf numFmtId="0" fontId="11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11" fillId="0" borderId="0">
      <alignment vertical="center"/>
    </xf>
    <xf numFmtId="0" fontId="111" fillId="0" borderId="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3"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82" fillId="0" borderId="17"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2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37" fontId="104"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9"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3"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3"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 fillId="0" borderId="22"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5" fillId="0" borderId="16"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6" fillId="0" borderId="18" applyNumberFormat="0" applyFill="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105" fillId="21" borderId="23" applyNumberFormat="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3" fontId="1" fillId="0" borderId="0" applyFont="0" applyFill="0" applyBorder="0" applyAlignment="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3" fontId="1" fillId="0" borderId="0" applyFont="0" applyFill="0" applyBorder="0" applyAlignment="0" applyProtection="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183" fontId="97" fillId="0" borderId="0" applyFont="0" applyFill="0" applyBorder="0" applyAlignment="0" applyProtection="0"/>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0" fillId="15"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6"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2"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187" fontId="97" fillId="0" borderId="0" applyFont="0" applyFill="0" applyBorder="0" applyAlignment="0" applyProtection="0"/>
    <xf numFmtId="0" fontId="9" fillId="12"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7"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 fillId="0" borderId="22" applyNumberFormat="0" applyFill="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 fillId="0" borderId="22"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1" fillId="21" borderId="20" applyNumberFormat="0" applyAlignment="0" applyProtection="0">
      <alignment vertical="center"/>
    </xf>
    <xf numFmtId="0" fontId="9"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01" fillId="2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01" fillId="2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8" fillId="0" borderId="1">
      <alignment horizont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8" fillId="0" borderId="1">
      <alignment horizontal="center"/>
    </xf>
    <xf numFmtId="0" fontId="1" fillId="0" borderId="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4" fillId="0" borderId="0"/>
    <xf numFmtId="0" fontId="4" fillId="0" borderId="0"/>
    <xf numFmtId="0" fontId="9" fillId="10" borderId="0" applyNumberFormat="0" applyBorder="0" applyAlignment="0" applyProtection="0">
      <alignment vertical="center"/>
    </xf>
    <xf numFmtId="0" fontId="111" fillId="0" borderId="0"/>
    <xf numFmtId="0" fontId="4"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1" fillId="0" borderId="0"/>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8"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8"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4" fillId="18" borderId="1" applyNumberFormat="0" applyBorder="0" applyAlignment="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4" fillId="18" borderId="1" applyNumberFormat="0" applyBorder="0" applyAlignment="0" applyProtection="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10" fontId="84" fillId="18" borderId="1" applyNumberFormat="0" applyBorder="0" applyAlignment="0" applyProtection="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3" fillId="12" borderId="20" applyNumberFormat="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 fillId="0" borderId="22" applyNumberFormat="0" applyFill="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 fillId="0" borderId="22"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11" fillId="0" borderId="0">
      <alignment vertical="center"/>
    </xf>
    <xf numFmtId="0" fontId="111" fillId="0" borderId="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11" fillId="0" borderId="0">
      <alignment vertical="center"/>
    </xf>
    <xf numFmtId="0" fontId="111" fillId="0" borderId="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80" fillId="19"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80" fillId="11"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1" fillId="0" borderId="0"/>
    <xf numFmtId="0" fontId="1" fillId="0" borderId="0"/>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2" fillId="0" borderId="17"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9" fontId="1" fillId="0" borderId="0" applyFont="0" applyFill="0" applyBorder="0" applyAlignment="0" applyProtection="0"/>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0" fillId="15"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0" fillId="20"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6"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7"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80" fillId="13"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1" fillId="0" borderId="0"/>
    <xf numFmtId="0" fontId="86" fillId="0" borderId="18" applyNumberFormat="0" applyFill="0" applyAlignment="0" applyProtection="0">
      <alignment vertical="center"/>
    </xf>
    <xf numFmtId="0" fontId="9" fillId="11" borderId="0" applyNumberFormat="0" applyBorder="0" applyAlignment="0" applyProtection="0">
      <alignment vertical="center"/>
    </xf>
    <xf numFmtId="0" fontId="111" fillId="0" borderId="0"/>
    <xf numFmtId="0" fontId="80" fillId="8"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1"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4" fillId="0" borderId="0" applyNumberFormat="0" applyFill="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2" fillId="0" borderId="17" applyNumberFormat="0" applyFill="0" applyAlignment="0" applyProtection="0">
      <alignment vertical="center"/>
    </xf>
    <xf numFmtId="0" fontId="9" fillId="13" borderId="0" applyNumberFormat="0" applyBorder="0" applyAlignment="0" applyProtection="0">
      <alignment vertical="center"/>
    </xf>
    <xf numFmtId="15" fontId="1" fillId="0" borderId="0" applyFont="0" applyFill="0" applyBorder="0" applyAlignment="0" applyProtection="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15" fontId="1" fillId="0" borderId="0" applyFont="0" applyFill="0" applyBorder="0" applyAlignment="0" applyProtection="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80" fillId="19"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05" fillId="21" borderId="23" applyNumberFormat="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15" fontId="1" fillId="0" borderId="0" applyFont="0" applyFill="0" applyBorder="0" applyAlignment="0" applyProtection="0"/>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15" fontId="1" fillId="0" borderId="0" applyFont="0" applyFill="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15" fontId="1" fillId="0" borderId="0" applyFont="0" applyFill="0" applyBorder="0" applyAlignment="0" applyProtection="0"/>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15"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15" fontId="1" fillId="0" borderId="0" applyFont="0" applyFill="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15"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2" fillId="0" borderId="17"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0" fontId="9"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83" fillId="14"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3" borderId="0" applyNumberFormat="0" applyBorder="0" applyAlignment="0" applyProtection="0">
      <alignment vertical="center"/>
    </xf>
    <xf numFmtId="0" fontId="86" fillId="0" borderId="18" applyNumberFormat="0" applyFill="0" applyAlignment="0" applyProtection="0">
      <alignment vertical="center"/>
    </xf>
    <xf numFmtId="0" fontId="80" fillId="11"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80"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 fillId="0" borderId="0"/>
    <xf numFmtId="0" fontId="9" fillId="13" borderId="0" applyNumberFormat="0" applyBorder="0" applyAlignment="0" applyProtection="0">
      <alignment vertical="center"/>
    </xf>
    <xf numFmtId="0" fontId="111" fillId="0" borderId="0">
      <alignment vertical="center"/>
    </xf>
    <xf numFmtId="0" fontId="9" fillId="13" borderId="0" applyNumberFormat="0" applyBorder="0" applyAlignment="0" applyProtection="0">
      <alignment vertical="center"/>
    </xf>
    <xf numFmtId="0" fontId="111" fillId="0" borderId="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 fillId="0" borderId="0"/>
    <xf numFmtId="0" fontId="4" fillId="0" borderId="0"/>
    <xf numFmtId="0" fontId="9" fillId="6" borderId="0" applyNumberFormat="0" applyBorder="0" applyAlignment="0" applyProtection="0">
      <alignment vertical="center"/>
    </xf>
    <xf numFmtId="0" fontId="4" fillId="0" borderId="0"/>
    <xf numFmtId="0" fontId="4"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8" fillId="9"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06" fillId="28" borderId="4">
      <protection locked="0"/>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05" fillId="21" borderId="23" applyNumberFormat="0" applyAlignment="0" applyProtection="0">
      <alignment vertical="center"/>
    </xf>
    <xf numFmtId="0" fontId="9" fillId="6"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05" fillId="21" borderId="23" applyNumberFormat="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05" fillId="21" borderId="23" applyNumberFormat="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0"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2" fillId="0" borderId="0" applyNumberFormat="0" applyFill="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0" fillId="0" borderId="0" applyNumberFormat="0" applyFill="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5"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2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15"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 fillId="18" borderId="24" applyNumberFormat="0" applyFont="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3" fillId="1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85" fillId="0" borderId="16" applyNumberFormat="0" applyFill="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1" fillId="0" borderId="0"/>
    <xf numFmtId="0" fontId="80" fillId="8"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6"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86" fillId="0" borderId="18"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5" fillId="24" borderId="21" applyNumberFormat="0" applyAlignment="0" applyProtection="0">
      <alignment vertical="center"/>
    </xf>
    <xf numFmtId="0" fontId="80"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6" borderId="0" applyNumberFormat="0" applyBorder="0" applyAlignment="0" applyProtection="0">
      <alignment vertical="center"/>
    </xf>
    <xf numFmtId="0" fontId="1" fillId="0" borderId="0"/>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11" fillId="0" borderId="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1" fillId="21" borderId="20" applyNumberFormat="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9" fontId="1" fillId="0" borderId="0" applyFont="0" applyFill="0" applyBorder="0" applyAlignment="0" applyProtection="0"/>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4"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1" fillId="0" borderId="0" applyNumberFormat="0" applyFill="0" applyBorder="0" applyAlignment="0" applyProtection="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105" fillId="21" borderId="23" applyNumberFormat="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2"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3" fillId="12" borderId="20" applyNumberFormat="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3" fillId="12" borderId="20" applyNumberFormat="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26" borderId="0" applyNumberFormat="0" applyFont="0" applyBorder="0" applyAlignment="0" applyProtection="0"/>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4" fontId="1" fillId="0" borderId="0" applyFont="0" applyFill="0" applyBorder="0" applyAlignment="0" applyProtection="0"/>
    <xf numFmtId="0" fontId="9" fillId="10" borderId="0" applyNumberFormat="0" applyBorder="0" applyAlignment="0" applyProtection="0">
      <alignment vertical="center"/>
    </xf>
    <xf numFmtId="4" fontId="1" fillId="0" borderId="0" applyFont="0" applyFill="0" applyBorder="0" applyAlignment="0" applyProtection="0"/>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0"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80" fillId="8"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1" fillId="21" borderId="20" applyNumberFormat="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1" fillId="21" borderId="20" applyNumberFormat="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9" fillId="1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80"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1" fillId="0" borderId="0" applyNumberFormat="0" applyFill="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3" fillId="14"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80"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7" borderId="0" applyNumberFormat="0" applyBorder="0" applyAlignment="0" applyProtection="0">
      <alignment vertical="center"/>
    </xf>
    <xf numFmtId="0" fontId="9" fillId="1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9" fillId="10" borderId="0" applyNumberFormat="0" applyBorder="0" applyAlignment="0" applyProtection="0">
      <alignment vertical="center"/>
    </xf>
    <xf numFmtId="0" fontId="1" fillId="0" borderId="0"/>
    <xf numFmtId="0" fontId="1" fillId="0" borderId="0"/>
    <xf numFmtId="0" fontId="9" fillId="10"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0" borderId="0" applyNumberFormat="0" applyBorder="0" applyAlignment="0" applyProtection="0">
      <alignment vertical="center"/>
    </xf>
    <xf numFmtId="0" fontId="111" fillId="0" borderId="0">
      <alignment vertical="center"/>
    </xf>
    <xf numFmtId="0" fontId="111" fillId="0" borderId="0">
      <alignment vertical="center"/>
    </xf>
    <xf numFmtId="0" fontId="9" fillId="10" borderId="0" applyNumberFormat="0" applyBorder="0" applyAlignment="0" applyProtection="0">
      <alignment vertical="center"/>
    </xf>
    <xf numFmtId="0" fontId="111" fillId="0" borderId="0">
      <alignment vertical="center"/>
    </xf>
    <xf numFmtId="0" fontId="111"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80" fillId="13"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80"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2"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1" borderId="0" applyNumberFormat="0" applyBorder="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2" fillId="0" borderId="17"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3" fillId="12" borderId="20" applyNumberFormat="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9" fillId="1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8" fillId="0" borderId="22"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8" fillId="0" borderId="22"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05" fillId="21" borderId="23" applyNumberFormat="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05" fillId="21" borderId="23" applyNumberFormat="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9" fillId="17" borderId="0" applyNumberFormat="0" applyBorder="0" applyAlignment="0" applyProtection="0">
      <alignment vertical="center"/>
    </xf>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26" borderId="0" applyNumberFormat="0" applyFont="0" applyBorder="0" applyAlignment="0" applyProtection="0"/>
    <xf numFmtId="0" fontId="1" fillId="0" borderId="0"/>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1" fillId="0" borderId="0"/>
    <xf numFmtId="0" fontId="1" fillId="0" borderId="0"/>
    <xf numFmtId="0" fontId="83" fillId="14"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8" fillId="9" borderId="0" applyNumberFormat="0" applyBorder="0" applyAlignment="0" applyProtection="0">
      <alignment vertical="center"/>
    </xf>
    <xf numFmtId="0" fontId="9" fillId="17" borderId="0" applyNumberFormat="0" applyBorder="0" applyAlignment="0" applyProtection="0">
      <alignment vertical="center"/>
    </xf>
    <xf numFmtId="0" fontId="98" fillId="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0"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9" fontId="1" fillId="0" borderId="0" applyFont="0" applyFill="0" applyBorder="0" applyAlignment="0" applyProtection="0"/>
    <xf numFmtId="0" fontId="9" fillId="17" borderId="0"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11"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3" fillId="1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18" borderId="24" applyNumberFormat="0" applyFont="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1" fillId="0" borderId="0"/>
    <xf numFmtId="0" fontId="1" fillId="0" borderId="0"/>
    <xf numFmtId="0" fontId="9" fillId="17" borderId="0" applyNumberFormat="0" applyBorder="0" applyAlignment="0" applyProtection="0">
      <alignment vertical="center"/>
    </xf>
    <xf numFmtId="0" fontId="80" fillId="13" borderId="0" applyNumberFormat="0" applyBorder="0" applyAlignment="0" applyProtection="0">
      <alignment vertical="center"/>
    </xf>
    <xf numFmtId="0" fontId="9" fillId="17" borderId="0" applyNumberFormat="0" applyBorder="0" applyAlignment="0" applyProtection="0">
      <alignment vertical="center"/>
    </xf>
    <xf numFmtId="0" fontId="80" fillId="20"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111" fillId="0" borderId="0">
      <alignment vertical="center"/>
    </xf>
    <xf numFmtId="0" fontId="111" fillId="0" borderId="0">
      <alignment vertical="center"/>
    </xf>
    <xf numFmtId="0" fontId="80" fillId="8" borderId="0" applyNumberFormat="0" applyBorder="0" applyAlignment="0" applyProtection="0">
      <alignment vertical="center"/>
    </xf>
    <xf numFmtId="0" fontId="1" fillId="0" borderId="0"/>
    <xf numFmtId="0" fontId="111" fillId="0" borderId="0">
      <alignment vertical="center"/>
    </xf>
    <xf numFmtId="0" fontId="111" fillId="0" borderId="0">
      <alignment vertical="center"/>
    </xf>
    <xf numFmtId="0" fontId="80" fillId="8" borderId="0" applyNumberFormat="0" applyBorder="0" applyAlignment="0" applyProtection="0">
      <alignment vertical="center"/>
    </xf>
    <xf numFmtId="0" fontId="1" fillId="0" borderId="0"/>
    <xf numFmtId="0" fontId="111" fillId="0" borderId="0">
      <alignment vertical="center"/>
    </xf>
    <xf numFmtId="0" fontId="111" fillId="0" borderId="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11" fillId="0" borderId="0">
      <alignment vertical="center"/>
    </xf>
    <xf numFmtId="0" fontId="111" fillId="0" borderId="0">
      <alignment vertical="center"/>
    </xf>
    <xf numFmtId="0" fontId="80" fillId="13"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11" fillId="0" borderId="0">
      <alignment vertical="center"/>
    </xf>
    <xf numFmtId="0" fontId="111" fillId="0" borderId="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90" fillId="0" borderId="0" applyNumberFormat="0" applyFill="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11"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applyNumberFormat="0" applyFont="0" applyFill="0" applyBorder="0" applyAlignment="0" applyProtection="0">
      <alignment horizontal="left"/>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1" fillId="0" borderId="0" applyNumberFormat="0" applyFill="0" applyBorder="0" applyAlignment="0" applyProtection="0">
      <alignment vertical="center"/>
    </xf>
    <xf numFmtId="0" fontId="80" fillId="8"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1" fillId="0" borderId="0"/>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10" fontId="84" fillId="18" borderId="1" applyNumberFormat="0" applyBorder="0" applyAlignment="0" applyProtection="0"/>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6" fillId="0" borderId="18"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80" fillId="8"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80" fillId="20" borderId="0" applyNumberFormat="0" applyBorder="0" applyAlignment="0" applyProtection="0">
      <alignment vertical="center"/>
    </xf>
    <xf numFmtId="0" fontId="80" fillId="8" borderId="0" applyNumberFormat="0" applyBorder="0" applyAlignment="0" applyProtection="0">
      <alignment vertical="center"/>
    </xf>
    <xf numFmtId="0" fontId="80" fillId="13" borderId="0" applyNumberFormat="0" applyBorder="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185" fontId="97" fillId="0" borderId="0" applyFont="0" applyFill="0" applyBorder="0" applyAlignment="0" applyProtection="0"/>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3"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3" fillId="14"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9" fontId="1" fillId="0" borderId="0" applyFont="0" applyFill="0" applyBorder="0" applyAlignment="0" applyProtection="0"/>
    <xf numFmtId="0" fontId="80" fillId="11" borderId="0" applyNumberFormat="0" applyBorder="0" applyAlignment="0" applyProtection="0">
      <alignment vertical="center"/>
    </xf>
    <xf numFmtId="0" fontId="80" fillId="19"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5"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2" fillId="0" borderId="0" applyNumberFormat="0" applyFill="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1" fillId="0" borderId="0"/>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80" fillId="13"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17" applyNumberFormat="0" applyFill="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13"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20"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80" fillId="13"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3" fillId="14" borderId="0" applyNumberFormat="0" applyBorder="0" applyAlignment="0" applyProtection="0">
      <alignment vertical="center"/>
    </xf>
    <xf numFmtId="0" fontId="80" fillId="13" borderId="0" applyNumberFormat="0" applyBorder="0" applyAlignment="0" applyProtection="0">
      <alignment vertical="center"/>
    </xf>
    <xf numFmtId="0" fontId="1" fillId="0" borderId="0">
      <alignment vertical="center"/>
    </xf>
    <xf numFmtId="0" fontId="1" fillId="0" borderId="0"/>
    <xf numFmtId="0" fontId="80" fillId="13" borderId="0" applyNumberFormat="0" applyBorder="0" applyAlignment="0" applyProtection="0">
      <alignment vertical="center"/>
    </xf>
    <xf numFmtId="0" fontId="1" fillId="0" borderId="0">
      <alignment vertical="center"/>
    </xf>
    <xf numFmtId="0" fontId="1" fillId="0" borderId="0"/>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6" fillId="0" borderId="18" applyNumberFormat="0" applyFill="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2" fillId="0" borderId="0" applyNumberFormat="0" applyFill="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20"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20"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1" fillId="0" borderId="0"/>
    <xf numFmtId="0" fontId="80" fillId="13"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111" fillId="0" borderId="0">
      <alignment vertical="center"/>
    </xf>
    <xf numFmtId="0" fontId="111" fillId="0" borderId="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5" fillId="0" borderId="16"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2" fillId="0" borderId="0" applyNumberFormat="0" applyFill="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6" fillId="0" borderId="18"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1" fillId="0" borderId="0" applyNumberFormat="0" applyFill="0" applyBorder="0" applyAlignment="0" applyProtection="0">
      <alignment vertical="center"/>
    </xf>
    <xf numFmtId="0" fontId="82" fillId="0" borderId="17" applyNumberFormat="0" applyFill="0" applyAlignment="0" applyProtection="0">
      <alignment vertical="center"/>
    </xf>
    <xf numFmtId="0" fontId="81" fillId="0" borderId="0" applyNumberFormat="0" applyFill="0" applyBorder="0" applyAlignment="0" applyProtection="0">
      <alignment vertical="center"/>
    </xf>
    <xf numFmtId="0" fontId="80" fillId="15" borderId="0" applyNumberFormat="0" applyBorder="0" applyAlignment="0" applyProtection="0">
      <alignment vertical="center"/>
    </xf>
    <xf numFmtId="0" fontId="81" fillId="0" borderId="0" applyNumberFormat="0" applyFill="0" applyBorder="0" applyAlignment="0" applyProtection="0">
      <alignment vertical="center"/>
    </xf>
    <xf numFmtId="0" fontId="82" fillId="0" borderId="17" applyNumberFormat="0" applyFill="0" applyAlignment="0" applyProtection="0">
      <alignment vertical="center"/>
    </xf>
    <xf numFmtId="0" fontId="81" fillId="0" borderId="0" applyNumberFormat="0" applyFill="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3" fillId="14"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9" fontId="1" fillId="0" borderId="0" applyFont="0" applyFill="0" applyBorder="0" applyAlignment="0" applyProtection="0"/>
    <xf numFmtId="0" fontId="89" fillId="0" borderId="19"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0" fillId="15" borderId="0" applyNumberFormat="0" applyBorder="0" applyAlignment="0" applyProtection="0">
      <alignment vertical="center"/>
    </xf>
    <xf numFmtId="9" fontId="1" fillId="0" borderId="0" applyFont="0" applyFill="0" applyBorder="0" applyAlignment="0" applyProtection="0"/>
    <xf numFmtId="0" fontId="89" fillId="0" borderId="19" applyNumberFormat="0" applyFill="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6" fillId="0" borderId="18"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2" fillId="0" borderId="17" applyNumberFormat="0" applyFill="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9"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9" fillId="0" borderId="19" applyNumberFormat="0" applyFill="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0" applyNumberFormat="0" applyFill="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16"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177" fontId="75" fillId="0" borderId="0" applyFont="0" applyFill="0" applyBorder="0" applyAlignment="0" applyProtection="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5" fillId="0" borderId="16"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2"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2"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0" fillId="20" borderId="0" applyNumberFormat="0" applyBorder="0" applyAlignment="0" applyProtection="0">
      <alignment vertical="center"/>
    </xf>
    <xf numFmtId="9" fontId="1" fillId="0" borderId="0" applyFont="0" applyFill="0" applyBorder="0" applyAlignment="0" applyProtection="0"/>
    <xf numFmtId="0" fontId="80" fillId="20" borderId="0" applyNumberFormat="0" applyBorder="0" applyAlignment="0" applyProtection="0">
      <alignment vertical="center"/>
    </xf>
    <xf numFmtId="9" fontId="1" fillId="0" borderId="0" applyFont="0" applyFill="0" applyBorder="0" applyAlignment="0" applyProtection="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1" fillId="0" borderId="0" applyNumberFormat="0" applyFill="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6"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16"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18" borderId="24" applyNumberFormat="0" applyFont="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3" fillId="14"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9" fontId="1" fillId="0" borderId="0" applyFont="0" applyFill="0" applyBorder="0" applyAlignment="0" applyProtection="0"/>
    <xf numFmtId="0" fontId="80" fillId="20" borderId="0" applyNumberFormat="0" applyBorder="0" applyAlignment="0" applyProtection="0">
      <alignment vertical="center"/>
    </xf>
    <xf numFmtId="0" fontId="81" fillId="0" borderId="0" applyNumberFormat="0" applyFill="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2" fillId="0" borderId="17" applyNumberFormat="0" applyFill="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80" fillId="20" borderId="0" applyNumberFormat="0" applyBorder="0" applyAlignment="0" applyProtection="0">
      <alignment vertical="center"/>
    </xf>
    <xf numFmtId="0" fontId="80" fillId="19" borderId="0" applyNumberFormat="0" applyBorder="0" applyAlignment="0" applyProtection="0">
      <alignment vertical="center"/>
    </xf>
    <xf numFmtId="0" fontId="111" fillId="0" borderId="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alignment vertical="center"/>
    </xf>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3" fillId="14"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6" fillId="0" borderId="18" applyNumberFormat="0" applyFill="0" applyAlignment="0" applyProtection="0">
      <alignment vertical="center"/>
    </xf>
    <xf numFmtId="0" fontId="80" fillId="19" borderId="0" applyNumberFormat="0" applyBorder="0" applyAlignment="0" applyProtection="0">
      <alignment vertical="center"/>
    </xf>
    <xf numFmtId="0" fontId="1" fillId="0" borderId="0">
      <alignment vertical="center"/>
    </xf>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1" fillId="0" borderId="0"/>
    <xf numFmtId="0" fontId="1" fillId="0" borderId="0"/>
    <xf numFmtId="0" fontId="80" fillId="19" borderId="0" applyNumberFormat="0" applyBorder="0" applyAlignment="0" applyProtection="0">
      <alignment vertical="center"/>
    </xf>
    <xf numFmtId="0" fontId="86" fillId="0" borderId="18" applyNumberFormat="0" applyFill="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1" fillId="0" borderId="0"/>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2" fillId="0" borderId="17" applyNumberFormat="0" applyFill="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22"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22"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176" fontId="97" fillId="0" borderId="0" applyFont="0" applyFill="0" applyBorder="0" applyAlignment="0" applyProtection="0"/>
    <xf numFmtId="0" fontId="80" fillId="19" borderId="0" applyNumberFormat="0" applyBorder="0" applyAlignment="0" applyProtection="0">
      <alignment vertical="center"/>
    </xf>
    <xf numFmtId="0" fontId="82" fillId="0" borderId="17" applyNumberFormat="0" applyFill="0" applyAlignment="0" applyProtection="0">
      <alignment vertical="center"/>
    </xf>
    <xf numFmtId="0" fontId="80" fillId="19" borderId="0" applyNumberFormat="0" applyBorder="0" applyAlignment="0" applyProtection="0">
      <alignment vertical="center"/>
    </xf>
    <xf numFmtId="0" fontId="82" fillId="0" borderId="17" applyNumberFormat="0" applyFill="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9" fontId="1" fillId="0" borderId="0" applyFont="0" applyFill="0" applyBorder="0" applyAlignment="0" applyProtection="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80" fillId="19" borderId="0" applyNumberFormat="0" applyBorder="0" applyAlignment="0" applyProtection="0">
      <alignment vertical="center"/>
    </xf>
    <xf numFmtId="0" fontId="99" fillId="0" borderId="0">
      <protection locked="0"/>
    </xf>
    <xf numFmtId="9" fontId="1" fillId="0" borderId="0" applyFont="0" applyFill="0" applyBorder="0" applyAlignment="0" applyProtection="0"/>
    <xf numFmtId="0" fontId="1" fillId="0" borderId="0" applyNumberFormat="0" applyFill="0" applyBorder="0" applyAlignment="0" applyProtection="0"/>
    <xf numFmtId="0" fontId="82" fillId="0" borderId="0" applyNumberFormat="0" applyFill="0" applyBorder="0" applyAlignment="0" applyProtection="0">
      <alignment vertical="center"/>
    </xf>
    <xf numFmtId="0" fontId="1" fillId="0" borderId="0"/>
    <xf numFmtId="184" fontId="97" fillId="0" borderId="0" applyFont="0" applyFill="0" applyBorder="0" applyAlignment="0" applyProtection="0"/>
    <xf numFmtId="0" fontId="81" fillId="0" borderId="0" applyNumberFormat="0" applyFill="0" applyBorder="0" applyAlignment="0" applyProtection="0">
      <alignment vertical="center"/>
    </xf>
    <xf numFmtId="177" fontId="97" fillId="0" borderId="0" applyFont="0" applyFill="0" applyBorder="0" applyAlignment="0" applyProtection="0"/>
    <xf numFmtId="0" fontId="1" fillId="0" borderId="0"/>
    <xf numFmtId="38" fontId="84" fillId="21" borderId="0" applyNumberFormat="0" applyBorder="0" applyAlignment="0" applyProtection="0"/>
    <xf numFmtId="0" fontId="88" fillId="0" borderId="1">
      <alignment horizontal="center"/>
    </xf>
    <xf numFmtId="0" fontId="88" fillId="0" borderId="1">
      <alignment horizontal="center"/>
    </xf>
    <xf numFmtId="0" fontId="88" fillId="0" borderId="1">
      <alignment horizontal="center"/>
    </xf>
    <xf numFmtId="0" fontId="1" fillId="0" borderId="0"/>
    <xf numFmtId="0" fontId="88" fillId="0" borderId="1">
      <alignment horizontal="center"/>
    </xf>
    <xf numFmtId="0" fontId="92" fillId="0" borderId="25" applyNumberFormat="0" applyAlignment="0" applyProtection="0">
      <alignment horizontal="left" vertical="center"/>
    </xf>
    <xf numFmtId="0" fontId="1" fillId="0" borderId="0"/>
    <xf numFmtId="0" fontId="92" fillId="0" borderId="6">
      <alignment horizontal="left" vertical="center"/>
    </xf>
    <xf numFmtId="0" fontId="92" fillId="0" borderId="6">
      <alignment horizontal="left" vertical="center"/>
    </xf>
    <xf numFmtId="10" fontId="84" fillId="18" borderId="1" applyNumberFormat="0" applyBorder="0" applyAlignment="0" applyProtection="0"/>
    <xf numFmtId="0" fontId="84" fillId="18" borderId="1" applyNumberFormat="0" applyBorder="0" applyAlignment="0" applyProtection="0"/>
    <xf numFmtId="178" fontId="107" fillId="29" borderId="0"/>
    <xf numFmtId="0" fontId="82" fillId="0" borderId="0" applyNumberFormat="0" applyFill="0" applyBorder="0" applyAlignment="0" applyProtection="0">
      <alignment vertical="center"/>
    </xf>
    <xf numFmtId="178" fontId="107" fillId="29" borderId="0"/>
    <xf numFmtId="178" fontId="96" fillId="25" borderId="0"/>
    <xf numFmtId="183" fontId="97" fillId="0" borderId="0" applyFont="0" applyFill="0" applyBorder="0" applyAlignment="0" applyProtection="0"/>
    <xf numFmtId="0" fontId="83" fillId="14" borderId="0" applyNumberFormat="0" applyBorder="0" applyAlignment="0" applyProtection="0">
      <alignment vertical="center"/>
    </xf>
    <xf numFmtId="189" fontId="87" fillId="0" borderId="0" applyFont="0" applyFill="0" applyBorder="0" applyAlignment="0" applyProtection="0"/>
    <xf numFmtId="190" fontId="8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80" fontId="97" fillId="0" borderId="0" applyFont="0" applyFill="0" applyBorder="0" applyAlignment="0" applyProtection="0"/>
    <xf numFmtId="0" fontId="1" fillId="0" borderId="0"/>
    <xf numFmtId="182" fontId="97" fillId="0" borderId="0"/>
    <xf numFmtId="0" fontId="99" fillId="0" borderId="0"/>
    <xf numFmtId="0" fontId="1" fillId="0" borderId="0"/>
    <xf numFmtId="14" fontId="100" fillId="0" borderId="0">
      <alignment horizontal="center" wrapText="1"/>
      <protection locked="0"/>
    </xf>
    <xf numFmtId="10" fontId="97"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3" fontId="97" fillId="0" borderId="0" applyFont="0" applyFill="0" applyProtection="0"/>
    <xf numFmtId="0" fontId="1" fillId="0" borderId="0"/>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0" fontId="1" fillId="0" borderId="0" applyNumberFormat="0" applyFont="0" applyFill="0" applyBorder="0" applyAlignment="0" applyProtection="0">
      <alignment horizontal="left"/>
    </xf>
    <xf numFmtId="15" fontId="87"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0" fontId="1" fillId="0" borderId="0"/>
    <xf numFmtId="15" fontId="1" fillId="0" borderId="0" applyFont="0" applyFill="0" applyBorder="0" applyAlignment="0" applyProtection="0"/>
    <xf numFmtId="0" fontId="1" fillId="0" borderId="0"/>
    <xf numFmtId="0" fontId="1" fillId="0" borderId="0"/>
    <xf numFmtId="0" fontId="1" fillId="0" borderId="0"/>
    <xf numFmtId="15" fontId="1" fillId="0" borderId="0" applyFont="0" applyFill="0" applyBorder="0" applyAlignment="0" applyProtection="0"/>
    <xf numFmtId="15" fontId="1" fillId="0" borderId="0" applyFont="0" applyFill="0" applyBorder="0" applyAlignment="0" applyProtection="0"/>
    <xf numFmtId="15" fontId="1" fillId="0" borderId="0" applyFont="0" applyFill="0" applyBorder="0" applyAlignment="0" applyProtection="0"/>
    <xf numFmtId="4" fontId="87"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4" fontId="1" fillId="0" borderId="0" applyFont="0" applyFill="0" applyBorder="0" applyAlignment="0" applyProtection="0"/>
    <xf numFmtId="0" fontId="108" fillId="0" borderId="26">
      <alignment horizontal="center"/>
    </xf>
    <xf numFmtId="0" fontId="1" fillId="0" borderId="0"/>
    <xf numFmtId="3" fontId="87"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9"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0" fontId="1" fillId="0" borderId="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0" fontId="87"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0" borderId="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0" borderId="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26" borderId="0" applyNumberFormat="0" applyFont="0" applyBorder="0" applyAlignment="0" applyProtection="0"/>
    <xf numFmtId="0" fontId="1" fillId="0" borderId="0"/>
    <xf numFmtId="0" fontId="1" fillId="0" borderId="0"/>
    <xf numFmtId="0" fontId="1" fillId="26" borderId="0" applyNumberFormat="0" applyFont="0" applyBorder="0" applyAlignment="0" applyProtection="0"/>
    <xf numFmtId="0" fontId="106" fillId="28" borderId="4">
      <protection locked="0"/>
    </xf>
    <xf numFmtId="0" fontId="106" fillId="28" borderId="4">
      <protection locked="0"/>
    </xf>
    <xf numFmtId="0" fontId="87" fillId="0" borderId="0"/>
    <xf numFmtId="0" fontId="109" fillId="0" borderId="0"/>
    <xf numFmtId="0" fontId="81" fillId="0" borderId="0" applyNumberFormat="0" applyFill="0" applyBorder="0" applyAlignment="0" applyProtection="0">
      <alignment vertical="center"/>
    </xf>
    <xf numFmtId="0" fontId="106" fillId="28" borderId="4">
      <protection locked="0"/>
    </xf>
    <xf numFmtId="0" fontId="106" fillId="28" borderId="4">
      <protection locked="0"/>
    </xf>
    <xf numFmtId="0" fontId="106" fillId="28" borderId="4">
      <protection locked="0"/>
    </xf>
    <xf numFmtId="0" fontId="1" fillId="0" borderId="0"/>
    <xf numFmtId="0" fontId="1" fillId="0" borderId="0"/>
    <xf numFmtId="191" fontId="87" fillId="0" borderId="0"/>
    <xf numFmtId="0" fontId="1" fillId="0" borderId="0"/>
    <xf numFmtId="0" fontId="80" fillId="23" borderId="0" applyNumberFormat="0" applyBorder="0" applyAlignment="0" applyProtection="0">
      <alignment vertical="center"/>
    </xf>
    <xf numFmtId="0" fontId="97" fillId="0" borderId="0" applyFont="0" applyFill="0" applyBorder="0" applyAlignment="0" applyProtection="0"/>
    <xf numFmtId="0" fontId="97" fillId="0" borderId="0"/>
    <xf numFmtId="184" fontId="75"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89" fillId="0" borderId="19"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0" fillId="20"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89" fillId="0" borderId="19"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80" fillId="23"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alignment vertical="center"/>
    </xf>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91" fillId="21" borderId="20" applyNumberFormat="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91" fillId="21" borderId="20" applyNumberFormat="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1" fillId="0" borderId="0"/>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11" fillId="0" borderId="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0" fontId="1" fillId="0" borderId="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4"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1" fillId="0" borderId="0" applyNumberForma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0" fontId="1" fillId="0" borderId="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81" fillId="0" borderId="0" applyNumberFormat="0" applyFill="0" applyBorder="0" applyAlignment="0" applyProtection="0">
      <alignment vertical="center"/>
    </xf>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16"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2" fillId="0" borderId="17"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0" fontId="83" fillId="14" borderId="0"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0" fontId="86" fillId="0" borderId="18" applyNumberFormat="0" applyFill="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93" fontId="97" fillId="0" borderId="0" applyFont="0" applyFill="0" applyBorder="0" applyAlignment="0" applyProtection="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2" fillId="0" borderId="0" applyNumberFormat="0" applyFill="0" applyBorder="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81" fillId="0" borderId="0" applyNumberFormat="0" applyFill="0" applyBorder="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83" fillId="14" borderId="0" applyNumberFormat="0" applyBorder="0" applyAlignment="0" applyProtection="0">
      <alignment vertical="center"/>
    </xf>
    <xf numFmtId="0" fontId="85" fillId="0" borderId="16" applyNumberFormat="0" applyFill="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90" fillId="0" borderId="0" applyNumberFormat="0" applyFill="0" applyBorder="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alignment vertical="center"/>
    </xf>
    <xf numFmtId="0" fontId="85" fillId="0" borderId="16" applyNumberFormat="0" applyFill="0" applyAlignment="0" applyProtection="0">
      <alignment vertical="center"/>
    </xf>
    <xf numFmtId="0" fontId="82" fillId="0" borderId="17"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93" fillId="12" borderId="20" applyNumberFormat="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6" fillId="0" borderId="18"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2" fillId="0" borderId="17"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2" fillId="0" borderId="17"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9" fillId="0" borderId="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9" fillId="0" borderId="0">
      <alignment vertical="center"/>
    </xf>
    <xf numFmtId="0" fontId="85" fillId="0" borderId="16" applyNumberFormat="0" applyFill="0" applyAlignment="0" applyProtection="0">
      <alignment vertical="center"/>
    </xf>
    <xf numFmtId="0" fontId="1" fillId="0" borderId="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85" fillId="0" borderId="16" applyNumberFormat="0" applyFill="0" applyAlignment="0" applyProtection="0">
      <alignment vertical="center"/>
    </xf>
    <xf numFmtId="0" fontId="1" fillId="0" borderId="0"/>
    <xf numFmtId="0" fontId="1" fillId="0" borderId="0"/>
    <xf numFmtId="0" fontId="85" fillId="0" borderId="16" applyNumberFormat="0" applyFill="0" applyAlignment="0" applyProtection="0">
      <alignment vertical="center"/>
    </xf>
    <xf numFmtId="0" fontId="1" fillId="0" borderId="0"/>
    <xf numFmtId="0" fontId="85" fillId="0" borderId="16" applyNumberFormat="0" applyFill="0" applyAlignment="0" applyProtection="0">
      <alignment vertical="center"/>
    </xf>
    <xf numFmtId="0" fontId="1" fillId="0" borderId="0"/>
    <xf numFmtId="0" fontId="1" fillId="0" borderId="0">
      <alignment vertical="center"/>
    </xf>
    <xf numFmtId="0" fontId="85" fillId="0" borderId="16" applyNumberFormat="0" applyFill="0" applyAlignment="0" applyProtection="0">
      <alignment vertical="center"/>
    </xf>
    <xf numFmtId="0" fontId="1" fillId="0" borderId="0"/>
    <xf numFmtId="0" fontId="1" fillId="0" borderId="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2" fillId="0" borderId="0" applyNumberFormat="0" applyFill="0" applyBorder="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1" fillId="0" borderId="0"/>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1" fillId="0" borderId="0"/>
    <xf numFmtId="0" fontId="1" fillId="0" borderId="0"/>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3" fillId="14" borderId="0" applyNumberFormat="0" applyBorder="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1" fillId="0" borderId="0"/>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86" fillId="0" borderId="18" applyNumberFormat="0" applyFill="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3" fillId="14" borderId="0" applyNumberFormat="0" applyBorder="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105" fillId="21" borderId="23" applyNumberFormat="0" applyAlignment="0" applyProtection="0">
      <alignment vertical="center"/>
    </xf>
    <xf numFmtId="0" fontId="82" fillId="0" borderId="17" applyNumberFormat="0" applyFill="0" applyAlignment="0" applyProtection="0">
      <alignment vertical="center"/>
    </xf>
    <xf numFmtId="0" fontId="1" fillId="0" borderId="0"/>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11" fillId="0" borderId="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82" fillId="0" borderId="17" applyNumberFormat="0" applyFill="0" applyAlignment="0" applyProtection="0">
      <alignment vertical="center"/>
    </xf>
    <xf numFmtId="0" fontId="1" fillId="0" borderId="0"/>
    <xf numFmtId="0" fontId="82" fillId="0" borderId="17" applyNumberFormat="0" applyFill="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14" borderId="0" applyNumberFormat="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3" fillId="14" borderId="0" applyNumberFormat="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1" fillId="0" borderId="0"/>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105" fillId="21" borderId="23" applyNumberFormat="0" applyAlignment="0" applyProtection="0">
      <alignment vertical="center"/>
    </xf>
    <xf numFmtId="0" fontId="82" fillId="0" borderId="0" applyNumberFormat="0" applyFill="0" applyBorder="0" applyAlignment="0" applyProtection="0">
      <alignment vertical="center"/>
    </xf>
    <xf numFmtId="0" fontId="105" fillId="21" borderId="23" applyNumberFormat="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1" fillId="0" borderId="0"/>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1" fillId="0" borderId="0"/>
    <xf numFmtId="0" fontId="81" fillId="0" borderId="0" applyNumberFormat="0" applyFill="0" applyBorder="0" applyAlignment="0" applyProtection="0">
      <alignment vertical="center"/>
    </xf>
    <xf numFmtId="0" fontId="1" fillId="0" borderId="0"/>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1" fillId="0" borderId="0"/>
    <xf numFmtId="0" fontId="1" fillId="0" borderId="0"/>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83" fillId="14"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1" fillId="0" borderId="0"/>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1" fillId="0" borderId="0"/>
    <xf numFmtId="0" fontId="80" fillId="16" borderId="0" applyNumberFormat="0" applyBorder="0" applyAlignment="0" applyProtection="0">
      <alignment vertical="center"/>
    </xf>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alignment vertical="center"/>
    </xf>
    <xf numFmtId="0" fontId="1" fillId="0" borderId="0"/>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1" fillId="0" borderId="0">
      <alignment vertical="center"/>
    </xf>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 fillId="0" borderId="0"/>
    <xf numFmtId="0" fontId="111" fillId="0" borderId="0">
      <alignment vertical="center"/>
    </xf>
    <xf numFmtId="0" fontId="111" fillId="0" borderId="0">
      <alignment vertical="center"/>
    </xf>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alignment vertical="center"/>
    </xf>
    <xf numFmtId="0" fontId="4"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alignment vertical="center"/>
    </xf>
    <xf numFmtId="0" fontId="111" fillId="0" borderId="0"/>
    <xf numFmtId="0" fontId="9" fillId="0" borderId="0">
      <alignment vertical="center"/>
    </xf>
    <xf numFmtId="0" fontId="1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11" fillId="0" borderId="0">
      <alignment vertical="center"/>
    </xf>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 fillId="0" borderId="0"/>
    <xf numFmtId="0" fontId="111" fillId="0" borderId="0">
      <alignment vertical="center"/>
    </xf>
    <xf numFmtId="0" fontId="111" fillId="0" borderId="0">
      <alignment vertical="center"/>
    </xf>
    <xf numFmtId="0" fontId="1" fillId="0" borderId="0"/>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alignment vertical="center"/>
    </xf>
    <xf numFmtId="0" fontId="111" fillId="0" borderId="0">
      <alignment vertical="center"/>
    </xf>
    <xf numFmtId="0" fontId="111" fillId="0" borderId="0">
      <alignment vertical="center"/>
    </xf>
    <xf numFmtId="0" fontId="1" fillId="0" borderId="0"/>
    <xf numFmtId="0" fontId="111" fillId="0" borderId="0">
      <alignment vertical="center"/>
    </xf>
    <xf numFmtId="0" fontId="111" fillId="0" borderId="0">
      <alignment vertical="center"/>
    </xf>
    <xf numFmtId="0" fontId="111" fillId="0" borderId="0">
      <alignment vertical="center"/>
    </xf>
    <xf numFmtId="0" fontId="98" fillId="9" borderId="0" applyNumberFormat="0" applyBorder="0" applyAlignment="0" applyProtection="0">
      <alignment vertical="center"/>
    </xf>
    <xf numFmtId="0" fontId="111" fillId="0" borderId="0">
      <alignment vertical="center"/>
    </xf>
    <xf numFmtId="0" fontId="1"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98" fillId="9" borderId="0" applyNumberFormat="0" applyBorder="0" applyAlignment="0" applyProtection="0">
      <alignment vertical="center"/>
    </xf>
    <xf numFmtId="0" fontId="1" fillId="0" borderId="0"/>
    <xf numFmtId="0" fontId="1" fillId="0" borderId="0"/>
    <xf numFmtId="0" fontId="1" fillId="0" borderId="0"/>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1" fillId="0" borderId="0"/>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9" borderId="0" applyNumberFormat="0" applyBorder="0" applyAlignment="0" applyProtection="0">
      <alignment vertical="center"/>
    </xf>
    <xf numFmtId="0" fontId="98" fillId="9"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8" fillId="0" borderId="22" applyNumberFormat="0" applyFill="0" applyAlignment="0" applyProtection="0">
      <alignment vertical="center"/>
    </xf>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22"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21"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21" borderId="20" applyNumberFormat="0" applyAlignment="0" applyProtection="0">
      <alignment vertical="center"/>
    </xf>
    <xf numFmtId="0" fontId="1" fillId="0" borderId="0"/>
    <xf numFmtId="0" fontId="91" fillId="21"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21" borderId="20" applyNumberFormat="0" applyAlignment="0" applyProtection="0">
      <alignment vertical="center"/>
    </xf>
    <xf numFmtId="0" fontId="91" fillId="21"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21" borderId="20" applyNumberFormat="0" applyAlignment="0" applyProtection="0">
      <alignment vertical="center"/>
    </xf>
    <xf numFmtId="0" fontId="91" fillId="21"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21"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95" fillId="24" borderId="21" applyNumberFormat="0" applyAlignment="0" applyProtection="0">
      <alignment vertical="center"/>
    </xf>
    <xf numFmtId="0" fontId="95" fillId="24" borderId="21" applyNumberFormat="0" applyAlignment="0" applyProtection="0">
      <alignment vertical="center"/>
    </xf>
    <xf numFmtId="0" fontId="1" fillId="0" borderId="0"/>
    <xf numFmtId="0" fontId="95" fillId="24" borderId="21" applyNumberFormat="0" applyAlignment="0" applyProtection="0">
      <alignment vertical="center"/>
    </xf>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24" borderId="21"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1" fillId="0" borderId="0"/>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19" applyNumberFormat="0" applyFill="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3"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2"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1" fillId="0" borderId="0"/>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6"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15"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2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30"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27" borderId="0" applyNumberFormat="0" applyBorder="0" applyAlignment="0" applyProtection="0">
      <alignment vertical="center"/>
    </xf>
    <xf numFmtId="0" fontId="101" fillId="27" borderId="0" applyNumberFormat="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05" fillId="21" borderId="23" applyNumberFormat="0" applyAlignment="0" applyProtection="0">
      <alignment vertical="center"/>
    </xf>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21" borderId="23"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93" fillId="12" borderId="20" applyNumberFormat="0" applyAlignment="0" applyProtection="0">
      <alignment vertical="center"/>
    </xf>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12" borderId="20"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24" applyNumberFormat="0" applyFont="0" applyAlignment="0" applyProtection="0">
      <alignment vertical="center"/>
    </xf>
    <xf numFmtId="0" fontId="1" fillId="18" borderId="24" applyNumberFormat="0" applyFon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cellStyleXfs>
  <cellXfs count="739">
    <xf numFmtId="0" fontId="0" fillId="0" borderId="0" xfId="0">
      <alignment vertical="center"/>
    </xf>
    <xf numFmtId="0" fontId="1" fillId="0" borderId="0" xfId="29558" applyFill="1" applyBorder="1" applyAlignment="1">
      <alignment vertical="center"/>
    </xf>
    <xf numFmtId="0" fontId="2" fillId="0" borderId="0" xfId="29558" applyFont="1" applyFill="1" applyBorder="1" applyAlignment="1">
      <alignment vertical="center"/>
    </xf>
    <xf numFmtId="0" fontId="2" fillId="0" borderId="0" xfId="35278" applyFont="1" applyFill="1" applyBorder="1" applyAlignment="1">
      <alignment vertical="center" wrapText="1"/>
    </xf>
    <xf numFmtId="0" fontId="2" fillId="2" borderId="0" xfId="35278" applyFont="1" applyFill="1" applyBorder="1" applyAlignment="1">
      <alignment vertical="center" wrapText="1"/>
    </xf>
    <xf numFmtId="0" fontId="3" fillId="0" borderId="0" xfId="29558" applyFont="1" applyFill="1" applyBorder="1" applyAlignment="1">
      <alignment vertical="center"/>
    </xf>
    <xf numFmtId="0" fontId="4" fillId="0" borderId="0" xfId="29558" applyFont="1" applyFill="1" applyBorder="1" applyAlignment="1">
      <alignment vertical="center"/>
    </xf>
    <xf numFmtId="0" fontId="4" fillId="0" borderId="0" xfId="29558" applyFont="1" applyFill="1" applyBorder="1" applyAlignment="1">
      <alignment horizontal="center" vertical="center"/>
    </xf>
    <xf numFmtId="0" fontId="1" fillId="0" borderId="0" xfId="29558" applyFont="1" applyFill="1" applyBorder="1" applyAlignment="1">
      <alignment vertical="center"/>
    </xf>
    <xf numFmtId="0" fontId="5" fillId="0" borderId="0" xfId="0" applyFont="1" applyFill="1" applyBorder="1" applyAlignment="1">
      <alignment horizontal="left" vertical="center"/>
    </xf>
    <xf numFmtId="0" fontId="0" fillId="0" borderId="0" xfId="0" applyAlignment="1">
      <alignment horizontal="center" vertical="center"/>
    </xf>
    <xf numFmtId="0" fontId="6" fillId="0" borderId="0" xfId="0" applyFont="1" applyFill="1" applyAlignment="1">
      <alignment vertical="center"/>
    </xf>
    <xf numFmtId="0" fontId="7" fillId="0" borderId="0" xfId="0" applyFont="1" applyAlignment="1">
      <alignment horizontal="center" vertical="center"/>
    </xf>
    <xf numFmtId="195" fontId="2" fillId="0" borderId="0" xfId="29558" applyNumberFormat="1" applyFont="1" applyFill="1" applyBorder="1" applyAlignment="1">
      <alignment vertical="center"/>
    </xf>
    <xf numFmtId="0" fontId="8" fillId="0" borderId="0" xfId="12780" applyFont="1" applyBorder="1" applyAlignment="1">
      <alignment horizontal="center" vertical="center" wrapText="1"/>
    </xf>
    <xf numFmtId="0" fontId="2" fillId="0" borderId="0" xfId="29558" applyFont="1" applyFill="1" applyBorder="1" applyAlignment="1">
      <alignment horizontal="center" vertical="center" wrapText="1"/>
    </xf>
    <xf numFmtId="0" fontId="11" fillId="0" borderId="0" xfId="12780" applyFont="1" applyBorder="1" applyAlignment="1">
      <alignment vertical="center" wrapText="1"/>
    </xf>
    <xf numFmtId="0" fontId="11" fillId="0" borderId="0" xfId="12780" applyFont="1" applyBorder="1" applyAlignment="1">
      <alignment horizontal="center" vertical="center" wrapText="1"/>
    </xf>
    <xf numFmtId="0" fontId="2" fillId="0" borderId="0" xfId="29558" applyFont="1" applyFill="1" applyBorder="1" applyAlignment="1">
      <alignment vertical="center"/>
    </xf>
    <xf numFmtId="0" fontId="12" fillId="0" borderId="0" xfId="0" applyFont="1" applyFill="1" applyBorder="1" applyAlignment="1">
      <alignment vertical="center"/>
    </xf>
    <xf numFmtId="0" fontId="12" fillId="0" borderId="0" xfId="0" applyFont="1" applyFill="1" applyAlignment="1">
      <alignment vertical="center"/>
    </xf>
    <xf numFmtId="0" fontId="13" fillId="0" borderId="0" xfId="0" applyFont="1" applyFill="1" applyBorder="1" applyAlignment="1">
      <alignment vertical="center"/>
    </xf>
    <xf numFmtId="0" fontId="1" fillId="0" borderId="0" xfId="0" applyFont="1" applyFill="1" applyBorder="1" applyAlignment="1">
      <alignment vertical="center"/>
    </xf>
    <xf numFmtId="0" fontId="14"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right" vertical="center"/>
    </xf>
    <xf numFmtId="0" fontId="13" fillId="0" borderId="0" xfId="0" applyFont="1" applyFill="1" applyBorder="1" applyAlignment="1">
      <alignment horizontal="center" vertical="center"/>
    </xf>
    <xf numFmtId="0" fontId="13" fillId="0" borderId="0" xfId="0" applyFont="1" applyFill="1" applyBorder="1" applyAlignment="1">
      <alignment horizontal="right" vertical="center"/>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8" fillId="0" borderId="0" xfId="0" applyFont="1" applyFill="1" applyBorder="1" applyAlignment="1">
      <alignment vertical="center"/>
    </xf>
    <xf numFmtId="0" fontId="17" fillId="0" borderId="0" xfId="0" applyFont="1" applyFill="1" applyBorder="1" applyAlignment="1">
      <alignment horizontal="center" vertical="center"/>
    </xf>
    <xf numFmtId="0" fontId="17" fillId="0" borderId="0" xfId="0" applyFont="1" applyFill="1" applyBorder="1" applyAlignment="1">
      <alignment horizontal="right" vertical="center" wrapText="1"/>
    </xf>
    <xf numFmtId="0" fontId="18" fillId="0" borderId="0" xfId="0" applyFont="1" applyFill="1" applyBorder="1" applyAlignment="1">
      <alignment vertical="center"/>
    </xf>
    <xf numFmtId="0" fontId="19" fillId="0" borderId="0" xfId="0" applyFont="1" applyFill="1" applyAlignment="1">
      <alignment vertical="center"/>
    </xf>
    <xf numFmtId="0" fontId="19" fillId="3" borderId="0" xfId="0" applyFont="1" applyFill="1" applyAlignment="1">
      <alignment vertical="center"/>
    </xf>
    <xf numFmtId="0" fontId="12" fillId="3" borderId="0" xfId="0" applyFont="1" applyFill="1" applyAlignment="1">
      <alignment vertical="center"/>
    </xf>
    <xf numFmtId="0" fontId="0" fillId="3" borderId="0" xfId="0" applyFont="1" applyFill="1" applyAlignment="1">
      <alignment vertical="center"/>
    </xf>
    <xf numFmtId="0" fontId="20" fillId="3" borderId="0" xfId="0" applyFont="1" applyFill="1" applyAlignment="1">
      <alignment vertical="center"/>
    </xf>
    <xf numFmtId="0" fontId="19" fillId="3" borderId="0" xfId="0" applyFont="1" applyFill="1">
      <alignment vertical="center"/>
    </xf>
    <xf numFmtId="0" fontId="21" fillId="3" borderId="0" xfId="0" applyFont="1" applyFill="1">
      <alignment vertical="center"/>
    </xf>
    <xf numFmtId="0" fontId="12" fillId="3" borderId="0" xfId="0" applyFont="1" applyFill="1">
      <alignment vertical="center"/>
    </xf>
    <xf numFmtId="0" fontId="19" fillId="0" borderId="0" xfId="0" applyFont="1" applyFill="1">
      <alignment vertical="center"/>
    </xf>
    <xf numFmtId="0" fontId="12" fillId="0" borderId="0" xfId="0" applyFont="1" applyFill="1" applyAlignment="1">
      <alignment horizontal="center" vertical="center"/>
    </xf>
    <xf numFmtId="0" fontId="19" fillId="0" borderId="0" xfId="0" applyFont="1" applyFill="1" applyAlignment="1">
      <alignment horizontal="center" vertical="center"/>
    </xf>
    <xf numFmtId="0" fontId="12" fillId="0" borderId="0" xfId="0" applyFont="1" applyFill="1" applyAlignment="1">
      <alignment horizontal="right" vertical="center"/>
    </xf>
    <xf numFmtId="0" fontId="18" fillId="0" borderId="0" xfId="0" applyFont="1" applyFill="1" applyAlignment="1">
      <alignment vertical="center"/>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5" fillId="0" borderId="1" xfId="0" applyFont="1" applyFill="1" applyBorder="1" applyAlignment="1">
      <alignment horizontal="center" vertical="center"/>
    </xf>
    <xf numFmtId="179" fontId="24" fillId="0" borderId="1" xfId="0" applyNumberFormat="1" applyFont="1" applyFill="1" applyBorder="1" applyAlignment="1">
      <alignment horizontal="center" vertical="center"/>
    </xf>
    <xf numFmtId="0" fontId="24" fillId="3" borderId="1" xfId="0" applyFont="1" applyFill="1" applyBorder="1" applyAlignment="1">
      <alignment horizontal="left" vertical="center"/>
    </xf>
    <xf numFmtId="179" fontId="24" fillId="3" borderId="1" xfId="0" applyNumberFormat="1" applyFont="1" applyFill="1" applyBorder="1" applyAlignment="1">
      <alignment horizontal="center" vertical="center"/>
    </xf>
    <xf numFmtId="0" fontId="26" fillId="3" borderId="1" xfId="0" applyFont="1" applyFill="1" applyBorder="1" applyAlignment="1">
      <alignment horizontal="left" vertical="center"/>
    </xf>
    <xf numFmtId="179" fontId="26" fillId="3" borderId="1" xfId="0" applyNumberFormat="1" applyFont="1" applyFill="1" applyBorder="1" applyAlignment="1">
      <alignment horizontal="center" vertical="center"/>
    </xf>
    <xf numFmtId="0" fontId="27" fillId="3" borderId="1" xfId="0" applyFont="1" applyFill="1" applyBorder="1" applyAlignment="1">
      <alignment horizontal="center" vertical="center"/>
    </xf>
    <xf numFmtId="179" fontId="13" fillId="0" borderId="1" xfId="0" applyNumberFormat="1" applyFont="1" applyFill="1" applyBorder="1" applyAlignment="1">
      <alignment horizontal="center" vertical="center"/>
    </xf>
    <xf numFmtId="0" fontId="26" fillId="3" borderId="1" xfId="0" applyFont="1" applyFill="1" applyBorder="1" applyAlignment="1">
      <alignment vertical="center"/>
    </xf>
    <xf numFmtId="0" fontId="26" fillId="3" borderId="1" xfId="0" applyNumberFormat="1" applyFont="1" applyFill="1" applyBorder="1" applyAlignment="1">
      <alignment horizontal="center" vertical="center"/>
    </xf>
    <xf numFmtId="0" fontId="24" fillId="3" borderId="1" xfId="0" applyFont="1" applyFill="1" applyBorder="1" applyAlignment="1">
      <alignment horizontal="center" vertical="center"/>
    </xf>
    <xf numFmtId="0" fontId="26" fillId="3" borderId="1" xfId="0" applyFont="1" applyFill="1" applyBorder="1" applyAlignment="1">
      <alignment horizontal="center" vertical="center"/>
    </xf>
    <xf numFmtId="179" fontId="26" fillId="3" borderId="1" xfId="0" applyNumberFormat="1" applyFont="1" applyFill="1" applyBorder="1" applyAlignment="1">
      <alignment horizontal="center" vertical="center" shrinkToFit="1"/>
    </xf>
    <xf numFmtId="0" fontId="24" fillId="3" borderId="1" xfId="0" applyFont="1" applyFill="1" applyBorder="1" applyAlignment="1">
      <alignment horizontal="center" vertical="center" wrapText="1"/>
    </xf>
    <xf numFmtId="0" fontId="28" fillId="3" borderId="1" xfId="0" applyFont="1" applyFill="1" applyBorder="1" applyAlignment="1">
      <alignment horizontal="left" vertical="center" wrapText="1"/>
    </xf>
    <xf numFmtId="0" fontId="29" fillId="3" borderId="1" xfId="0" applyFont="1" applyFill="1" applyBorder="1" applyAlignment="1">
      <alignment horizontal="left" vertical="center"/>
    </xf>
    <xf numFmtId="179" fontId="29" fillId="3" borderId="1" xfId="0" applyNumberFormat="1" applyFont="1" applyFill="1" applyBorder="1" applyAlignment="1">
      <alignment horizontal="center" vertical="center"/>
    </xf>
    <xf numFmtId="0" fontId="29" fillId="3"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0" fontId="30" fillId="0" borderId="1" xfId="0" applyFont="1" applyFill="1" applyBorder="1" applyAlignment="1">
      <alignment vertical="center"/>
    </xf>
    <xf numFmtId="179" fontId="31" fillId="0" borderId="1" xfId="0" applyNumberFormat="1" applyFont="1" applyFill="1" applyBorder="1" applyAlignment="1">
      <alignment horizontal="center" vertical="center"/>
    </xf>
    <xf numFmtId="179" fontId="30" fillId="3" borderId="1" xfId="0" applyNumberFormat="1" applyFont="1" applyFill="1" applyBorder="1" applyAlignment="1">
      <alignment horizontal="center" vertical="center"/>
    </xf>
    <xf numFmtId="0" fontId="13" fillId="3" borderId="1" xfId="0" applyFont="1" applyFill="1" applyBorder="1" applyAlignment="1">
      <alignment horizontal="center" vertical="center"/>
    </xf>
    <xf numFmtId="0" fontId="33" fillId="3" borderId="1" xfId="0" applyFont="1" applyFill="1" applyBorder="1" applyAlignment="1">
      <alignment horizontal="center" vertical="center"/>
    </xf>
    <xf numFmtId="0" fontId="34" fillId="3" borderId="1" xfId="0" applyNumberFormat="1" applyFont="1" applyFill="1" applyBorder="1" applyAlignment="1">
      <alignment horizontal="center" vertical="center"/>
    </xf>
    <xf numFmtId="0" fontId="24" fillId="0" borderId="1" xfId="0" applyFont="1" applyFill="1" applyBorder="1" applyAlignment="1">
      <alignment horizontal="left" vertical="center"/>
    </xf>
    <xf numFmtId="0" fontId="24" fillId="0" borderId="1" xfId="0" applyFont="1" applyFill="1" applyBorder="1" applyAlignment="1">
      <alignment horizontal="left" vertical="center" wrapText="1"/>
    </xf>
    <xf numFmtId="0" fontId="26" fillId="0" borderId="1" xfId="0" applyFont="1" applyFill="1" applyBorder="1" applyAlignment="1">
      <alignment horizontal="center" vertical="center"/>
    </xf>
    <xf numFmtId="0" fontId="27" fillId="0" borderId="1" xfId="0" applyFont="1" applyFill="1" applyBorder="1" applyAlignment="1">
      <alignment horizontal="center" vertical="center"/>
    </xf>
    <xf numFmtId="179" fontId="19" fillId="0" borderId="0" xfId="0" applyNumberFormat="1" applyFont="1" applyFill="1" applyAlignment="1">
      <alignment horizontal="center" vertical="center"/>
    </xf>
    <xf numFmtId="0" fontId="18" fillId="0" borderId="1" xfId="0" applyFont="1" applyFill="1" applyBorder="1" applyAlignment="1">
      <alignment horizontal="center" vertical="center"/>
    </xf>
    <xf numFmtId="0" fontId="36" fillId="0" borderId="0" xfId="0" applyFont="1" applyFill="1" applyAlignment="1">
      <alignment vertical="center"/>
    </xf>
    <xf numFmtId="0" fontId="36" fillId="0" borderId="0" xfId="0" applyFont="1" applyFill="1" applyAlignment="1">
      <alignment horizontal="center" vertical="center"/>
    </xf>
    <xf numFmtId="0" fontId="39" fillId="3" borderId="1" xfId="0" applyFont="1" applyFill="1" applyBorder="1" applyAlignment="1">
      <alignment horizontal="center" vertical="center"/>
    </xf>
    <xf numFmtId="0" fontId="40" fillId="0" borderId="0" xfId="0" applyFont="1" applyFill="1">
      <alignment vertical="center"/>
    </xf>
    <xf numFmtId="0" fontId="40" fillId="3" borderId="0" xfId="0" applyFont="1" applyFill="1">
      <alignment vertical="center"/>
    </xf>
    <xf numFmtId="0" fontId="12" fillId="0" borderId="0" xfId="0" applyFont="1" applyFill="1">
      <alignment vertical="center"/>
    </xf>
    <xf numFmtId="0" fontId="41" fillId="0" borderId="0" xfId="0" applyFont="1" applyFill="1" applyAlignment="1">
      <alignment horizontal="center" vertical="center"/>
    </xf>
    <xf numFmtId="0" fontId="24" fillId="0" borderId="2" xfId="0" applyFont="1" applyFill="1" applyBorder="1" applyAlignment="1">
      <alignment horizontal="center" vertical="center"/>
    </xf>
    <xf numFmtId="0" fontId="26" fillId="0" borderId="1" xfId="0" applyFont="1" applyFill="1" applyBorder="1" applyAlignment="1">
      <alignment horizontal="left" vertical="center"/>
    </xf>
    <xf numFmtId="0" fontId="26" fillId="0" borderId="1" xfId="0" applyFont="1" applyFill="1" applyBorder="1" applyAlignment="1">
      <alignment vertical="center"/>
    </xf>
    <xf numFmtId="0" fontId="24" fillId="0" borderId="1" xfId="0" applyFont="1" applyFill="1" applyBorder="1" applyAlignment="1">
      <alignment horizontal="center" vertical="center" wrapText="1"/>
    </xf>
    <xf numFmtId="0" fontId="26" fillId="0" borderId="1" xfId="0" applyFont="1" applyFill="1" applyBorder="1">
      <alignment vertical="center"/>
    </xf>
    <xf numFmtId="0" fontId="26" fillId="0" borderId="1" xfId="0" applyFont="1" applyFill="1" applyBorder="1" applyAlignment="1">
      <alignment horizontal="left" vertical="center" wrapText="1"/>
    </xf>
    <xf numFmtId="0" fontId="41" fillId="0" borderId="0" xfId="0" applyFont="1" applyFill="1" applyBorder="1" applyAlignment="1">
      <alignment horizontal="center" vertical="center"/>
    </xf>
    <xf numFmtId="0" fontId="24" fillId="0" borderId="0" xfId="0" applyFont="1" applyFill="1" applyBorder="1" applyAlignment="1">
      <alignment horizontal="right" vertical="center"/>
    </xf>
    <xf numFmtId="179" fontId="42" fillId="0" borderId="0" xfId="0" applyNumberFormat="1" applyFont="1" applyFill="1">
      <alignment vertical="center"/>
    </xf>
    <xf numFmtId="179" fontId="26" fillId="0" borderId="1" xfId="0" applyNumberFormat="1" applyFont="1" applyFill="1" applyBorder="1" applyAlignment="1">
      <alignment horizontal="left" vertical="center" wrapText="1"/>
    </xf>
    <xf numFmtId="179" fontId="26" fillId="3" borderId="1" xfId="0" applyNumberFormat="1" applyFont="1" applyFill="1" applyBorder="1" applyAlignment="1">
      <alignment horizontal="left" vertical="center" wrapText="1"/>
    </xf>
    <xf numFmtId="0" fontId="26"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0" fillId="0" borderId="0" xfId="0" applyFont="1" applyFill="1" applyAlignment="1">
      <alignment vertical="center"/>
    </xf>
    <xf numFmtId="0" fontId="29" fillId="0" borderId="0" xfId="0" applyFont="1" applyFill="1" applyAlignment="1">
      <alignment vertical="center"/>
    </xf>
    <xf numFmtId="0" fontId="44" fillId="0" borderId="0" xfId="0" applyFont="1" applyFill="1" applyAlignment="1">
      <alignment vertical="center"/>
    </xf>
    <xf numFmtId="0" fontId="45" fillId="0" borderId="0" xfId="0" applyFont="1" applyFill="1" applyAlignment="1">
      <alignment vertical="center"/>
    </xf>
    <xf numFmtId="0" fontId="20" fillId="0" borderId="0" xfId="0" applyFont="1" applyFill="1" applyAlignment="1">
      <alignment vertical="center"/>
    </xf>
    <xf numFmtId="195" fontId="29" fillId="0" borderId="0" xfId="0" applyNumberFormat="1" applyFont="1" applyFill="1" applyAlignment="1">
      <alignment horizontal="center" vertical="center" wrapText="1"/>
    </xf>
    <xf numFmtId="195" fontId="47" fillId="0" borderId="0" xfId="0" applyNumberFormat="1" applyFont="1" applyFill="1" applyAlignment="1">
      <alignment horizontal="center" vertical="center" wrapText="1"/>
    </xf>
    <xf numFmtId="0" fontId="47" fillId="4" borderId="1" xfId="0" applyFont="1" applyFill="1" applyBorder="1" applyAlignment="1">
      <alignment horizontal="center" vertical="center" wrapText="1"/>
    </xf>
    <xf numFmtId="195" fontId="47" fillId="0" borderId="1" xfId="0" applyNumberFormat="1" applyFont="1" applyFill="1" applyBorder="1" applyAlignment="1">
      <alignment horizontal="center" vertical="center" wrapText="1"/>
    </xf>
    <xf numFmtId="0" fontId="29" fillId="4" borderId="1" xfId="0" applyFont="1" applyFill="1" applyBorder="1" applyAlignment="1">
      <alignment vertical="center" wrapText="1"/>
    </xf>
    <xf numFmtId="0" fontId="29" fillId="4" borderId="1" xfId="0" applyFont="1" applyFill="1" applyBorder="1" applyAlignment="1">
      <alignment horizontal="center" vertical="center" wrapText="1"/>
    </xf>
    <xf numFmtId="0" fontId="29" fillId="4" borderId="1" xfId="0" applyFont="1" applyFill="1" applyBorder="1" applyAlignment="1">
      <alignment horizontal="left" vertical="center" wrapText="1"/>
    </xf>
    <xf numFmtId="0" fontId="47" fillId="4" borderId="1" xfId="0" applyFont="1" applyFill="1" applyBorder="1" applyAlignment="1">
      <alignment vertical="center" wrapText="1"/>
    </xf>
    <xf numFmtId="0" fontId="29" fillId="4" borderId="1" xfId="0" applyFont="1" applyFill="1" applyBorder="1" applyAlignment="1">
      <alignment horizontal="center" vertical="center"/>
    </xf>
    <xf numFmtId="0" fontId="43" fillId="0" borderId="1" xfId="0" applyFont="1" applyFill="1" applyBorder="1" applyAlignment="1">
      <alignment horizontal="center" vertical="center" wrapText="1"/>
    </xf>
    <xf numFmtId="0" fontId="26" fillId="4" borderId="1" xfId="0" applyFont="1" applyFill="1" applyBorder="1" applyAlignment="1">
      <alignment vertical="center" wrapText="1"/>
    </xf>
    <xf numFmtId="0" fontId="43" fillId="3" borderId="1" xfId="0" applyFont="1" applyFill="1" applyBorder="1" applyAlignment="1">
      <alignment horizontal="center" vertical="center" wrapText="1"/>
    </xf>
    <xf numFmtId="0" fontId="29" fillId="3" borderId="1" xfId="0" applyFont="1" applyFill="1" applyBorder="1" applyAlignment="1">
      <alignment horizontal="left" vertical="center" wrapText="1"/>
    </xf>
    <xf numFmtId="0" fontId="29" fillId="4" borderId="1" xfId="0" applyFont="1" applyFill="1" applyBorder="1" applyAlignment="1">
      <alignment horizontal="left" vertical="top" wrapText="1"/>
    </xf>
    <xf numFmtId="0" fontId="29" fillId="0" borderId="1" xfId="0" applyFont="1" applyFill="1" applyBorder="1" applyAlignment="1">
      <alignment horizontal="left" vertical="top" wrapText="1"/>
    </xf>
    <xf numFmtId="0" fontId="29" fillId="3" borderId="1" xfId="0" applyFont="1" applyFill="1" applyBorder="1" applyAlignment="1">
      <alignment horizontal="left" vertical="top" wrapText="1"/>
    </xf>
    <xf numFmtId="0" fontId="26" fillId="0" borderId="1" xfId="0" applyFont="1" applyFill="1" applyBorder="1" applyAlignment="1">
      <alignment horizontal="left" vertical="top" wrapText="1"/>
    </xf>
    <xf numFmtId="0" fontId="29" fillId="0" borderId="1" xfId="0" applyFont="1" applyFill="1" applyBorder="1" applyAlignment="1">
      <alignment horizontal="left" vertical="center" wrapText="1"/>
    </xf>
    <xf numFmtId="0" fontId="29" fillId="0" borderId="1" xfId="0" applyFont="1" applyFill="1" applyBorder="1" applyAlignment="1">
      <alignment vertical="center" wrapText="1"/>
    </xf>
    <xf numFmtId="0" fontId="29" fillId="0" borderId="1" xfId="0" applyFont="1" applyFill="1" applyBorder="1" applyAlignment="1">
      <alignment horizontal="center" vertical="center" wrapText="1"/>
    </xf>
    <xf numFmtId="0" fontId="47" fillId="0" borderId="0" xfId="0" applyFont="1" applyFill="1" applyAlignment="1">
      <alignment vertical="center"/>
    </xf>
    <xf numFmtId="0" fontId="20" fillId="0" borderId="0" xfId="0" applyFont="1">
      <alignment vertical="center"/>
    </xf>
    <xf numFmtId="0" fontId="14" fillId="0" borderId="0" xfId="0" applyFont="1" applyFill="1" applyBorder="1" applyAlignment="1" applyProtection="1">
      <alignment horizontal="center" vertical="center"/>
      <protection locked="0"/>
    </xf>
    <xf numFmtId="0" fontId="14" fillId="0" borderId="0" xfId="0" applyFont="1" applyFill="1" applyBorder="1" applyAlignment="1" applyProtection="1">
      <alignment vertical="center"/>
      <protection locked="0"/>
    </xf>
    <xf numFmtId="0" fontId="14" fillId="0" borderId="0" xfId="0" applyFont="1" applyFill="1" applyBorder="1" applyAlignment="1" applyProtection="1">
      <alignment vertical="center" wrapText="1"/>
      <protection locked="0"/>
    </xf>
    <xf numFmtId="0" fontId="14" fillId="3" borderId="0" xfId="29194" applyFont="1" applyFill="1">
      <alignment vertical="center"/>
    </xf>
    <xf numFmtId="196" fontId="14" fillId="3" borderId="0" xfId="29194" applyNumberFormat="1" applyFont="1" applyFill="1">
      <alignment vertical="center"/>
    </xf>
    <xf numFmtId="0" fontId="14" fillId="3" borderId="0" xfId="29194" applyFont="1" applyFill="1" applyAlignment="1">
      <alignment vertical="center" wrapText="1"/>
    </xf>
    <xf numFmtId="0" fontId="24" fillId="0" borderId="1" xfId="0" applyFont="1" applyFill="1" applyBorder="1" applyAlignment="1" applyProtection="1">
      <alignment horizontal="center" vertical="center"/>
      <protection locked="0"/>
    </xf>
    <xf numFmtId="196" fontId="24"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195" fontId="24" fillId="0" borderId="1" xfId="0" applyNumberFormat="1" applyFont="1" applyFill="1" applyBorder="1" applyAlignment="1" applyProtection="1">
      <alignment horizontal="center" vertical="center"/>
      <protection locked="0"/>
    </xf>
    <xf numFmtId="196" fontId="24" fillId="0" borderId="1" xfId="1735" applyNumberFormat="1" applyFont="1" applyFill="1" applyBorder="1" applyAlignment="1" applyProtection="1">
      <alignment horizontal="left" vertical="center" wrapText="1"/>
      <protection locked="0"/>
    </xf>
    <xf numFmtId="0" fontId="24" fillId="0" borderId="1" xfId="0" applyFont="1" applyFill="1" applyBorder="1" applyAlignment="1" applyProtection="1">
      <alignment vertical="center" wrapText="1"/>
      <protection locked="0"/>
    </xf>
    <xf numFmtId="0" fontId="26" fillId="0" borderId="1" xfId="0" applyFont="1" applyFill="1" applyBorder="1" applyAlignment="1" applyProtection="1">
      <alignment horizontal="center" vertical="center"/>
      <protection locked="0"/>
    </xf>
    <xf numFmtId="0" fontId="26" fillId="0" borderId="1" xfId="0" applyFont="1" applyFill="1" applyBorder="1" applyAlignment="1" applyProtection="1">
      <alignment horizontal="left" vertical="center"/>
      <protection locked="0"/>
    </xf>
    <xf numFmtId="195" fontId="26" fillId="0" borderId="1" xfId="0" applyNumberFormat="1" applyFont="1" applyFill="1" applyBorder="1" applyAlignment="1" applyProtection="1">
      <alignment horizontal="center" vertical="center"/>
      <protection locked="0"/>
    </xf>
    <xf numFmtId="196" fontId="26" fillId="0" borderId="1" xfId="1735" applyNumberFormat="1" applyFont="1" applyFill="1" applyBorder="1" applyAlignment="1" applyProtection="1">
      <alignment horizontal="left" vertical="center" wrapText="1"/>
      <protection locked="0"/>
    </xf>
    <xf numFmtId="0" fontId="26" fillId="0" borderId="1" xfId="0" applyFont="1" applyFill="1" applyBorder="1" applyAlignment="1" applyProtection="1">
      <alignment horizontal="left" vertical="center" wrapText="1"/>
      <protection locked="0"/>
    </xf>
    <xf numFmtId="195" fontId="26" fillId="0" borderId="1" xfId="1735" applyNumberFormat="1" applyFont="1" applyFill="1" applyBorder="1" applyAlignment="1" applyProtection="1">
      <alignment horizontal="center" vertical="center"/>
      <protection locked="0"/>
    </xf>
    <xf numFmtId="0" fontId="26" fillId="0" borderId="1" xfId="0" applyFont="1" applyFill="1" applyBorder="1" applyAlignment="1" applyProtection="1">
      <alignment vertical="center" wrapText="1"/>
      <protection locked="0"/>
    </xf>
    <xf numFmtId="0" fontId="26" fillId="0" borderId="1" xfId="0" applyFont="1" applyFill="1" applyBorder="1" applyAlignment="1" applyProtection="1">
      <alignment vertical="center"/>
      <protection locked="0"/>
    </xf>
    <xf numFmtId="0" fontId="26" fillId="0" borderId="1" xfId="0" applyFont="1" applyFill="1" applyBorder="1" applyAlignment="1" applyProtection="1">
      <alignment horizontal="center" vertical="center" wrapText="1"/>
      <protection locked="0"/>
    </xf>
    <xf numFmtId="195" fontId="26" fillId="0" borderId="1" xfId="26748" applyNumberFormat="1" applyFont="1" applyFill="1" applyBorder="1" applyAlignment="1" applyProtection="1">
      <alignment horizontal="center" vertical="center"/>
      <protection locked="0"/>
    </xf>
    <xf numFmtId="195" fontId="26" fillId="3" borderId="1" xfId="0" applyNumberFormat="1" applyFont="1" applyFill="1" applyBorder="1" applyAlignment="1" applyProtection="1">
      <alignment horizontal="center" vertical="center"/>
      <protection locked="0"/>
    </xf>
    <xf numFmtId="196" fontId="26" fillId="3" borderId="1" xfId="1735" applyNumberFormat="1" applyFont="1" applyFill="1" applyBorder="1" applyAlignment="1" applyProtection="1">
      <alignment horizontal="left" vertical="center" wrapText="1"/>
      <protection locked="0"/>
    </xf>
    <xf numFmtId="0" fontId="4" fillId="0" borderId="1" xfId="0" applyNumberFormat="1" applyFont="1" applyFill="1" applyBorder="1" applyAlignment="1">
      <alignment horizontal="center" vertical="center" wrapText="1"/>
    </xf>
    <xf numFmtId="0" fontId="49" fillId="0" borderId="1" xfId="0" applyFont="1" applyBorder="1" applyAlignment="1">
      <alignment horizontal="center" vertical="center"/>
    </xf>
    <xf numFmtId="0" fontId="42" fillId="0" borderId="0" xfId="0" applyFont="1" applyFill="1" applyBorder="1" applyAlignment="1">
      <alignment vertical="center"/>
    </xf>
    <xf numFmtId="0" fontId="50" fillId="0" borderId="0" xfId="0" applyFont="1" applyFill="1">
      <alignment vertical="center"/>
    </xf>
    <xf numFmtId="0" fontId="50" fillId="0" borderId="0" xfId="0" applyFont="1" applyFill="1" applyAlignment="1">
      <alignment horizontal="center" vertical="center"/>
    </xf>
    <xf numFmtId="0" fontId="42" fillId="0" borderId="0" xfId="0" applyFont="1" applyFill="1" applyBorder="1" applyAlignment="1">
      <alignment horizontal="left" vertical="center"/>
    </xf>
    <xf numFmtId="0" fontId="42" fillId="0" borderId="8" xfId="0" applyFont="1" applyFill="1" applyBorder="1" applyAlignment="1">
      <alignment vertical="center"/>
    </xf>
    <xf numFmtId="0" fontId="24" fillId="0" borderId="2" xfId="0" applyFont="1" applyFill="1" applyBorder="1" applyAlignment="1">
      <alignment horizontal="center" vertical="center" wrapText="1"/>
    </xf>
    <xf numFmtId="0" fontId="34" fillId="3" borderId="1" xfId="0" applyFont="1" applyFill="1" applyBorder="1" applyAlignment="1">
      <alignment horizontal="center" vertical="center"/>
    </xf>
    <xf numFmtId="0" fontId="1" fillId="0" borderId="0" xfId="29113" applyFont="1" applyAlignment="1">
      <alignment vertical="center"/>
    </xf>
    <xf numFmtId="0" fontId="4" fillId="0" borderId="0" xfId="29194" applyFont="1">
      <alignment vertical="center"/>
    </xf>
    <xf numFmtId="196" fontId="4" fillId="0" borderId="0" xfId="29194" applyNumberFormat="1" applyFont="1" applyAlignment="1">
      <alignment horizontal="center" vertical="center"/>
    </xf>
    <xf numFmtId="196" fontId="51" fillId="0" borderId="0" xfId="31694" applyNumberFormat="1" applyFont="1" applyAlignment="1">
      <alignment horizontal="center" vertical="center" wrapText="1"/>
    </xf>
    <xf numFmtId="0" fontId="12" fillId="0" borderId="0" xfId="31694" applyFont="1"/>
    <xf numFmtId="196" fontId="4" fillId="0" borderId="8" xfId="31694" applyNumberFormat="1" applyFont="1" applyBorder="1" applyAlignment="1">
      <alignment horizontal="right" vertical="center" wrapText="1"/>
    </xf>
    <xf numFmtId="0" fontId="0" fillId="0" borderId="0" xfId="11650" applyFont="1" applyFill="1">
      <alignment vertical="center"/>
    </xf>
    <xf numFmtId="0" fontId="12" fillId="3" borderId="0" xfId="11650" applyFont="1" applyFill="1">
      <alignment vertical="center"/>
    </xf>
    <xf numFmtId="0" fontId="54" fillId="3" borderId="0" xfId="29971" applyNumberFormat="1" applyFont="1" applyFill="1" applyBorder="1" applyAlignment="1">
      <alignment horizontal="center" vertical="center" wrapText="1"/>
    </xf>
    <xf numFmtId="0" fontId="27" fillId="3" borderId="8" xfId="29971" applyNumberFormat="1" applyFont="1" applyFill="1" applyBorder="1" applyAlignment="1">
      <alignment horizontal="center" vertical="center" wrapText="1"/>
    </xf>
    <xf numFmtId="0" fontId="53" fillId="3" borderId="12" xfId="0" applyFont="1" applyFill="1" applyBorder="1" applyAlignment="1">
      <alignment horizontal="center" vertical="center" wrapText="1"/>
    </xf>
    <xf numFmtId="179" fontId="24" fillId="3" borderId="9" xfId="0" applyNumberFormat="1" applyFont="1" applyFill="1" applyBorder="1" applyAlignment="1">
      <alignment horizontal="center" vertical="center" wrapText="1"/>
    </xf>
    <xf numFmtId="0" fontId="2" fillId="0" borderId="0" xfId="0" applyFont="1">
      <alignment vertical="center"/>
    </xf>
    <xf numFmtId="0" fontId="55" fillId="3" borderId="0" xfId="0" applyFont="1" applyFill="1" applyAlignment="1">
      <alignment vertical="center" wrapText="1"/>
    </xf>
    <xf numFmtId="0" fontId="13" fillId="3" borderId="0" xfId="0" applyFont="1" applyFill="1">
      <alignment vertical="center"/>
    </xf>
    <xf numFmtId="0" fontId="27" fillId="3" borderId="0" xfId="0" applyFont="1" applyFill="1">
      <alignment vertical="center"/>
    </xf>
    <xf numFmtId="0" fontId="56" fillId="3" borderId="0" xfId="0" applyFont="1" applyFill="1" applyAlignment="1">
      <alignment horizontal="center" vertical="center" wrapText="1"/>
    </xf>
    <xf numFmtId="0" fontId="41" fillId="3" borderId="0" xfId="0" applyFont="1" applyFill="1" applyAlignment="1">
      <alignment vertical="center" wrapText="1"/>
    </xf>
    <xf numFmtId="0" fontId="56" fillId="3" borderId="0" xfId="0" applyFont="1" applyFill="1" applyAlignment="1">
      <alignment vertical="center" wrapText="1"/>
    </xf>
    <xf numFmtId="0" fontId="57" fillId="3" borderId="0" xfId="0" applyFont="1" applyFill="1" applyAlignment="1">
      <alignment horizontal="left" vertical="center" wrapText="1"/>
    </xf>
    <xf numFmtId="0" fontId="58" fillId="3" borderId="0" xfId="0" applyFont="1" applyFill="1" applyAlignment="1">
      <alignment horizontal="center" vertical="center" wrapText="1"/>
    </xf>
    <xf numFmtId="0" fontId="24" fillId="3" borderId="2" xfId="0" applyFont="1" applyFill="1" applyBorder="1" applyAlignment="1">
      <alignment horizontal="center" vertical="center" wrapText="1"/>
    </xf>
    <xf numFmtId="0" fontId="59" fillId="0" borderId="1" xfId="0" applyFont="1" applyBorder="1" applyAlignment="1">
      <alignment horizontal="center" vertical="center" wrapText="1"/>
    </xf>
    <xf numFmtId="0" fontId="59" fillId="0" borderId="1" xfId="0" applyFont="1" applyBorder="1" applyAlignment="1">
      <alignment vertical="center" wrapText="1"/>
    </xf>
    <xf numFmtId="0" fontId="24" fillId="3" borderId="1" xfId="0" applyFont="1" applyFill="1" applyBorder="1">
      <alignment vertical="center"/>
    </xf>
    <xf numFmtId="0" fontId="29" fillId="0" borderId="1" xfId="0" applyFont="1" applyBorder="1" applyAlignment="1">
      <alignment horizontal="left" vertical="center" wrapText="1"/>
    </xf>
    <xf numFmtId="0" fontId="26" fillId="3" borderId="1" xfId="0" applyFont="1" applyFill="1" applyBorder="1" applyAlignment="1">
      <alignment horizontal="left" vertical="center" wrapText="1"/>
    </xf>
    <xf numFmtId="0" fontId="61" fillId="0" borderId="0" xfId="0" applyFont="1">
      <alignment vertical="center"/>
    </xf>
    <xf numFmtId="0" fontId="63" fillId="0" borderId="0" xfId="0" applyFont="1" applyAlignment="1">
      <alignment horizontal="center" vertical="center"/>
    </xf>
    <xf numFmtId="0" fontId="64" fillId="0" borderId="0" xfId="0" applyFont="1" applyAlignment="1">
      <alignment horizontal="right" vertical="center"/>
    </xf>
    <xf numFmtId="0" fontId="65" fillId="0" borderId="1" xfId="0" applyFont="1" applyBorder="1" applyAlignment="1">
      <alignment horizontal="center" vertical="center"/>
    </xf>
    <xf numFmtId="0" fontId="65" fillId="0" borderId="1" xfId="0" applyFont="1" applyBorder="1" applyAlignment="1">
      <alignment horizontal="center" vertical="center" wrapText="1"/>
    </xf>
    <xf numFmtId="0" fontId="63" fillId="0" borderId="1" xfId="0" applyFont="1" applyBorder="1" applyAlignment="1">
      <alignment horizontal="center" vertical="center"/>
    </xf>
    <xf numFmtId="0" fontId="65" fillId="0" borderId="1" xfId="0" applyFont="1" applyBorder="1" applyAlignment="1">
      <alignment vertical="center"/>
    </xf>
    <xf numFmtId="0" fontId="63" fillId="0" borderId="1" xfId="0" applyFont="1" applyBorder="1" applyAlignment="1">
      <alignment horizontal="left" vertical="center"/>
    </xf>
    <xf numFmtId="0" fontId="63" fillId="0" borderId="1" xfId="0" applyFont="1" applyBorder="1">
      <alignment vertical="center"/>
    </xf>
    <xf numFmtId="0" fontId="61" fillId="0" borderId="0" xfId="0" applyFont="1" applyAlignment="1">
      <alignment vertical="center" wrapText="1"/>
    </xf>
    <xf numFmtId="0" fontId="12" fillId="3" borderId="0" xfId="0" applyFont="1" applyFill="1" applyBorder="1">
      <alignment vertical="center"/>
    </xf>
    <xf numFmtId="0" fontId="13" fillId="3" borderId="0" xfId="0" applyFont="1" applyFill="1" applyBorder="1" applyAlignment="1">
      <alignment vertical="center"/>
    </xf>
    <xf numFmtId="0" fontId="14" fillId="3" borderId="0" xfId="0" applyFont="1" applyFill="1" applyBorder="1" applyAlignment="1">
      <alignment horizontal="left" vertical="center"/>
    </xf>
    <xf numFmtId="0" fontId="12" fillId="3" borderId="0" xfId="0" applyFont="1" applyFill="1" applyBorder="1" applyAlignment="1">
      <alignment horizontal="center" vertical="center"/>
    </xf>
    <xf numFmtId="0" fontId="12" fillId="3" borderId="0" xfId="0" applyFont="1" applyFill="1" applyBorder="1" applyAlignment="1">
      <alignment vertical="center" wrapText="1"/>
    </xf>
    <xf numFmtId="0" fontId="13" fillId="0" borderId="0" xfId="0" applyFont="1" applyFill="1">
      <alignment vertical="center"/>
    </xf>
    <xf numFmtId="0" fontId="14" fillId="0" borderId="0" xfId="0" applyFont="1" applyFill="1" applyAlignment="1">
      <alignment horizontal="left" vertical="center"/>
    </xf>
    <xf numFmtId="0" fontId="13" fillId="0" borderId="8" xfId="0" applyFont="1" applyFill="1" applyBorder="1" applyAlignment="1">
      <alignment vertical="center"/>
    </xf>
    <xf numFmtId="179" fontId="26" fillId="0" borderId="1" xfId="0" applyNumberFormat="1" applyFont="1" applyFill="1" applyBorder="1" applyAlignment="1">
      <alignment horizontal="center" vertical="center"/>
    </xf>
    <xf numFmtId="0" fontId="68" fillId="0" borderId="1" xfId="0" applyFont="1" applyFill="1" applyBorder="1" applyAlignment="1">
      <alignment horizontal="left" vertical="center" wrapText="1"/>
    </xf>
    <xf numFmtId="179" fontId="19" fillId="0" borderId="0" xfId="0" applyNumberFormat="1" applyFont="1" applyFill="1">
      <alignment vertical="center"/>
    </xf>
    <xf numFmtId="0" fontId="24" fillId="0" borderId="1" xfId="28914" applyFont="1" applyFill="1" applyBorder="1" applyAlignment="1">
      <alignment vertical="center" wrapText="1"/>
    </xf>
    <xf numFmtId="0" fontId="40" fillId="0" borderId="1" xfId="0" applyFont="1" applyFill="1" applyBorder="1" applyAlignment="1">
      <alignment horizontal="center" vertical="center" wrapText="1"/>
    </xf>
    <xf numFmtId="0" fontId="69" fillId="0" borderId="0" xfId="0" applyFont="1" applyFill="1" applyBorder="1" applyAlignment="1"/>
    <xf numFmtId="0" fontId="70" fillId="0" borderId="0" xfId="0" applyFont="1" applyFill="1" applyBorder="1" applyAlignment="1"/>
    <xf numFmtId="0" fontId="71" fillId="0" borderId="0" xfId="0" applyFont="1" applyFill="1" applyBorder="1" applyAlignment="1"/>
    <xf numFmtId="0" fontId="72" fillId="0" borderId="0" xfId="0" applyFont="1" applyFill="1" applyAlignment="1">
      <alignment wrapText="1"/>
    </xf>
    <xf numFmtId="0" fontId="0" fillId="0" borderId="0" xfId="0" applyFont="1" applyFill="1" applyAlignment="1">
      <alignment wrapText="1"/>
    </xf>
    <xf numFmtId="0" fontId="73" fillId="0" borderId="0" xfId="0" applyFont="1" applyBorder="1" applyAlignment="1">
      <alignment horizontal="center" vertical="center" wrapText="1"/>
    </xf>
    <xf numFmtId="0" fontId="0" fillId="0" borderId="0" xfId="0" applyFill="1" applyAlignment="1">
      <alignment wrapText="1"/>
    </xf>
    <xf numFmtId="0" fontId="74"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29" fillId="0" borderId="0" xfId="0" applyFont="1" applyFill="1" applyBorder="1" applyAlignment="1">
      <alignment horizontal="right" vertical="center"/>
    </xf>
    <xf numFmtId="179" fontId="76" fillId="3" borderId="0" xfId="0" applyNumberFormat="1" applyFont="1" applyFill="1" applyAlignment="1">
      <alignment vertical="center" wrapText="1"/>
    </xf>
    <xf numFmtId="192" fontId="24" fillId="3" borderId="1" xfId="0" applyNumberFormat="1" applyFont="1" applyFill="1" applyBorder="1" applyAlignment="1">
      <alignment horizontal="center" vertical="center" wrapText="1"/>
    </xf>
    <xf numFmtId="179" fontId="24" fillId="3" borderId="1" xfId="0" applyNumberFormat="1" applyFont="1" applyFill="1" applyBorder="1" applyAlignment="1">
      <alignment horizontal="center" vertical="center" wrapText="1"/>
    </xf>
    <xf numFmtId="192" fontId="24" fillId="3" borderId="1" xfId="0" applyNumberFormat="1" applyFont="1" applyFill="1" applyBorder="1" applyAlignment="1">
      <alignment horizontal="center" vertical="center"/>
    </xf>
    <xf numFmtId="192" fontId="26" fillId="3" borderId="1" xfId="0" applyNumberFormat="1" applyFont="1" applyFill="1" applyBorder="1" applyAlignment="1">
      <alignment horizontal="center" vertical="center"/>
    </xf>
    <xf numFmtId="179" fontId="26" fillId="3" borderId="1" xfId="0" applyNumberFormat="1" applyFont="1" applyFill="1" applyBorder="1">
      <alignment vertical="center"/>
    </xf>
    <xf numFmtId="0" fontId="19" fillId="3" borderId="0" xfId="0" applyFont="1" applyFill="1" applyBorder="1">
      <alignment vertical="center"/>
    </xf>
    <xf numFmtId="0" fontId="13" fillId="3" borderId="0" xfId="0" applyFont="1" applyFill="1" applyBorder="1">
      <alignment vertical="center"/>
    </xf>
    <xf numFmtId="0" fontId="27" fillId="3" borderId="0" xfId="0" applyFont="1" applyFill="1" applyBorder="1">
      <alignment vertical="center"/>
    </xf>
    <xf numFmtId="0" fontId="19" fillId="3" borderId="0" xfId="0" applyFont="1" applyFill="1" applyBorder="1" applyAlignment="1">
      <alignment horizontal="center" vertical="center"/>
    </xf>
    <xf numFmtId="0" fontId="11" fillId="3" borderId="0" xfId="0" applyFont="1" applyFill="1" applyBorder="1" applyAlignment="1">
      <alignment horizontal="center" vertical="center"/>
    </xf>
    <xf numFmtId="0" fontId="78" fillId="3" borderId="0" xfId="0" applyFont="1" applyFill="1" applyBorder="1" applyAlignment="1">
      <alignment horizontal="center" vertical="center"/>
    </xf>
    <xf numFmtId="0" fontId="24" fillId="3" borderId="0" xfId="0" applyFont="1" applyFill="1" applyBorder="1" applyAlignment="1">
      <alignment vertical="center"/>
    </xf>
    <xf numFmtId="0" fontId="77" fillId="3" borderId="0" xfId="0" applyFont="1" applyFill="1" applyBorder="1" applyAlignment="1">
      <alignment vertical="center"/>
    </xf>
    <xf numFmtId="0" fontId="24" fillId="3" borderId="2" xfId="0" applyFont="1" applyFill="1" applyBorder="1" applyAlignment="1">
      <alignment horizontal="center" vertical="center"/>
    </xf>
    <xf numFmtId="0" fontId="24" fillId="3" borderId="7" xfId="0" applyFont="1" applyFill="1" applyBorder="1" applyAlignment="1">
      <alignment horizontal="center" vertical="center"/>
    </xf>
    <xf numFmtId="0" fontId="26" fillId="3" borderId="1" xfId="29258" applyFont="1" applyFill="1" applyBorder="1" applyAlignment="1">
      <alignment horizontal="center" vertical="center"/>
    </xf>
    <xf numFmtId="0" fontId="24" fillId="3" borderId="0" xfId="0" applyFont="1" applyFill="1" applyBorder="1" applyAlignment="1">
      <alignment horizontal="right" vertical="center"/>
    </xf>
    <xf numFmtId="49" fontId="24" fillId="3" borderId="1" xfId="0" applyNumberFormat="1" applyFont="1" applyFill="1" applyBorder="1" applyAlignment="1">
      <alignment horizontal="center" vertical="center" shrinkToFit="1"/>
    </xf>
    <xf numFmtId="49" fontId="26" fillId="3" borderId="1" xfId="0" applyNumberFormat="1" applyFont="1" applyFill="1" applyBorder="1" applyAlignment="1">
      <alignment horizontal="center" vertical="center" shrinkToFit="1"/>
    </xf>
    <xf numFmtId="0" fontId="24" fillId="3" borderId="1" xfId="0" applyFont="1" applyFill="1" applyBorder="1" applyAlignment="1">
      <alignment horizontal="left" vertical="center" wrapText="1"/>
    </xf>
    <xf numFmtId="0" fontId="26" fillId="3" borderId="7" xfId="0" applyFont="1" applyFill="1" applyBorder="1" applyAlignment="1">
      <alignment horizontal="center" vertical="center"/>
    </xf>
    <xf numFmtId="0" fontId="24" fillId="3" borderId="7" xfId="0" applyFont="1" applyFill="1" applyBorder="1" applyAlignment="1">
      <alignment horizontal="center" vertical="center"/>
    </xf>
    <xf numFmtId="0" fontId="24" fillId="3" borderId="1" xfId="28914" applyFont="1" applyFill="1" applyBorder="1" applyAlignment="1">
      <alignment horizontal="left" vertical="center" wrapText="1"/>
    </xf>
    <xf numFmtId="0" fontId="12" fillId="3" borderId="1" xfId="0" applyFont="1" applyFill="1" applyBorder="1" applyAlignment="1">
      <alignment horizontal="center" vertical="center"/>
    </xf>
    <xf numFmtId="0" fontId="11" fillId="3" borderId="1" xfId="0" applyFont="1" applyFill="1" applyBorder="1" applyAlignment="1">
      <alignment horizontal="center" vertical="center"/>
    </xf>
    <xf numFmtId="0" fontId="19" fillId="3" borderId="1" xfId="0" applyFont="1" applyFill="1" applyBorder="1" applyAlignment="1">
      <alignment horizontal="center" vertical="center"/>
    </xf>
    <xf numFmtId="0" fontId="78" fillId="3" borderId="1" xfId="0" applyFont="1" applyFill="1" applyBorder="1" applyAlignment="1">
      <alignment horizontal="center" vertical="center"/>
    </xf>
    <xf numFmtId="0" fontId="14" fillId="3" borderId="0" xfId="0" applyFont="1" applyFill="1" applyAlignment="1">
      <alignment horizontal="left" vertical="center"/>
    </xf>
    <xf numFmtId="0" fontId="112" fillId="3" borderId="0" xfId="0" applyFont="1" applyFill="1" applyAlignment="1">
      <alignment horizontal="center" vertical="center"/>
    </xf>
    <xf numFmtId="0" fontId="112" fillId="3" borderId="0" xfId="0" applyFont="1" applyFill="1" applyAlignment="1">
      <alignment vertical="center" wrapText="1"/>
    </xf>
    <xf numFmtId="0" fontId="112" fillId="3" borderId="0" xfId="0" applyFont="1" applyFill="1">
      <alignment vertical="center"/>
    </xf>
    <xf numFmtId="0" fontId="13" fillId="3" borderId="0" xfId="0" applyFont="1" applyFill="1" applyAlignment="1">
      <alignment horizontal="right" vertical="center" wrapText="1"/>
    </xf>
    <xf numFmtId="0" fontId="114" fillId="3" borderId="0" xfId="0" applyFont="1" applyFill="1">
      <alignment vertical="center"/>
    </xf>
    <xf numFmtId="0" fontId="24" fillId="3" borderId="32" xfId="0" applyFont="1" applyFill="1" applyBorder="1" applyAlignment="1">
      <alignment horizontal="center" vertical="center" wrapText="1"/>
    </xf>
    <xf numFmtId="0" fontId="25" fillId="3" borderId="27" xfId="0" applyFont="1" applyFill="1" applyBorder="1" applyAlignment="1">
      <alignment horizontal="center" vertical="center"/>
    </xf>
    <xf numFmtId="0" fontId="66" fillId="3" borderId="27" xfId="0" applyFont="1" applyFill="1" applyBorder="1" applyAlignment="1">
      <alignment vertical="center" wrapText="1"/>
    </xf>
    <xf numFmtId="0" fontId="24" fillId="3" borderId="27" xfId="0" applyFont="1" applyFill="1" applyBorder="1" applyAlignment="1">
      <alignment horizontal="center" vertical="center"/>
    </xf>
    <xf numFmtId="179" fontId="24" fillId="3" borderId="27" xfId="0" applyNumberFormat="1" applyFont="1" applyFill="1" applyBorder="1" applyAlignment="1">
      <alignment horizontal="center" vertical="center"/>
    </xf>
    <xf numFmtId="179" fontId="24" fillId="0" borderId="27" xfId="0" applyNumberFormat="1" applyFont="1" applyFill="1" applyBorder="1" applyAlignment="1">
      <alignment horizontal="center" vertical="center"/>
    </xf>
    <xf numFmtId="0" fontId="26" fillId="3" borderId="27" xfId="0" applyFont="1" applyFill="1" applyBorder="1" applyAlignment="1">
      <alignment horizontal="center" vertical="center"/>
    </xf>
    <xf numFmtId="179" fontId="26" fillId="3" borderId="27" xfId="0" applyNumberFormat="1" applyFont="1" applyFill="1" applyBorder="1" applyAlignment="1">
      <alignment horizontal="center" vertical="center"/>
    </xf>
    <xf numFmtId="179" fontId="26" fillId="3" borderId="27" xfId="0" applyNumberFormat="1" applyFont="1" applyFill="1" applyBorder="1" applyAlignment="1">
      <alignment horizontal="center" vertical="center" shrinkToFit="1"/>
    </xf>
    <xf numFmtId="179" fontId="26" fillId="3" borderId="27" xfId="0" applyNumberFormat="1" applyFont="1" applyFill="1" applyBorder="1" applyAlignment="1">
      <alignment horizontal="right" vertical="center"/>
    </xf>
    <xf numFmtId="0" fontId="26" fillId="3" borderId="27" xfId="29258" applyFont="1" applyFill="1" applyBorder="1" applyAlignment="1">
      <alignment horizontal="center" vertical="center"/>
    </xf>
    <xf numFmtId="0" fontId="26" fillId="3" borderId="27" xfId="0" applyFont="1" applyFill="1" applyBorder="1" applyAlignment="1">
      <alignment horizontal="center" vertical="center" wrapText="1"/>
    </xf>
    <xf numFmtId="0" fontId="114" fillId="3" borderId="0" xfId="0" applyFont="1" applyFill="1" applyAlignment="1">
      <alignment horizontal="center" vertical="center"/>
    </xf>
    <xf numFmtId="0" fontId="24" fillId="3" borderId="9" xfId="0" applyFont="1" applyFill="1" applyBorder="1" applyAlignment="1">
      <alignment horizontal="center" vertical="center" wrapText="1"/>
    </xf>
    <xf numFmtId="0" fontId="24" fillId="3" borderId="12" xfId="0" applyFont="1" applyFill="1" applyBorder="1" applyAlignment="1">
      <alignment horizontal="left" vertical="center" wrapText="1"/>
    </xf>
    <xf numFmtId="0" fontId="24" fillId="3" borderId="12" xfId="0" applyFont="1" applyFill="1" applyBorder="1" applyAlignment="1">
      <alignment horizontal="center" vertical="center" wrapText="1"/>
    </xf>
    <xf numFmtId="0" fontId="112" fillId="0" borderId="0" xfId="0" applyFont="1">
      <alignment vertical="center"/>
    </xf>
    <xf numFmtId="0" fontId="26" fillId="3" borderId="14" xfId="0" applyFont="1" applyFill="1" applyBorder="1" applyAlignment="1">
      <alignment horizontal="center" vertical="center" wrapText="1"/>
    </xf>
    <xf numFmtId="0" fontId="26" fillId="3" borderId="10" xfId="0" applyFont="1" applyFill="1" applyBorder="1" applyAlignment="1">
      <alignment horizontal="left" vertical="center" wrapText="1"/>
    </xf>
    <xf numFmtId="179" fontId="26" fillId="3" borderId="9" xfId="0" applyNumberFormat="1" applyFont="1" applyFill="1" applyBorder="1" applyAlignment="1">
      <alignment horizontal="center" vertical="center" wrapText="1"/>
    </xf>
    <xf numFmtId="0" fontId="112" fillId="0" borderId="0" xfId="11650" applyFont="1">
      <alignment vertical="center"/>
    </xf>
    <xf numFmtId="0" fontId="24" fillId="3" borderId="14" xfId="0" applyFont="1" applyFill="1" applyBorder="1" applyAlignment="1">
      <alignment horizontal="center" vertical="center" wrapText="1"/>
    </xf>
    <xf numFmtId="0" fontId="24" fillId="3" borderId="27" xfId="0" applyFont="1" applyFill="1" applyBorder="1" applyAlignment="1">
      <alignment horizontal="left" vertical="center" wrapText="1"/>
    </xf>
    <xf numFmtId="0" fontId="26" fillId="3" borderId="14" xfId="0" applyFont="1" applyFill="1" applyBorder="1" applyAlignment="1">
      <alignment horizontal="center" vertical="center"/>
    </xf>
    <xf numFmtId="0" fontId="26" fillId="3" borderId="33" xfId="0" applyFont="1" applyFill="1" applyBorder="1" applyAlignment="1">
      <alignment horizontal="left" vertical="center" wrapText="1"/>
    </xf>
    <xf numFmtId="179" fontId="26" fillId="3" borderId="34" xfId="0" applyNumberFormat="1" applyFont="1" applyFill="1" applyBorder="1" applyAlignment="1">
      <alignment horizontal="center" vertical="center" wrapText="1"/>
    </xf>
    <xf numFmtId="0" fontId="26" fillId="3" borderId="27" xfId="0" applyFont="1" applyFill="1" applyBorder="1" applyAlignment="1">
      <alignment horizontal="left" vertical="center" wrapText="1"/>
    </xf>
    <xf numFmtId="179" fontId="26" fillId="3" borderId="27" xfId="0" applyNumberFormat="1" applyFont="1" applyFill="1" applyBorder="1" applyAlignment="1">
      <alignment horizontal="center" vertical="center" wrapText="1"/>
    </xf>
    <xf numFmtId="0" fontId="26" fillId="3" borderId="35" xfId="0" applyFont="1" applyFill="1" applyBorder="1" applyAlignment="1">
      <alignment horizontal="left" vertical="center" wrapText="1"/>
    </xf>
    <xf numFmtId="179" fontId="24" fillId="3" borderId="32" xfId="0" applyNumberFormat="1" applyFont="1" applyFill="1" applyBorder="1" applyAlignment="1">
      <alignment horizontal="center" vertical="center"/>
    </xf>
    <xf numFmtId="0" fontId="26" fillId="3" borderId="36" xfId="0" applyFont="1" applyFill="1" applyBorder="1" applyAlignment="1">
      <alignment horizontal="left" vertical="center" wrapText="1"/>
    </xf>
    <xf numFmtId="179" fontId="24" fillId="3" borderId="13" xfId="0" applyNumberFormat="1" applyFont="1" applyFill="1" applyBorder="1" applyAlignment="1">
      <alignment horizontal="center" vertical="center" wrapText="1"/>
    </xf>
    <xf numFmtId="0" fontId="26" fillId="3" borderId="12" xfId="0" applyFont="1" applyFill="1" applyBorder="1" applyAlignment="1">
      <alignment horizontal="center" vertical="center" wrapText="1"/>
    </xf>
    <xf numFmtId="0" fontId="26" fillId="3" borderId="3" xfId="19241" applyFont="1" applyFill="1" applyBorder="1" applyAlignment="1">
      <alignment vertical="center" wrapText="1"/>
    </xf>
    <xf numFmtId="0" fontId="24" fillId="3" borderId="37" xfId="0" applyFont="1" applyFill="1" applyBorder="1" applyAlignment="1">
      <alignment horizontal="center" vertical="center" wrapText="1"/>
    </xf>
    <xf numFmtId="0" fontId="24" fillId="3" borderId="32" xfId="0" applyFont="1" applyFill="1" applyBorder="1" applyAlignment="1">
      <alignment horizontal="left" vertical="center" wrapText="1"/>
    </xf>
    <xf numFmtId="0" fontId="24" fillId="3" borderId="32" xfId="0" applyFont="1" applyFill="1" applyBorder="1" applyAlignment="1">
      <alignment horizontal="center" vertical="center"/>
    </xf>
    <xf numFmtId="0" fontId="26" fillId="3" borderId="9" xfId="0" applyFont="1" applyFill="1" applyBorder="1" applyAlignment="1">
      <alignment horizontal="center" vertical="center" wrapText="1"/>
    </xf>
    <xf numFmtId="0" fontId="26" fillId="3" borderId="9" xfId="0" applyFont="1" applyFill="1" applyBorder="1" applyAlignment="1">
      <alignment horizontal="left" vertical="center" wrapText="1"/>
    </xf>
    <xf numFmtId="0" fontId="26" fillId="3" borderId="9" xfId="0" applyFont="1" applyFill="1" applyBorder="1" applyAlignment="1">
      <alignment horizontal="center" vertical="center"/>
    </xf>
    <xf numFmtId="0" fontId="24" fillId="3" borderId="3" xfId="0" applyFont="1" applyFill="1" applyBorder="1" applyAlignment="1">
      <alignment horizontal="left" vertical="center" wrapText="1"/>
    </xf>
    <xf numFmtId="0" fontId="26" fillId="3" borderId="40" xfId="0" applyFont="1" applyFill="1" applyBorder="1" applyAlignment="1">
      <alignment horizontal="left" vertical="center" wrapText="1"/>
    </xf>
    <xf numFmtId="179" fontId="24" fillId="3" borderId="11" xfId="0" applyNumberFormat="1" applyFont="1" applyFill="1" applyBorder="1" applyAlignment="1">
      <alignment horizontal="center" vertical="center" wrapText="1"/>
    </xf>
    <xf numFmtId="179" fontId="26" fillId="3" borderId="41" xfId="0" applyNumberFormat="1" applyFont="1" applyFill="1" applyBorder="1" applyAlignment="1">
      <alignment horizontal="center" vertical="center" wrapText="1"/>
    </xf>
    <xf numFmtId="0" fontId="26" fillId="3" borderId="30" xfId="0" applyFont="1" applyFill="1" applyBorder="1" applyAlignment="1">
      <alignment horizontal="left" vertical="center" wrapText="1"/>
    </xf>
    <xf numFmtId="0" fontId="26" fillId="3" borderId="36"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4" fillId="3" borderId="43" xfId="0" applyFont="1" applyFill="1" applyBorder="1" applyAlignment="1">
      <alignment horizontal="center" vertical="center" wrapText="1"/>
    </xf>
    <xf numFmtId="49" fontId="26" fillId="3" borderId="9" xfId="0" applyNumberFormat="1" applyFont="1" applyFill="1" applyBorder="1" applyAlignment="1">
      <alignment horizontal="center" vertical="center" wrapText="1"/>
    </xf>
    <xf numFmtId="0" fontId="26" fillId="3" borderId="33" xfId="0" applyFont="1" applyFill="1" applyBorder="1" applyAlignment="1">
      <alignment horizontal="center" vertical="center" wrapText="1"/>
    </xf>
    <xf numFmtId="0" fontId="112" fillId="0" borderId="44" xfId="11650" applyFont="1" applyBorder="1">
      <alignment vertical="center"/>
    </xf>
    <xf numFmtId="0" fontId="26" fillId="3" borderId="37" xfId="0" applyFont="1" applyFill="1" applyBorder="1" applyAlignment="1">
      <alignment horizontal="center" vertical="center"/>
    </xf>
    <xf numFmtId="179" fontId="24" fillId="3" borderId="27" xfId="0" applyNumberFormat="1" applyFont="1" applyFill="1" applyBorder="1" applyAlignment="1">
      <alignment horizontal="center" vertical="center" wrapText="1"/>
    </xf>
    <xf numFmtId="0" fontId="26" fillId="3" borderId="27" xfId="0" applyFont="1" applyFill="1" applyBorder="1" applyAlignment="1">
      <alignment vertical="center" wrapText="1"/>
    </xf>
    <xf numFmtId="0" fontId="53" fillId="3" borderId="37" xfId="0" applyFont="1" applyFill="1" applyBorder="1" applyAlignment="1">
      <alignment horizontal="left" vertical="center" wrapText="1"/>
    </xf>
    <xf numFmtId="179" fontId="24" fillId="3" borderId="12" xfId="0" applyNumberFormat="1" applyFont="1" applyFill="1" applyBorder="1" applyAlignment="1">
      <alignment horizontal="center" vertical="center" wrapText="1"/>
    </xf>
    <xf numFmtId="179" fontId="0" fillId="0" borderId="27" xfId="11650" applyNumberFormat="1" applyFont="1" applyFill="1" applyBorder="1" applyAlignment="1">
      <alignment horizontal="center" vertical="center"/>
    </xf>
    <xf numFmtId="0" fontId="26" fillId="0" borderId="27" xfId="31694" applyFont="1" applyBorder="1" applyAlignment="1">
      <alignment horizontal="center" vertical="center"/>
    </xf>
    <xf numFmtId="179" fontId="24" fillId="0" borderId="27" xfId="29113" applyNumberFormat="1" applyFont="1" applyBorder="1" applyAlignment="1">
      <alignment horizontal="center" vertical="center"/>
    </xf>
    <xf numFmtId="0" fontId="24" fillId="0" borderId="27" xfId="0" applyFont="1" applyBorder="1" applyAlignment="1">
      <alignment horizontal="center" vertical="center"/>
    </xf>
    <xf numFmtId="179" fontId="24" fillId="0" borderId="27" xfId="0" applyNumberFormat="1" applyFont="1" applyBorder="1" applyAlignment="1">
      <alignment horizontal="center" vertical="center"/>
    </xf>
    <xf numFmtId="0" fontId="24" fillId="0" borderId="27" xfId="0" applyFont="1" applyBorder="1" applyAlignment="1">
      <alignment horizontal="center" vertical="center" wrapText="1"/>
    </xf>
    <xf numFmtId="0" fontId="26" fillId="0" borderId="27" xfId="0" applyFont="1" applyBorder="1" applyAlignment="1">
      <alignment horizontal="center" vertical="center" wrapText="1"/>
    </xf>
    <xf numFmtId="0" fontId="26" fillId="0" borderId="27" xfId="0" applyFont="1" applyBorder="1" applyAlignment="1">
      <alignment horizontal="left" vertical="center" wrapText="1"/>
    </xf>
    <xf numFmtId="0" fontId="26" fillId="0" borderId="27" xfId="0" applyFont="1" applyBorder="1" applyAlignment="1">
      <alignment vertical="center" wrapText="1"/>
    </xf>
    <xf numFmtId="179" fontId="26" fillId="0" borderId="27" xfId="0" applyNumberFormat="1" applyFont="1" applyBorder="1" applyAlignment="1">
      <alignment horizontal="center" vertical="center"/>
    </xf>
    <xf numFmtId="0" fontId="24" fillId="0" borderId="27" xfId="0" applyFont="1" applyBorder="1" applyAlignment="1">
      <alignment vertical="center" wrapText="1"/>
    </xf>
    <xf numFmtId="49" fontId="26" fillId="0" borderId="27" xfId="0" applyNumberFormat="1" applyFont="1" applyBorder="1" applyAlignment="1">
      <alignment horizontal="center" vertical="center" wrapText="1"/>
    </xf>
    <xf numFmtId="0" fontId="24" fillId="3" borderId="30" xfId="0" applyFont="1" applyFill="1" applyBorder="1" applyAlignment="1">
      <alignment horizontal="center" vertical="center"/>
    </xf>
    <xf numFmtId="179" fontId="26" fillId="3" borderId="3" xfId="0" applyNumberFormat="1" applyFont="1" applyFill="1" applyBorder="1" applyAlignment="1">
      <alignment horizontal="center" vertical="center" wrapText="1"/>
    </xf>
    <xf numFmtId="0" fontId="26" fillId="3" borderId="3" xfId="0" applyFont="1" applyFill="1" applyBorder="1" applyAlignment="1">
      <alignment horizontal="center" vertical="center" wrapText="1"/>
    </xf>
    <xf numFmtId="0" fontId="24" fillId="3" borderId="27" xfId="0" applyFont="1" applyFill="1" applyBorder="1" applyAlignment="1">
      <alignment horizontal="center" vertical="center"/>
    </xf>
    <xf numFmtId="0" fontId="26" fillId="3" borderId="32"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13" xfId="0" applyFont="1" applyFill="1" applyBorder="1" applyAlignment="1">
      <alignment horizontal="left" vertical="center" wrapText="1"/>
    </xf>
    <xf numFmtId="0" fontId="26" fillId="3" borderId="27" xfId="0" applyFont="1" applyFill="1" applyBorder="1" applyAlignment="1">
      <alignment horizontal="center" vertical="center" wrapText="1"/>
    </xf>
    <xf numFmtId="0" fontId="26" fillId="3" borderId="32" xfId="0" applyFont="1" applyFill="1" applyBorder="1" applyAlignment="1">
      <alignment horizontal="center" vertical="center" wrapText="1"/>
    </xf>
    <xf numFmtId="0" fontId="24" fillId="0" borderId="27" xfId="0" applyFont="1" applyBorder="1" applyAlignment="1">
      <alignment horizontal="left" vertical="center" wrapText="1"/>
    </xf>
    <xf numFmtId="0" fontId="26" fillId="0" borderId="32" xfId="0" applyFont="1" applyBorder="1" applyAlignment="1">
      <alignment horizontal="left" vertical="center" wrapText="1"/>
    </xf>
    <xf numFmtId="0" fontId="15" fillId="0" borderId="0" xfId="0" applyFont="1" applyFill="1" applyAlignment="1">
      <alignment vertical="center"/>
    </xf>
    <xf numFmtId="0" fontId="18" fillId="3" borderId="1" xfId="0" applyFont="1" applyFill="1" applyBorder="1" applyAlignment="1">
      <alignment horizontal="left" vertical="center"/>
    </xf>
    <xf numFmtId="0" fontId="30" fillId="3" borderId="1" xfId="0" applyFont="1" applyFill="1" applyBorder="1" applyAlignment="1">
      <alignment horizontal="left" vertical="center"/>
    </xf>
    <xf numFmtId="0" fontId="18" fillId="3" borderId="1" xfId="0" applyFont="1" applyFill="1" applyBorder="1" applyAlignment="1">
      <alignment horizontal="left" vertical="center" wrapText="1"/>
    </xf>
    <xf numFmtId="179" fontId="30" fillId="3" borderId="1" xfId="0" applyNumberFormat="1" applyFont="1" applyFill="1" applyBorder="1" applyAlignment="1">
      <alignment horizontal="left" vertical="center"/>
    </xf>
    <xf numFmtId="179" fontId="18" fillId="3" borderId="1" xfId="0" applyNumberFormat="1" applyFont="1" applyFill="1" applyBorder="1" applyAlignment="1">
      <alignment horizontal="left" vertical="center" wrapText="1"/>
    </xf>
    <xf numFmtId="179" fontId="30" fillId="0" borderId="1" xfId="0" applyNumberFormat="1" applyFont="1" applyFill="1" applyBorder="1" applyAlignment="1">
      <alignment horizontal="left" vertical="center"/>
    </xf>
    <xf numFmtId="0" fontId="18" fillId="0" borderId="1" xfId="0" applyFont="1" applyFill="1" applyBorder="1" applyAlignment="1">
      <alignment horizontal="left" vertical="center"/>
    </xf>
    <xf numFmtId="0" fontId="18" fillId="0" borderId="1" xfId="0" applyFont="1" applyFill="1" applyBorder="1" applyAlignment="1">
      <alignment horizontal="left" vertical="center" wrapText="1"/>
    </xf>
    <xf numFmtId="0" fontId="18" fillId="0" borderId="27" xfId="0" applyFont="1" applyBorder="1" applyAlignment="1">
      <alignment horizontal="left" vertical="center" wrapText="1"/>
    </xf>
    <xf numFmtId="0" fontId="18" fillId="3" borderId="27" xfId="0" applyFont="1" applyFill="1" applyBorder="1" applyAlignment="1">
      <alignment horizontal="left" vertical="center"/>
    </xf>
    <xf numFmtId="179" fontId="26" fillId="3" borderId="27" xfId="0" applyNumberFormat="1" applyFont="1" applyFill="1" applyBorder="1" applyAlignment="1">
      <alignment horizontal="left" vertical="center" wrapText="1"/>
    </xf>
    <xf numFmtId="0" fontId="50" fillId="0" borderId="32" xfId="0" applyFont="1" applyFill="1" applyBorder="1" applyAlignment="1">
      <alignment horizontal="center" vertical="center"/>
    </xf>
    <xf numFmtId="0" fontId="50" fillId="0" borderId="32" xfId="0" applyFont="1" applyFill="1" applyBorder="1" applyAlignment="1">
      <alignment horizontal="center" vertical="center" wrapText="1"/>
    </xf>
    <xf numFmtId="0" fontId="10" fillId="0" borderId="0" xfId="0" applyFont="1" applyFill="1">
      <alignment vertical="center"/>
    </xf>
    <xf numFmtId="0" fontId="10" fillId="0" borderId="0" xfId="0" applyFont="1" applyFill="1" applyBorder="1" applyAlignment="1">
      <alignment horizontal="center" vertical="center"/>
    </xf>
    <xf numFmtId="0" fontId="10" fillId="0" borderId="0" xfId="0" applyFont="1" applyFill="1" applyBorder="1">
      <alignment vertical="center"/>
    </xf>
    <xf numFmtId="0" fontId="10" fillId="0" borderId="0" xfId="0" applyFont="1" applyFill="1" applyAlignment="1">
      <alignment horizontal="center" vertical="center"/>
    </xf>
    <xf numFmtId="0" fontId="13" fillId="3" borderId="27" xfId="29971" applyNumberFormat="1" applyFont="1" applyFill="1" applyBorder="1" applyAlignment="1">
      <alignment horizontal="center" vertical="center" wrapText="1"/>
    </xf>
    <xf numFmtId="0" fontId="13" fillId="3" borderId="32" xfId="29971" applyNumberFormat="1" applyFont="1" applyFill="1" applyBorder="1" applyAlignment="1">
      <alignment horizontal="center" vertical="center" wrapText="1"/>
    </xf>
    <xf numFmtId="0" fontId="13" fillId="3" borderId="32" xfId="29971" applyNumberFormat="1" applyFont="1" applyFill="1" applyBorder="1" applyAlignment="1">
      <alignment horizontal="left" vertical="center" wrapText="1"/>
    </xf>
    <xf numFmtId="0" fontId="52" fillId="0" borderId="27" xfId="31694" applyFont="1" applyBorder="1" applyAlignment="1">
      <alignment horizontal="center" vertical="center"/>
    </xf>
    <xf numFmtId="0" fontId="52" fillId="0" borderId="27" xfId="31694" applyFont="1" applyBorder="1" applyAlignment="1">
      <alignment horizontal="center" vertical="center" wrapText="1"/>
    </xf>
    <xf numFmtId="0" fontId="52" fillId="0" borderId="27" xfId="29971" applyNumberFormat="1" applyFont="1" applyFill="1" applyBorder="1" applyAlignment="1">
      <alignment horizontal="center" vertical="center" wrapText="1"/>
    </xf>
    <xf numFmtId="0" fontId="0" fillId="0" borderId="0" xfId="0" applyBorder="1" applyAlignment="1">
      <alignment vertical="center"/>
    </xf>
    <xf numFmtId="0" fontId="75" fillId="0" borderId="0" xfId="0" applyFont="1" applyBorder="1" applyAlignment="1">
      <alignment vertical="center"/>
    </xf>
    <xf numFmtId="0" fontId="0" fillId="0" borderId="0" xfId="0" applyAlignment="1">
      <alignment vertical="center"/>
    </xf>
    <xf numFmtId="0" fontId="20" fillId="0" borderId="0" xfId="0" applyFont="1" applyAlignment="1">
      <alignment vertical="center"/>
    </xf>
    <xf numFmtId="0" fontId="0" fillId="0" borderId="0" xfId="0" applyFont="1" applyAlignment="1">
      <alignment vertical="center"/>
    </xf>
    <xf numFmtId="0" fontId="12" fillId="0" borderId="0" xfId="0" applyFont="1" applyAlignment="1">
      <alignment vertical="center"/>
    </xf>
    <xf numFmtId="0" fontId="75" fillId="0" borderId="0" xfId="0" applyFont="1" applyAlignment="1">
      <alignment vertical="center"/>
    </xf>
    <xf numFmtId="0" fontId="116" fillId="0" borderId="1" xfId="12780" applyFont="1" applyBorder="1" applyAlignment="1">
      <alignment horizontal="center" vertical="center" wrapText="1"/>
    </xf>
    <xf numFmtId="0" fontId="120" fillId="0" borderId="1" xfId="12780" applyFont="1" applyBorder="1" applyAlignment="1">
      <alignment horizontal="center" vertical="center" wrapText="1"/>
    </xf>
    <xf numFmtId="0" fontId="64" fillId="0" borderId="1" xfId="12780" applyFont="1" applyBorder="1" applyAlignment="1">
      <alignment horizontal="center" vertical="center" wrapText="1"/>
    </xf>
    <xf numFmtId="0" fontId="64" fillId="0" borderId="1" xfId="12780" applyFont="1" applyBorder="1" applyAlignment="1">
      <alignment horizontal="left" vertical="center" wrapText="1"/>
    </xf>
    <xf numFmtId="194" fontId="116" fillId="0" borderId="1" xfId="12780" applyNumberFormat="1" applyFont="1" applyBorder="1" applyAlignment="1">
      <alignment horizontal="center" vertical="center" wrapText="1"/>
    </xf>
    <xf numFmtId="0" fontId="65" fillId="0" borderId="1" xfId="12780" applyFont="1" applyBorder="1" applyAlignment="1">
      <alignment horizontal="center" vertical="center" wrapText="1"/>
    </xf>
    <xf numFmtId="0" fontId="63" fillId="0" borderId="1" xfId="12780" applyFont="1" applyBorder="1" applyAlignment="1">
      <alignment horizontal="left" vertical="center" wrapText="1"/>
    </xf>
    <xf numFmtId="0" fontId="24" fillId="0" borderId="1" xfId="12780" applyFont="1" applyBorder="1" applyAlignment="1">
      <alignment horizontal="center" vertical="center" wrapText="1"/>
    </xf>
    <xf numFmtId="0" fontId="63" fillId="0" borderId="1" xfId="12780" applyFont="1" applyBorder="1" applyAlignment="1">
      <alignment horizontal="center" vertical="center" wrapText="1"/>
    </xf>
    <xf numFmtId="0" fontId="26" fillId="0" borderId="1" xfId="12780" applyFont="1" applyBorder="1" applyAlignment="1">
      <alignment horizontal="center" vertical="center" wrapText="1"/>
    </xf>
    <xf numFmtId="0" fontId="65" fillId="0" borderId="1" xfId="12780" applyFont="1" applyFill="1" applyBorder="1" applyAlignment="1">
      <alignment horizontal="center" vertical="center" wrapText="1"/>
    </xf>
    <xf numFmtId="0" fontId="26" fillId="0" borderId="1" xfId="12780" applyFont="1" applyBorder="1" applyAlignment="1">
      <alignment horizontal="left" vertical="center" wrapText="1"/>
    </xf>
    <xf numFmtId="0" fontId="24" fillId="0" borderId="1" xfId="12780" applyFont="1" applyFill="1" applyBorder="1" applyAlignment="1">
      <alignment horizontal="center" vertical="center" wrapText="1"/>
    </xf>
    <xf numFmtId="0" fontId="63" fillId="0" borderId="1" xfId="12780" applyFont="1" applyFill="1" applyBorder="1" applyAlignment="1">
      <alignment horizontal="center" vertical="center" wrapText="1"/>
    </xf>
    <xf numFmtId="0" fontId="26" fillId="0" borderId="1" xfId="12780" applyFont="1" applyFill="1" applyBorder="1" applyAlignment="1">
      <alignment horizontal="center" vertical="center" wrapText="1"/>
    </xf>
    <xf numFmtId="0" fontId="121" fillId="0" borderId="1" xfId="12780" applyFont="1" applyBorder="1" applyAlignment="1">
      <alignment horizontal="left" vertical="center" wrapText="1"/>
    </xf>
    <xf numFmtId="0" fontId="63" fillId="0" borderId="1" xfId="35278" applyFont="1" applyFill="1" applyBorder="1" applyAlignment="1">
      <alignment horizontal="center" vertical="center" wrapText="1"/>
    </xf>
    <xf numFmtId="195" fontId="24" fillId="0" borderId="1" xfId="12780" applyNumberFormat="1" applyFont="1" applyBorder="1" applyAlignment="1">
      <alignment horizontal="center" vertical="center" wrapText="1"/>
    </xf>
    <xf numFmtId="0" fontId="24" fillId="0" borderId="1" xfId="29558" applyFont="1" applyFill="1" applyBorder="1" applyAlignment="1">
      <alignment horizontal="center" vertical="center"/>
    </xf>
    <xf numFmtId="195" fontId="24" fillId="0" borderId="1" xfId="29558" applyNumberFormat="1" applyFont="1" applyFill="1" applyBorder="1" applyAlignment="1">
      <alignment horizontal="center" vertical="center" wrapText="1"/>
    </xf>
    <xf numFmtId="0" fontId="24" fillId="0" borderId="1" xfId="29558" applyFont="1" applyFill="1" applyBorder="1" applyAlignment="1">
      <alignment horizontal="left" vertical="center" wrapText="1"/>
    </xf>
    <xf numFmtId="0" fontId="26" fillId="0" borderId="1" xfId="29558" applyFont="1" applyFill="1" applyBorder="1" applyAlignment="1">
      <alignment horizontal="left" vertical="center" wrapText="1"/>
    </xf>
    <xf numFmtId="195" fontId="26" fillId="0" borderId="1" xfId="29558" applyNumberFormat="1" applyFont="1" applyFill="1" applyBorder="1" applyAlignment="1">
      <alignment horizontal="center" vertical="center" wrapText="1"/>
    </xf>
    <xf numFmtId="0" fontId="26" fillId="0" borderId="1" xfId="35278" applyFont="1" applyFill="1" applyBorder="1" applyAlignment="1">
      <alignment horizontal="left" vertical="center" wrapText="1"/>
    </xf>
    <xf numFmtId="0" fontId="26" fillId="0" borderId="1" xfId="192" applyFont="1" applyBorder="1" applyAlignment="1">
      <alignment horizontal="left" vertical="center" wrapText="1"/>
    </xf>
    <xf numFmtId="0" fontId="26" fillId="3" borderId="1" xfId="12780" applyFont="1" applyFill="1" applyBorder="1" applyAlignment="1">
      <alignment horizontal="center" vertical="center" wrapText="1"/>
    </xf>
    <xf numFmtId="0" fontId="26" fillId="0" borderId="1" xfId="29558" applyFont="1" applyFill="1" applyBorder="1" applyAlignment="1">
      <alignment vertical="center"/>
    </xf>
    <xf numFmtId="0" fontId="65" fillId="0" borderId="1" xfId="12780" applyFont="1" applyFill="1" applyBorder="1" applyAlignment="1">
      <alignment horizontal="left" vertical="center" wrapText="1"/>
    </xf>
    <xf numFmtId="0" fontId="26" fillId="0" borderId="1" xfId="35711" applyFont="1" applyFill="1" applyBorder="1" applyAlignment="1">
      <alignment horizontal="left" vertical="center" wrapText="1"/>
    </xf>
    <xf numFmtId="0" fontId="26" fillId="0" borderId="1" xfId="29558" applyFont="1" applyFill="1" applyBorder="1" applyAlignment="1">
      <alignment vertical="center" wrapText="1" shrinkToFit="1"/>
    </xf>
    <xf numFmtId="0" fontId="63" fillId="0" borderId="1" xfId="12780" applyFont="1" applyFill="1" applyBorder="1" applyAlignment="1">
      <alignment vertical="center" wrapText="1"/>
    </xf>
    <xf numFmtId="195" fontId="26" fillId="0" borderId="1" xfId="12780" applyNumberFormat="1" applyFont="1" applyFill="1" applyBorder="1" applyAlignment="1">
      <alignment horizontal="center" vertical="center" wrapText="1"/>
    </xf>
    <xf numFmtId="195" fontId="24" fillId="0" borderId="1" xfId="12780" applyNumberFormat="1" applyFont="1" applyFill="1" applyBorder="1" applyAlignment="1">
      <alignment horizontal="center" vertical="center" wrapText="1"/>
    </xf>
    <xf numFmtId="0" fontId="63" fillId="0" borderId="1" xfId="29558" applyFont="1" applyFill="1" applyBorder="1" applyAlignment="1">
      <alignment vertical="center" wrapText="1"/>
    </xf>
    <xf numFmtId="0" fontId="63" fillId="0" borderId="1" xfId="29558" applyFont="1" applyFill="1" applyBorder="1" applyAlignment="1">
      <alignment horizontal="left" vertical="center" wrapText="1"/>
    </xf>
    <xf numFmtId="0" fontId="26" fillId="0" borderId="1" xfId="12780" applyFont="1" applyFill="1" applyBorder="1" applyAlignment="1">
      <alignment horizontal="left" vertical="center" wrapText="1"/>
    </xf>
    <xf numFmtId="0" fontId="24" fillId="0" borderId="1" xfId="12780" applyFont="1" applyFill="1" applyBorder="1" applyAlignment="1">
      <alignment horizontal="left" vertical="center" wrapText="1"/>
    </xf>
    <xf numFmtId="0" fontId="26" fillId="0" borderId="1" xfId="29558" applyFont="1" applyFill="1" applyBorder="1" applyAlignment="1">
      <alignment horizontal="center" vertical="center" wrapText="1"/>
    </xf>
    <xf numFmtId="0" fontId="26" fillId="0" borderId="1" xfId="12780" applyFont="1" applyBorder="1" applyAlignment="1">
      <alignment vertical="center" wrapText="1"/>
    </xf>
    <xf numFmtId="0" fontId="122" fillId="0" borderId="1" xfId="12780" applyFont="1" applyBorder="1" applyAlignment="1">
      <alignment horizontal="center" vertical="center" wrapText="1"/>
    </xf>
    <xf numFmtId="0" fontId="123" fillId="0" borderId="1" xfId="29558" applyFont="1" applyFill="1" applyBorder="1" applyAlignment="1">
      <alignment horizontal="center" vertical="center" wrapText="1"/>
    </xf>
    <xf numFmtId="0" fontId="24" fillId="0" borderId="27" xfId="0" applyFont="1" applyBorder="1" applyAlignment="1">
      <alignment horizontal="left" vertical="center"/>
    </xf>
    <xf numFmtId="0" fontId="26" fillId="0" borderId="27" xfId="0" applyFont="1" applyBorder="1" applyAlignment="1">
      <alignment horizontal="center" vertical="center"/>
    </xf>
    <xf numFmtId="0" fontId="26" fillId="0" borderId="27" xfId="0" applyFont="1" applyBorder="1" applyAlignment="1">
      <alignment horizontal="left" vertical="center"/>
    </xf>
    <xf numFmtId="0" fontId="24" fillId="0" borderId="27" xfId="0" applyFont="1" applyFill="1" applyBorder="1" applyAlignment="1">
      <alignment horizontal="center" vertical="center"/>
    </xf>
    <xf numFmtId="0" fontId="24" fillId="0" borderId="27" xfId="0" applyFont="1" applyFill="1" applyBorder="1" applyAlignment="1">
      <alignment horizontal="left" vertical="center"/>
    </xf>
    <xf numFmtId="0" fontId="65" fillId="0" borderId="1" xfId="0" applyFont="1" applyFill="1" applyBorder="1" applyAlignment="1">
      <alignment horizontal="center" vertical="center"/>
    </xf>
    <xf numFmtId="0" fontId="65" fillId="0" borderId="1" xfId="0" applyFont="1" applyFill="1" applyBorder="1" applyAlignment="1">
      <alignment horizontal="center" vertical="center" wrapText="1"/>
    </xf>
    <xf numFmtId="0" fontId="119" fillId="0" borderId="1" xfId="0" applyFont="1" applyFill="1" applyBorder="1" applyAlignment="1">
      <alignment horizontal="center" vertical="center"/>
    </xf>
    <xf numFmtId="0" fontId="119" fillId="0" borderId="1" xfId="0" applyFont="1" applyFill="1" applyBorder="1" applyAlignment="1">
      <alignment horizontal="center" vertical="center" wrapText="1"/>
    </xf>
    <xf numFmtId="0" fontId="118" fillId="0" borderId="1" xfId="0" applyFont="1" applyFill="1" applyBorder="1" applyAlignment="1">
      <alignment horizontal="center" vertical="center"/>
    </xf>
    <xf numFmtId="0" fontId="124" fillId="0" borderId="1" xfId="0" applyFont="1" applyFill="1" applyBorder="1" applyAlignment="1">
      <alignment horizontal="left" vertical="center" wrapText="1"/>
    </xf>
    <xf numFmtId="0" fontId="124" fillId="0" borderId="1" xfId="0" applyFont="1" applyFill="1" applyBorder="1" applyAlignment="1">
      <alignment horizontal="left" vertical="center"/>
    </xf>
    <xf numFmtId="0" fontId="124" fillId="0" borderId="1" xfId="0" applyFont="1" applyFill="1" applyBorder="1" applyAlignment="1">
      <alignment horizontal="center" vertical="center"/>
    </xf>
    <xf numFmtId="0" fontId="124" fillId="0" borderId="3" xfId="0" applyFont="1" applyFill="1" applyBorder="1" applyAlignment="1">
      <alignment horizontal="left" vertical="center" wrapText="1"/>
    </xf>
    <xf numFmtId="0" fontId="18" fillId="0" borderId="1" xfId="0" applyFont="1" applyFill="1" applyBorder="1" applyAlignment="1">
      <alignment vertical="center"/>
    </xf>
    <xf numFmtId="0" fontId="18" fillId="0" borderId="3" xfId="0" applyFont="1" applyFill="1" applyBorder="1" applyAlignment="1">
      <alignment horizontal="center" vertical="center"/>
    </xf>
    <xf numFmtId="0" fontId="32" fillId="0" borderId="1" xfId="0" applyFont="1" applyFill="1" applyBorder="1" applyAlignment="1">
      <alignment horizontal="center" vertical="center"/>
    </xf>
    <xf numFmtId="0" fontId="4" fillId="0" borderId="27" xfId="0" applyFont="1" applyFill="1" applyBorder="1" applyAlignment="1">
      <alignment horizontal="center" vertical="center"/>
    </xf>
    <xf numFmtId="0" fontId="39" fillId="3" borderId="1" xfId="0" applyFont="1" applyFill="1" applyBorder="1" applyAlignment="1">
      <alignment horizontal="center" vertical="center" wrapText="1"/>
    </xf>
    <xf numFmtId="0" fontId="27" fillId="3" borderId="1" xfId="0" applyFont="1" applyFill="1" applyBorder="1">
      <alignment vertical="center"/>
    </xf>
    <xf numFmtId="0" fontId="39" fillId="3" borderId="1" xfId="0" applyFont="1" applyFill="1" applyBorder="1">
      <alignment vertical="center"/>
    </xf>
    <xf numFmtId="0" fontId="29" fillId="3" borderId="1" xfId="0" applyFont="1" applyFill="1" applyBorder="1">
      <alignment vertical="center"/>
    </xf>
    <xf numFmtId="0" fontId="29" fillId="3" borderId="1" xfId="0" applyFont="1" applyFill="1" applyBorder="1" applyAlignment="1">
      <alignment horizontal="center" vertical="center"/>
    </xf>
    <xf numFmtId="0" fontId="29" fillId="3" borderId="1" xfId="0" applyFont="1" applyFill="1" applyBorder="1" applyAlignment="1">
      <alignment vertical="center"/>
    </xf>
    <xf numFmtId="0" fontId="75" fillId="0" borderId="0" xfId="29558" applyFont="1"/>
    <xf numFmtId="0" fontId="75" fillId="0" borderId="0" xfId="29558" applyFont="1" applyAlignment="1">
      <alignment horizontal="center"/>
    </xf>
    <xf numFmtId="0" fontId="24" fillId="0" borderId="1" xfId="29558" applyFont="1" applyBorder="1" applyAlignment="1">
      <alignment horizontal="center" vertical="center" wrapText="1"/>
    </xf>
    <xf numFmtId="0" fontId="24" fillId="0" borderId="8" xfId="29558" applyFont="1" applyBorder="1" applyAlignment="1">
      <alignment horizontal="right" vertical="center" wrapText="1"/>
    </xf>
    <xf numFmtId="0" fontId="26" fillId="0" borderId="8" xfId="29558" applyFont="1" applyBorder="1" applyAlignment="1">
      <alignment horizontal="right" vertical="center" wrapText="1"/>
    </xf>
    <xf numFmtId="0" fontId="26" fillId="0" borderId="0" xfId="29558" applyFont="1"/>
    <xf numFmtId="0" fontId="24" fillId="0" borderId="1" xfId="6523" applyFont="1" applyBorder="1" applyAlignment="1">
      <alignment horizontal="left" vertical="center"/>
    </xf>
    <xf numFmtId="0" fontId="24" fillId="0" borderId="0" xfId="29558" applyFont="1"/>
    <xf numFmtId="0" fontId="26" fillId="0" borderId="1" xfId="6523" applyFont="1" applyBorder="1" applyAlignment="1">
      <alignment horizontal="left" vertical="center"/>
    </xf>
    <xf numFmtId="179" fontId="24" fillId="0" borderId="1" xfId="6523" applyNumberFormat="1" applyFont="1" applyBorder="1" applyAlignment="1">
      <alignment horizontal="center" vertical="center"/>
    </xf>
    <xf numFmtId="195" fontId="26" fillId="0" borderId="1" xfId="6523" applyNumberFormat="1" applyFont="1" applyBorder="1" applyAlignment="1">
      <alignment horizontal="center" vertical="center"/>
    </xf>
    <xf numFmtId="0" fontId="26" fillId="0" borderId="1" xfId="29558" applyFont="1" applyBorder="1" applyAlignment="1">
      <alignment vertical="center" wrapText="1"/>
    </xf>
    <xf numFmtId="0" fontId="26" fillId="0" borderId="0" xfId="29558" applyFont="1" applyAlignment="1">
      <alignment horizontal="right"/>
    </xf>
    <xf numFmtId="0" fontId="24" fillId="0" borderId="1" xfId="0" applyFont="1" applyFill="1" applyBorder="1" applyAlignment="1">
      <alignment horizontal="center" vertical="center" wrapText="1"/>
    </xf>
    <xf numFmtId="0" fontId="26" fillId="3" borderId="12" xfId="0" applyFont="1" applyFill="1" applyBorder="1" applyAlignment="1">
      <alignment horizontal="left" vertical="center" wrapText="1"/>
    </xf>
    <xf numFmtId="0" fontId="26" fillId="3" borderId="13" xfId="0" applyFont="1" applyFill="1" applyBorder="1" applyAlignment="1">
      <alignment horizontal="left" vertical="center" wrapText="1"/>
    </xf>
    <xf numFmtId="0" fontId="24" fillId="0" borderId="1" xfId="29558" applyFont="1" applyBorder="1" applyAlignment="1">
      <alignment horizontal="center" vertical="center" wrapText="1"/>
    </xf>
    <xf numFmtId="0" fontId="24" fillId="0" borderId="1" xfId="29558" applyFont="1" applyBorder="1" applyAlignment="1">
      <alignment horizontal="left" vertical="center" wrapText="1"/>
    </xf>
    <xf numFmtId="0" fontId="24" fillId="0" borderId="1" xfId="29558" applyFont="1" applyBorder="1" applyAlignment="1">
      <alignment horizontal="center" vertical="center"/>
    </xf>
    <xf numFmtId="0" fontId="24" fillId="0" borderId="2" xfId="0" applyFont="1" applyFill="1" applyBorder="1" applyAlignment="1">
      <alignment horizontal="center" vertical="center"/>
    </xf>
    <xf numFmtId="0" fontId="128" fillId="3" borderId="0" xfId="0" applyFont="1" applyFill="1" applyAlignment="1">
      <alignment horizontal="left" vertical="center" wrapText="1"/>
    </xf>
    <xf numFmtId="0" fontId="7" fillId="0" borderId="0" xfId="0" applyFont="1" applyFill="1" applyBorder="1" applyAlignment="1"/>
    <xf numFmtId="0" fontId="14" fillId="0" borderId="0" xfId="0" applyFont="1" applyFill="1" applyBorder="1" applyAlignment="1">
      <alignment horizontal="left" vertical="center"/>
    </xf>
    <xf numFmtId="0" fontId="14" fillId="3" borderId="0" xfId="29194" applyFont="1" applyFill="1" applyAlignment="1">
      <alignment horizontal="left" vertical="center"/>
    </xf>
    <xf numFmtId="0" fontId="33" fillId="0" borderId="0" xfId="0" applyFont="1" applyAlignment="1">
      <alignment horizontal="center" vertical="center"/>
    </xf>
    <xf numFmtId="0" fontId="4" fillId="3" borderId="0" xfId="0" applyFont="1" applyFill="1" applyBorder="1" applyAlignment="1">
      <alignment horizontal="left" vertical="center"/>
    </xf>
    <xf numFmtId="181" fontId="24" fillId="0" borderId="1" xfId="29558" applyNumberFormat="1" applyFont="1" applyFill="1" applyBorder="1" applyAlignment="1">
      <alignment horizontal="center" vertical="center" wrapText="1"/>
    </xf>
    <xf numFmtId="0" fontId="24" fillId="0" borderId="1" xfId="29558" applyFont="1" applyFill="1" applyBorder="1" applyAlignment="1">
      <alignment horizontal="center" vertical="center" wrapText="1"/>
    </xf>
    <xf numFmtId="181" fontId="26" fillId="0" borderId="1" xfId="0" applyNumberFormat="1" applyFont="1" applyFill="1" applyBorder="1" applyAlignment="1">
      <alignment horizontal="center" vertical="center" wrapText="1"/>
    </xf>
    <xf numFmtId="195" fontId="26" fillId="0" borderId="1" xfId="29558" applyNumberFormat="1" applyFont="1" applyFill="1" applyBorder="1" applyAlignment="1">
      <alignment horizontal="center" vertical="center"/>
    </xf>
    <xf numFmtId="1" fontId="26" fillId="0" borderId="1" xfId="0" applyNumberFormat="1" applyFont="1" applyFill="1" applyBorder="1" applyAlignment="1">
      <alignment horizontal="center" vertical="center"/>
    </xf>
    <xf numFmtId="0" fontId="26" fillId="0" borderId="1" xfId="29558" applyFont="1" applyFill="1" applyBorder="1" applyAlignment="1">
      <alignment horizontal="center" vertical="center"/>
    </xf>
    <xf numFmtId="0" fontId="29" fillId="0" borderId="1" xfId="0" applyFont="1" applyFill="1" applyBorder="1" applyAlignment="1">
      <alignment horizontal="center" vertical="center"/>
    </xf>
    <xf numFmtId="0" fontId="26" fillId="0" borderId="1" xfId="29558" applyNumberFormat="1" applyFont="1" applyFill="1" applyBorder="1" applyAlignment="1">
      <alignment horizontal="center" vertical="center" wrapText="1"/>
    </xf>
    <xf numFmtId="0" fontId="26" fillId="0" borderId="5" xfId="0" applyFont="1" applyFill="1" applyBorder="1" applyAlignment="1">
      <alignment horizontal="center" vertical="center" wrapText="1"/>
    </xf>
    <xf numFmtId="188" fontId="26" fillId="0" borderId="2" xfId="0" applyNumberFormat="1" applyFont="1" applyFill="1" applyBorder="1" applyAlignment="1">
      <alignment horizontal="center" vertical="center" wrapText="1"/>
    </xf>
    <xf numFmtId="0" fontId="26" fillId="0" borderId="2" xfId="0" applyFont="1" applyFill="1" applyBorder="1" applyAlignment="1">
      <alignment horizontal="center" vertical="center" wrapText="1"/>
    </xf>
    <xf numFmtId="1" fontId="26" fillId="0" borderId="7" xfId="0" applyNumberFormat="1" applyFont="1" applyFill="1" applyBorder="1" applyAlignment="1">
      <alignment horizontal="center" vertical="center" wrapText="1"/>
    </xf>
    <xf numFmtId="1" fontId="26" fillId="0" borderId="1" xfId="0" applyNumberFormat="1" applyFont="1" applyFill="1" applyBorder="1" applyAlignment="1">
      <alignment horizontal="center" vertical="center" wrapText="1"/>
    </xf>
    <xf numFmtId="188" fontId="26" fillId="0" borderId="1" xfId="0" applyNumberFormat="1" applyFont="1" applyFill="1" applyBorder="1" applyAlignment="1">
      <alignment horizontal="center" vertical="center" wrapText="1"/>
    </xf>
    <xf numFmtId="0" fontId="24" fillId="3" borderId="27" xfId="0" applyFont="1" applyFill="1" applyBorder="1" applyAlignment="1">
      <alignment horizontal="left" vertical="center"/>
    </xf>
    <xf numFmtId="0" fontId="26" fillId="3" borderId="27" xfId="0" applyFont="1" applyFill="1" applyBorder="1" applyAlignment="1">
      <alignment horizontal="left" vertical="center"/>
    </xf>
    <xf numFmtId="0" fontId="68" fillId="3" borderId="27" xfId="0" applyFont="1" applyFill="1" applyBorder="1" applyAlignment="1">
      <alignment horizontal="left" vertical="center" wrapText="1"/>
    </xf>
    <xf numFmtId="0" fontId="24" fillId="3" borderId="27" xfId="28914" applyFont="1" applyFill="1" applyBorder="1" applyAlignment="1">
      <alignment horizontal="left" vertical="center" wrapText="1"/>
    </xf>
    <xf numFmtId="0" fontId="26" fillId="3" borderId="32" xfId="0" applyFont="1" applyFill="1" applyBorder="1" applyAlignment="1">
      <alignment horizontal="left" vertical="center" shrinkToFit="1"/>
    </xf>
    <xf numFmtId="0" fontId="24" fillId="0" borderId="27" xfId="6523" applyFont="1" applyBorder="1" applyAlignment="1">
      <alignment horizontal="center" vertical="center"/>
    </xf>
    <xf numFmtId="1" fontId="24" fillId="0" borderId="1" xfId="29558" applyNumberFormat="1" applyFont="1" applyBorder="1" applyAlignment="1">
      <alignment horizontal="center" vertical="center" wrapText="1"/>
    </xf>
    <xf numFmtId="179" fontId="24" fillId="0" borderId="27" xfId="29558" applyNumberFormat="1" applyFont="1" applyBorder="1" applyAlignment="1">
      <alignment horizontal="center" vertical="center" wrapText="1"/>
    </xf>
    <xf numFmtId="1" fontId="26" fillId="0" borderId="1" xfId="29558" applyNumberFormat="1" applyFont="1" applyBorder="1" applyAlignment="1">
      <alignment horizontal="center" vertical="center"/>
    </xf>
    <xf numFmtId="179" fontId="26" fillId="3" borderId="1" xfId="0" applyNumberFormat="1" applyFont="1" applyFill="1" applyBorder="1" applyAlignment="1">
      <alignment vertical="center" wrapText="1"/>
    </xf>
    <xf numFmtId="0" fontId="24" fillId="0" borderId="27" xfId="12780" applyFont="1" applyBorder="1" applyAlignment="1">
      <alignment horizontal="center" vertical="center" wrapText="1"/>
    </xf>
    <xf numFmtId="0" fontId="24" fillId="0" borderId="27" xfId="12780" applyFont="1" applyFill="1" applyBorder="1" applyAlignment="1">
      <alignment horizontal="left" vertical="center" wrapText="1"/>
    </xf>
    <xf numFmtId="0" fontId="26" fillId="0" borderId="27" xfId="12780" applyFont="1" applyFill="1" applyBorder="1" applyAlignment="1">
      <alignment horizontal="left" vertical="center" wrapText="1"/>
    </xf>
    <xf numFmtId="195" fontId="26" fillId="0" borderId="27" xfId="29558" applyNumberFormat="1" applyFont="1" applyFill="1" applyBorder="1" applyAlignment="1">
      <alignment horizontal="center" vertical="center" wrapText="1"/>
    </xf>
    <xf numFmtId="0" fontId="65" fillId="0" borderId="27" xfId="12780" applyFont="1" applyBorder="1" applyAlignment="1">
      <alignment horizontal="center" vertical="center" wrapText="1"/>
    </xf>
    <xf numFmtId="0" fontId="24" fillId="0" borderId="27" xfId="29558" applyFont="1" applyFill="1" applyBorder="1" applyAlignment="1">
      <alignment horizontal="left" vertical="center" wrapText="1"/>
    </xf>
    <xf numFmtId="0" fontId="26" fillId="0" borderId="27" xfId="192" applyFont="1" applyBorder="1" applyAlignment="1">
      <alignment horizontal="left" vertical="center" wrapText="1"/>
    </xf>
    <xf numFmtId="0" fontId="26" fillId="3" borderId="27" xfId="12780" applyFont="1" applyFill="1" applyBorder="1" applyAlignment="1">
      <alignment horizontal="center" vertical="center" wrapText="1"/>
    </xf>
    <xf numFmtId="0" fontId="29" fillId="3" borderId="27" xfId="0" applyFont="1" applyFill="1" applyBorder="1">
      <alignment vertical="center"/>
    </xf>
    <xf numFmtId="0" fontId="29" fillId="3" borderId="27" xfId="0" applyFont="1" applyFill="1" applyBorder="1" applyAlignment="1">
      <alignment horizontal="center" vertical="center"/>
    </xf>
    <xf numFmtId="0" fontId="39" fillId="3" borderId="27" xfId="0" applyFont="1" applyFill="1" applyBorder="1">
      <alignment vertical="center"/>
    </xf>
    <xf numFmtId="0" fontId="39" fillId="3" borderId="27" xfId="0" applyFont="1" applyFill="1" applyBorder="1" applyAlignment="1">
      <alignment horizontal="center" vertical="center"/>
    </xf>
    <xf numFmtId="0" fontId="29" fillId="3" borderId="27" xfId="0" applyFont="1" applyFill="1" applyBorder="1" applyAlignment="1">
      <alignment horizontal="right" vertical="center" wrapText="1"/>
    </xf>
    <xf numFmtId="0" fontId="0" fillId="3" borderId="27" xfId="0" applyFill="1" applyBorder="1" applyAlignment="1">
      <alignment horizontal="center" vertical="center"/>
    </xf>
    <xf numFmtId="0" fontId="24" fillId="0" borderId="1" xfId="0" applyFont="1" applyFill="1" applyBorder="1" applyAlignment="1">
      <alignment horizontal="center" vertical="center"/>
    </xf>
    <xf numFmtId="0" fontId="26" fillId="3" borderId="1" xfId="0" applyFont="1" applyFill="1" applyBorder="1" applyAlignment="1">
      <alignment vertical="center" wrapText="1"/>
    </xf>
    <xf numFmtId="0" fontId="40" fillId="0" borderId="1" xfId="0" applyFont="1" applyBorder="1" applyAlignment="1">
      <alignment horizontal="center" vertical="center"/>
    </xf>
    <xf numFmtId="0" fontId="40" fillId="0" borderId="1" xfId="0" applyFont="1" applyBorder="1">
      <alignment vertical="center"/>
    </xf>
    <xf numFmtId="0" fontId="42" fillId="0" borderId="1" xfId="0" applyFont="1" applyBorder="1" applyAlignment="1">
      <alignment horizontal="left" vertical="center"/>
    </xf>
    <xf numFmtId="0" fontId="42" fillId="0" borderId="1" xfId="0" applyFont="1" applyBorder="1" applyAlignment="1">
      <alignment horizontal="center" vertical="center"/>
    </xf>
    <xf numFmtId="0" fontId="42" fillId="0" borderId="1" xfId="0" applyFont="1" applyBorder="1" applyAlignment="1">
      <alignment horizontal="left" vertical="center" wrapText="1"/>
    </xf>
    <xf numFmtId="179" fontId="42" fillId="0" borderId="1" xfId="0" applyNumberFormat="1" applyFont="1" applyBorder="1" applyAlignment="1">
      <alignment horizontal="center" vertical="center"/>
    </xf>
    <xf numFmtId="0" fontId="42" fillId="0" borderId="1" xfId="0" applyFont="1" applyBorder="1" applyAlignment="1">
      <alignment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42" fillId="0" borderId="1" xfId="28914" applyFont="1" applyBorder="1" applyAlignment="1">
      <alignment horizontal="left" vertical="center" wrapText="1"/>
    </xf>
    <xf numFmtId="0" fontId="42"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10" fillId="0" borderId="1" xfId="0" applyFont="1" applyBorder="1" applyAlignment="1">
      <alignment horizontal="center" vertical="center"/>
    </xf>
    <xf numFmtId="0" fontId="40" fillId="0" borderId="1" xfId="0" applyFont="1" applyBorder="1" applyAlignment="1">
      <alignment horizontal="center" vertical="center" shrinkToFit="1"/>
    </xf>
    <xf numFmtId="179" fontId="26" fillId="0" borderId="1" xfId="0" applyNumberFormat="1" applyFont="1" applyBorder="1" applyAlignment="1">
      <alignment horizontal="left" vertical="center" wrapText="1"/>
    </xf>
    <xf numFmtId="179" fontId="42" fillId="0" borderId="1" xfId="0" applyNumberFormat="1" applyFont="1" applyBorder="1" applyAlignment="1">
      <alignment horizontal="left" vertical="center"/>
    </xf>
    <xf numFmtId="0" fontId="24" fillId="0" borderId="1" xfId="0" applyFont="1" applyBorder="1" applyAlignment="1">
      <alignment horizontal="left" vertical="center" wrapText="1"/>
    </xf>
    <xf numFmtId="0" fontId="24" fillId="0" borderId="1" xfId="0" applyFont="1" applyBorder="1" applyAlignment="1">
      <alignment horizontal="left" vertical="center"/>
    </xf>
    <xf numFmtId="0" fontId="116" fillId="0" borderId="1" xfId="0" applyFont="1" applyBorder="1" applyAlignment="1">
      <alignment horizontal="center" vertical="center" wrapText="1"/>
    </xf>
    <xf numFmtId="179" fontId="24" fillId="0" borderId="1" xfId="0" applyNumberFormat="1" applyFont="1" applyFill="1" applyBorder="1" applyAlignment="1">
      <alignment horizontal="center" vertical="center" wrapText="1"/>
    </xf>
    <xf numFmtId="0" fontId="24" fillId="3" borderId="27" xfId="0" applyFont="1" applyFill="1" applyBorder="1" applyAlignment="1">
      <alignment horizontal="center" vertical="center"/>
    </xf>
    <xf numFmtId="0" fontId="26" fillId="0" borderId="27" xfId="0" applyFont="1" applyFill="1" applyBorder="1" applyAlignment="1">
      <alignment horizontal="center" vertical="center"/>
    </xf>
    <xf numFmtId="0" fontId="26" fillId="0" borderId="27" xfId="0" applyFont="1" applyFill="1" applyBorder="1" applyAlignment="1">
      <alignment horizontal="left" vertical="center"/>
    </xf>
    <xf numFmtId="0" fontId="29" fillId="0" borderId="27" xfId="11650" applyFont="1" applyFill="1" applyBorder="1" applyAlignment="1">
      <alignment horizontal="center" vertical="center"/>
    </xf>
    <xf numFmtId="0" fontId="24" fillId="3" borderId="27" xfId="0" applyFont="1" applyFill="1" applyBorder="1" applyAlignment="1">
      <alignment vertical="center" wrapText="1"/>
    </xf>
    <xf numFmtId="179" fontId="26" fillId="3" borderId="27" xfId="0" applyNumberFormat="1" applyFont="1" applyFill="1" applyBorder="1" applyAlignment="1">
      <alignment vertical="center" wrapText="1"/>
    </xf>
    <xf numFmtId="0" fontId="24" fillId="3" borderId="27" xfId="0" applyFont="1" applyFill="1" applyBorder="1">
      <alignment vertical="center"/>
    </xf>
    <xf numFmtId="0" fontId="26" fillId="3" borderId="27" xfId="0" applyFont="1" applyFill="1" applyBorder="1" applyAlignment="1">
      <alignment horizontal="left" vertical="center" wrapText="1"/>
    </xf>
    <xf numFmtId="0" fontId="40" fillId="0" borderId="27" xfId="0" applyFont="1" applyBorder="1" applyAlignment="1">
      <alignment horizontal="left" vertical="center"/>
    </xf>
    <xf numFmtId="0" fontId="40" fillId="0" borderId="27" xfId="0" applyFont="1" applyBorder="1">
      <alignment vertical="center"/>
    </xf>
    <xf numFmtId="0" fontId="42" fillId="0" borderId="27" xfId="0" applyFont="1" applyBorder="1" applyAlignment="1">
      <alignment horizontal="left" vertical="center"/>
    </xf>
    <xf numFmtId="0" fontId="40" fillId="0" borderId="27" xfId="0" applyFont="1" applyBorder="1" applyAlignment="1">
      <alignment horizontal="left" vertical="center" wrapText="1"/>
    </xf>
    <xf numFmtId="0" fontId="40" fillId="0" borderId="27" xfId="0" applyFont="1" applyBorder="1" applyAlignment="1">
      <alignment horizontal="center" vertical="center"/>
    </xf>
    <xf numFmtId="0" fontId="42" fillId="0" borderId="27" xfId="0" applyFont="1" applyBorder="1" applyAlignment="1">
      <alignment horizontal="center" vertical="center"/>
    </xf>
    <xf numFmtId="0" fontId="42" fillId="0" borderId="27" xfId="0" applyFont="1" applyBorder="1" applyAlignment="1">
      <alignment horizontal="center" vertical="center" wrapText="1"/>
    </xf>
    <xf numFmtId="179" fontId="24" fillId="0" borderId="1" xfId="0" applyNumberFormat="1" applyFont="1" applyBorder="1" applyAlignment="1">
      <alignment horizontal="left" vertical="center" wrapText="1"/>
    </xf>
    <xf numFmtId="0" fontId="24" fillId="0" borderId="2" xfId="0" applyFont="1" applyBorder="1" applyAlignment="1">
      <alignment vertical="center"/>
    </xf>
    <xf numFmtId="179" fontId="24" fillId="0" borderId="1" xfId="0" applyNumberFormat="1" applyFont="1" applyBorder="1" applyAlignment="1">
      <alignment horizontal="left" vertical="center"/>
    </xf>
    <xf numFmtId="179" fontId="26" fillId="0" borderId="27" xfId="0" applyNumberFormat="1" applyFont="1" applyFill="1" applyBorder="1" applyAlignment="1">
      <alignment horizontal="center" vertical="center"/>
    </xf>
    <xf numFmtId="0" fontId="50" fillId="0" borderId="0" xfId="0" applyFont="1" applyFill="1" applyBorder="1">
      <alignment vertical="center"/>
    </xf>
    <xf numFmtId="0" fontId="24" fillId="0" borderId="0" xfId="0" applyFont="1" applyFill="1" applyBorder="1" applyAlignment="1">
      <alignment horizontal="center" vertical="center"/>
    </xf>
    <xf numFmtId="0" fontId="24" fillId="0" borderId="1" xfId="0" applyFont="1" applyFill="1" applyBorder="1" applyAlignment="1">
      <alignment horizontal="center" vertical="center" wrapText="1"/>
    </xf>
    <xf numFmtId="0" fontId="24" fillId="3" borderId="27" xfId="0" applyFont="1" applyFill="1" applyBorder="1" applyAlignment="1">
      <alignment horizontal="center" vertical="center" wrapText="1"/>
    </xf>
    <xf numFmtId="0" fontId="55" fillId="3" borderId="27" xfId="0" applyFont="1" applyFill="1" applyBorder="1" applyAlignment="1">
      <alignment vertical="center" wrapText="1"/>
    </xf>
    <xf numFmtId="179" fontId="26" fillId="0" borderId="27" xfId="0" applyNumberFormat="1" applyFont="1" applyBorder="1" applyAlignment="1">
      <alignment horizontal="left" vertical="center" wrapText="1"/>
    </xf>
    <xf numFmtId="0" fontId="55" fillId="3" borderId="27" xfId="0" applyFont="1" applyFill="1" applyBorder="1" applyAlignment="1">
      <alignment horizontal="center" vertical="center" wrapText="1"/>
    </xf>
    <xf numFmtId="179" fontId="26" fillId="0" borderId="27" xfId="0" applyNumberFormat="1" applyFont="1" applyBorder="1" applyAlignment="1">
      <alignment vertical="center" wrapText="1"/>
    </xf>
    <xf numFmtId="179" fontId="26" fillId="0" borderId="27" xfId="0" applyNumberFormat="1" applyFont="1" applyFill="1" applyBorder="1" applyAlignment="1">
      <alignment vertical="center" wrapText="1"/>
    </xf>
    <xf numFmtId="0" fontId="27" fillId="3" borderId="27" xfId="0" applyFont="1" applyFill="1" applyBorder="1" applyAlignment="1">
      <alignment vertical="center"/>
    </xf>
    <xf numFmtId="179" fontId="40" fillId="0" borderId="27" xfId="0" applyNumberFormat="1" applyFont="1" applyBorder="1" applyAlignment="1">
      <alignment vertical="center" wrapText="1"/>
    </xf>
    <xf numFmtId="0" fontId="26" fillId="0" borderId="27" xfId="0" applyFont="1" applyBorder="1" applyAlignment="1">
      <alignment vertical="center"/>
    </xf>
    <xf numFmtId="0" fontId="41" fillId="0" borderId="27" xfId="0" applyFont="1" applyFill="1" applyBorder="1" applyAlignment="1">
      <alignment vertical="center"/>
    </xf>
    <xf numFmtId="0" fontId="13" fillId="3" borderId="27" xfId="0" applyFont="1" applyFill="1" applyBorder="1" applyAlignment="1">
      <alignment vertical="center"/>
    </xf>
    <xf numFmtId="0" fontId="26" fillId="3" borderId="32" xfId="0" applyFont="1" applyFill="1" applyBorder="1" applyAlignment="1">
      <alignment vertical="center" wrapText="1"/>
    </xf>
    <xf numFmtId="0" fontId="26" fillId="3" borderId="1" xfId="0" applyNumberFormat="1" applyFont="1" applyFill="1" applyBorder="1" applyAlignment="1">
      <alignment vertical="center" wrapText="1"/>
    </xf>
    <xf numFmtId="0" fontId="29" fillId="0" borderId="1" xfId="0" applyFont="1" applyBorder="1" applyAlignment="1">
      <alignment vertical="center" wrapText="1"/>
    </xf>
    <xf numFmtId="0" fontId="24" fillId="3" borderId="1" xfId="0" applyFont="1" applyFill="1" applyBorder="1" applyAlignment="1">
      <alignment vertical="center" wrapText="1"/>
    </xf>
    <xf numFmtId="179" fontId="26" fillId="3" borderId="27" xfId="0" applyNumberFormat="1" applyFont="1" applyFill="1" applyBorder="1" applyAlignment="1">
      <alignment vertical="center" wrapText="1" shrinkToFit="1"/>
    </xf>
    <xf numFmtId="0" fontId="29" fillId="3" borderId="1" xfId="0" applyFont="1" applyFill="1" applyBorder="1" applyAlignment="1">
      <alignment vertical="center" wrapText="1"/>
    </xf>
    <xf numFmtId="0" fontId="60" fillId="0" borderId="1" xfId="0" applyFont="1" applyFill="1" applyBorder="1" applyAlignment="1">
      <alignment horizontal="left" vertical="center" wrapText="1"/>
    </xf>
    <xf numFmtId="0" fontId="60" fillId="3" borderId="1" xfId="0" applyFont="1" applyFill="1" applyBorder="1" applyAlignment="1">
      <alignment horizontal="left" vertical="center" wrapText="1"/>
    </xf>
    <xf numFmtId="179" fontId="40" fillId="0" borderId="27" xfId="0" applyNumberFormat="1" applyFont="1" applyBorder="1" applyAlignment="1">
      <alignment horizontal="left" vertical="center" wrapText="1"/>
    </xf>
    <xf numFmtId="0" fontId="26" fillId="0" borderId="1" xfId="0" applyFont="1" applyBorder="1" applyAlignment="1">
      <alignment vertical="center" wrapText="1"/>
    </xf>
    <xf numFmtId="179" fontId="26" fillId="3" borderId="4" xfId="0" applyNumberFormat="1" applyFont="1" applyFill="1" applyBorder="1" applyAlignment="1">
      <alignment vertical="center" wrapText="1"/>
    </xf>
    <xf numFmtId="179" fontId="26" fillId="3" borderId="3" xfId="0" applyNumberFormat="1" applyFont="1" applyFill="1" applyBorder="1" applyAlignment="1">
      <alignment vertical="center" wrapText="1"/>
    </xf>
    <xf numFmtId="179" fontId="26" fillId="3" borderId="3" xfId="0" applyNumberFormat="1" applyFont="1" applyFill="1" applyBorder="1" applyAlignment="1">
      <alignment horizontal="left" vertical="center" wrapText="1"/>
    </xf>
    <xf numFmtId="0" fontId="26" fillId="3" borderId="27" xfId="0" applyFont="1" applyFill="1" applyBorder="1" applyAlignment="1">
      <alignment horizontal="center" vertical="center" wrapText="1"/>
    </xf>
    <xf numFmtId="0" fontId="26" fillId="3" borderId="27" xfId="0" applyFont="1" applyFill="1" applyBorder="1" applyAlignment="1">
      <alignment horizontal="left" vertical="center" wrapText="1"/>
    </xf>
    <xf numFmtId="0" fontId="132" fillId="3" borderId="27" xfId="0" applyFont="1" applyFill="1" applyBorder="1" applyAlignment="1">
      <alignment horizontal="left" vertical="center" wrapText="1"/>
    </xf>
    <xf numFmtId="0" fontId="26" fillId="3" borderId="38" xfId="0" applyFont="1" applyFill="1" applyBorder="1" applyAlignment="1">
      <alignment horizontal="center" vertical="center"/>
    </xf>
    <xf numFmtId="0" fontId="26" fillId="3" borderId="11" xfId="0" applyFont="1" applyFill="1" applyBorder="1" applyAlignment="1">
      <alignment horizontal="center" vertical="center" wrapText="1"/>
    </xf>
    <xf numFmtId="0" fontId="0" fillId="0" borderId="27" xfId="11650" applyFont="1" applyFill="1" applyBorder="1" applyAlignment="1">
      <alignment horizontal="center" vertical="center"/>
    </xf>
    <xf numFmtId="0" fontId="47" fillId="4" borderId="27" xfId="0" applyFont="1" applyFill="1" applyBorder="1" applyAlignment="1">
      <alignment vertical="center" wrapText="1"/>
    </xf>
    <xf numFmtId="0" fontId="76" fillId="0" borderId="1" xfId="0" applyFont="1" applyFill="1" applyBorder="1" applyAlignment="1">
      <alignment horizontal="left" vertical="center" wrapText="1"/>
    </xf>
    <xf numFmtId="0" fontId="26" fillId="0" borderId="1" xfId="28914" applyFont="1" applyFill="1" applyBorder="1" applyAlignment="1">
      <alignment horizontal="left" vertical="center" wrapText="1"/>
    </xf>
    <xf numFmtId="0" fontId="26" fillId="31" borderId="7" xfId="0" applyFont="1" applyFill="1" applyBorder="1" applyAlignment="1">
      <alignment horizontal="center" vertical="center"/>
    </xf>
    <xf numFmtId="0" fontId="26" fillId="31" borderId="1" xfId="0" applyFont="1" applyFill="1" applyBorder="1" applyAlignment="1">
      <alignment horizontal="center" vertical="center"/>
    </xf>
    <xf numFmtId="179" fontId="26" fillId="31" borderId="1" xfId="0" applyNumberFormat="1" applyFont="1" applyFill="1" applyBorder="1" applyAlignment="1">
      <alignment horizontal="center" vertical="center"/>
    </xf>
    <xf numFmtId="0" fontId="24" fillId="31" borderId="1" xfId="0" applyFont="1" applyFill="1" applyBorder="1" applyAlignment="1">
      <alignment horizontal="center" vertical="center"/>
    </xf>
    <xf numFmtId="0" fontId="24" fillId="31" borderId="7" xfId="0" applyFont="1" applyFill="1" applyBorder="1" applyAlignment="1">
      <alignment horizontal="center" vertical="center"/>
    </xf>
    <xf numFmtId="0" fontId="26" fillId="31" borderId="27" xfId="0" applyFont="1" applyFill="1" applyBorder="1" applyAlignment="1">
      <alignment horizontal="center" vertical="center"/>
    </xf>
    <xf numFmtId="0" fontId="79" fillId="3" borderId="0" xfId="0" applyFont="1" applyFill="1" applyBorder="1" applyAlignment="1">
      <alignment horizontal="center" vertical="center"/>
    </xf>
    <xf numFmtId="0" fontId="6" fillId="3" borderId="0" xfId="0" applyFont="1" applyFill="1" applyBorder="1" applyAlignment="1">
      <alignment horizontal="center" vertical="center"/>
    </xf>
    <xf numFmtId="0" fontId="46" fillId="3" borderId="8" xfId="0" applyFont="1" applyFill="1" applyBorder="1" applyAlignment="1">
      <alignment horizontal="center" vertical="center" wrapText="1"/>
    </xf>
    <xf numFmtId="179" fontId="26" fillId="3" borderId="32" xfId="0" applyNumberFormat="1" applyFont="1" applyFill="1" applyBorder="1" applyAlignment="1">
      <alignment vertical="center" wrapText="1"/>
    </xf>
    <xf numFmtId="179" fontId="26" fillId="3" borderId="4" xfId="0" applyNumberFormat="1" applyFont="1" applyFill="1" applyBorder="1" applyAlignment="1">
      <alignment vertical="center" wrapText="1"/>
    </xf>
    <xf numFmtId="179" fontId="26" fillId="3" borderId="3" xfId="0" applyNumberFormat="1" applyFont="1" applyFill="1" applyBorder="1" applyAlignment="1">
      <alignment vertical="center" wrapText="1"/>
    </xf>
    <xf numFmtId="0" fontId="26" fillId="3" borderId="32" xfId="0" applyFont="1" applyFill="1" applyBorder="1" applyAlignment="1">
      <alignment vertical="center" wrapText="1"/>
    </xf>
    <xf numFmtId="0" fontId="26" fillId="3" borderId="4" xfId="0" applyFont="1" applyFill="1" applyBorder="1" applyAlignment="1">
      <alignment vertical="center" wrapText="1"/>
    </xf>
    <xf numFmtId="0" fontId="26" fillId="3" borderId="3" xfId="0" applyFont="1" applyFill="1" applyBorder="1" applyAlignment="1">
      <alignment vertical="center" wrapText="1"/>
    </xf>
    <xf numFmtId="0" fontId="26" fillId="3" borderId="32" xfId="0" applyFont="1" applyFill="1" applyBorder="1" applyAlignment="1">
      <alignment horizontal="left" vertical="center" wrapText="1"/>
    </xf>
    <xf numFmtId="0" fontId="26" fillId="3" borderId="3" xfId="0" applyFont="1" applyFill="1" applyBorder="1" applyAlignment="1">
      <alignment horizontal="left" vertical="center" wrapText="1"/>
    </xf>
    <xf numFmtId="0" fontId="26" fillId="3" borderId="4" xfId="0" applyFont="1" applyFill="1" applyBorder="1" applyAlignment="1">
      <alignment horizontal="left" vertical="center" wrapText="1"/>
    </xf>
    <xf numFmtId="179" fontId="26" fillId="3" borderId="4" xfId="0" applyNumberFormat="1" applyFont="1" applyFill="1" applyBorder="1" applyAlignment="1">
      <alignment horizontal="left" vertical="top" wrapText="1"/>
    </xf>
    <xf numFmtId="179" fontId="26" fillId="3" borderId="3" xfId="0" applyNumberFormat="1" applyFont="1" applyFill="1" applyBorder="1" applyAlignment="1">
      <alignment horizontal="left" vertical="top" wrapText="1"/>
    </xf>
    <xf numFmtId="179" fontId="26" fillId="3" borderId="27" xfId="0" applyNumberFormat="1" applyFont="1" applyFill="1" applyBorder="1" applyAlignment="1">
      <alignment horizontal="left" vertical="center" wrapText="1"/>
    </xf>
    <xf numFmtId="0" fontId="6" fillId="0" borderId="0" xfId="0" applyFont="1" applyFill="1" applyAlignment="1">
      <alignment horizontal="center" vertical="center"/>
    </xf>
    <xf numFmtId="0" fontId="24" fillId="0" borderId="5" xfId="0" applyFont="1" applyFill="1" applyBorder="1" applyAlignment="1">
      <alignment horizontal="center" vertical="center"/>
    </xf>
    <xf numFmtId="0" fontId="24" fillId="0" borderId="7"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4" fillId="0" borderId="1" xfId="29558" applyFont="1" applyFill="1" applyBorder="1" applyAlignment="1">
      <alignment horizontal="center" vertical="center" wrapText="1"/>
    </xf>
    <xf numFmtId="0" fontId="6" fillId="0" borderId="0" xfId="0" applyFont="1" applyFill="1" applyAlignment="1">
      <alignment horizontal="center" vertical="center" wrapText="1"/>
    </xf>
    <xf numFmtId="0" fontId="29" fillId="0" borderId="4"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xf>
    <xf numFmtId="0" fontId="7" fillId="0" borderId="0" xfId="0" applyFont="1" applyFill="1" applyAlignment="1">
      <alignment horizontal="left" wrapText="1"/>
    </xf>
    <xf numFmtId="0" fontId="24" fillId="0" borderId="5" xfId="29558" applyFont="1" applyFill="1" applyBorder="1" applyAlignment="1">
      <alignment horizontal="center" vertical="center" wrapText="1"/>
    </xf>
    <xf numFmtId="0" fontId="24" fillId="0" borderId="6" xfId="29558" applyFont="1" applyFill="1" applyBorder="1" applyAlignment="1">
      <alignment horizontal="center" vertical="center" wrapText="1"/>
    </xf>
    <xf numFmtId="0" fontId="24" fillId="0" borderId="7" xfId="29558" applyFont="1" applyFill="1" applyBorder="1" applyAlignment="1">
      <alignment horizontal="center" vertical="center" wrapText="1"/>
    </xf>
    <xf numFmtId="0" fontId="39" fillId="0" borderId="5" xfId="0" applyFont="1" applyFill="1" applyBorder="1" applyAlignment="1">
      <alignment horizontal="center" vertical="center"/>
    </xf>
    <xf numFmtId="0" fontId="39" fillId="0" borderId="6" xfId="0" applyFont="1" applyFill="1" applyBorder="1" applyAlignment="1">
      <alignment horizontal="center" vertical="center"/>
    </xf>
    <xf numFmtId="0" fontId="39" fillId="0" borderId="7" xfId="0" applyFont="1" applyFill="1" applyBorder="1" applyAlignment="1">
      <alignment horizontal="center" vertical="center"/>
    </xf>
    <xf numFmtId="0" fontId="29" fillId="0" borderId="1" xfId="0" applyFont="1" applyFill="1" applyBorder="1" applyAlignment="1">
      <alignment horizontal="center" vertical="center"/>
    </xf>
    <xf numFmtId="0" fontId="26" fillId="0" borderId="2"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6" fillId="0" borderId="0" xfId="0" applyFont="1" applyBorder="1" applyAlignment="1">
      <alignment horizontal="center" vertical="center" wrapText="1"/>
    </xf>
    <xf numFmtId="0" fontId="27" fillId="0" borderId="8" xfId="0" applyFont="1" applyBorder="1" applyAlignment="1">
      <alignment horizontal="right" vertical="center" wrapText="1"/>
    </xf>
    <xf numFmtId="0" fontId="24" fillId="0" borderId="5"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3" borderId="28" xfId="0" applyFont="1" applyFill="1" applyBorder="1" applyAlignment="1">
      <alignment horizontal="center" vertical="center"/>
    </xf>
    <xf numFmtId="0" fontId="24" fillId="3" borderId="30" xfId="0" applyFont="1" applyFill="1" applyBorder="1" applyAlignment="1">
      <alignment horizontal="center" vertical="center"/>
    </xf>
    <xf numFmtId="0" fontId="6" fillId="3" borderId="0" xfId="0" applyFont="1" applyFill="1" applyAlignment="1">
      <alignment horizontal="center" vertical="center"/>
    </xf>
    <xf numFmtId="0" fontId="24" fillId="3" borderId="15" xfId="0" applyFont="1" applyFill="1" applyBorder="1" applyAlignment="1">
      <alignment horizontal="center" vertical="center"/>
    </xf>
    <xf numFmtId="0" fontId="24" fillId="3" borderId="31" xfId="0" applyFont="1" applyFill="1" applyBorder="1" applyAlignment="1">
      <alignment horizontal="center" vertical="center"/>
    </xf>
    <xf numFmtId="0" fontId="24" fillId="3" borderId="27" xfId="0" applyFont="1" applyFill="1" applyBorder="1" applyAlignment="1">
      <alignment horizontal="center" vertical="center"/>
    </xf>
    <xf numFmtId="0" fontId="114" fillId="3" borderId="28" xfId="0" applyFont="1" applyFill="1" applyBorder="1" applyAlignment="1">
      <alignment horizontal="center" vertical="center"/>
    </xf>
    <xf numFmtId="0" fontId="114" fillId="3" borderId="29" xfId="0" applyFont="1" applyFill="1" applyBorder="1" applyAlignment="1">
      <alignment horizontal="center" vertical="center"/>
    </xf>
    <xf numFmtId="0" fontId="114" fillId="3" borderId="30" xfId="0" applyFont="1" applyFill="1" applyBorder="1" applyAlignment="1">
      <alignment horizontal="center" vertical="center"/>
    </xf>
    <xf numFmtId="0" fontId="114" fillId="3" borderId="27" xfId="0" applyFont="1" applyFill="1" applyBorder="1" applyAlignment="1">
      <alignment horizontal="center" vertical="center" wrapText="1"/>
    </xf>
    <xf numFmtId="0" fontId="27" fillId="3" borderId="0" xfId="11650" applyFont="1" applyFill="1" applyAlignment="1">
      <alignment horizontal="left" vertical="center"/>
    </xf>
    <xf numFmtId="196" fontId="48" fillId="0" borderId="0" xfId="31694" applyNumberFormat="1" applyFont="1" applyAlignment="1">
      <alignment horizontal="center" vertical="center" wrapText="1"/>
    </xf>
    <xf numFmtId="0" fontId="26" fillId="3" borderId="27" xfId="0" applyFont="1" applyFill="1" applyBorder="1" applyAlignment="1">
      <alignment horizontal="left" vertical="center" wrapText="1"/>
    </xf>
    <xf numFmtId="0" fontId="26" fillId="3" borderId="37" xfId="0" applyFont="1" applyFill="1" applyBorder="1" applyAlignment="1">
      <alignment horizontal="left" vertical="center" wrapText="1"/>
    </xf>
    <xf numFmtId="0" fontId="26" fillId="3" borderId="38" xfId="0" applyFont="1" applyFill="1" applyBorder="1" applyAlignment="1">
      <alignment horizontal="left" vertical="center" wrapText="1"/>
    </xf>
    <xf numFmtId="0" fontId="26" fillId="3" borderId="39" xfId="0" applyFont="1" applyFill="1" applyBorder="1" applyAlignment="1">
      <alignment horizontal="left" vertical="center" wrapText="1"/>
    </xf>
    <xf numFmtId="0" fontId="26" fillId="3" borderId="32"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6" fillId="3" borderId="42" xfId="0" applyFont="1" applyFill="1" applyBorder="1" applyAlignment="1">
      <alignment horizontal="left" vertical="center" wrapText="1"/>
    </xf>
    <xf numFmtId="0" fontId="26" fillId="3" borderId="12" xfId="0" applyFont="1" applyFill="1" applyBorder="1" applyAlignment="1">
      <alignment horizontal="left" vertical="center" wrapText="1"/>
    </xf>
    <xf numFmtId="0" fontId="26" fillId="3" borderId="11" xfId="0" applyFont="1" applyFill="1" applyBorder="1" applyAlignment="1">
      <alignment horizontal="left" vertical="center" wrapText="1"/>
    </xf>
    <xf numFmtId="0" fontId="26" fillId="3" borderId="13" xfId="0" applyFont="1" applyFill="1" applyBorder="1" applyAlignment="1">
      <alignment horizontal="left" vertical="center" wrapText="1"/>
    </xf>
    <xf numFmtId="0" fontId="26" fillId="0" borderId="32"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3" xfId="0" applyFont="1" applyBorder="1" applyAlignment="1">
      <alignment horizontal="center" vertical="center" wrapText="1"/>
    </xf>
    <xf numFmtId="0" fontId="26" fillId="3" borderId="35" xfId="0" applyFont="1" applyFill="1" applyBorder="1" applyAlignment="1">
      <alignment horizontal="center" vertical="center" wrapText="1"/>
    </xf>
    <xf numFmtId="0" fontId="26" fillId="3" borderId="0" xfId="0" applyFont="1" applyFill="1" applyBorder="1" applyAlignment="1">
      <alignment horizontal="center" vertical="center" wrapText="1"/>
    </xf>
    <xf numFmtId="0" fontId="4" fillId="0" borderId="0" xfId="29194" applyFont="1" applyAlignment="1">
      <alignment horizontal="left" vertical="center"/>
    </xf>
    <xf numFmtId="0" fontId="24" fillId="0" borderId="27" xfId="31694" applyFont="1" applyBorder="1" applyAlignment="1">
      <alignment horizontal="left" vertical="center" wrapText="1"/>
    </xf>
    <xf numFmtId="0" fontId="24" fillId="0" borderId="27" xfId="0" applyFont="1" applyBorder="1" applyAlignment="1">
      <alignment horizontal="left" vertical="center" wrapText="1"/>
    </xf>
    <xf numFmtId="0" fontId="26" fillId="0" borderId="3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110" fillId="0" borderId="0" xfId="0" applyFont="1" applyFill="1" applyAlignment="1">
      <alignment horizontal="center" vertical="center"/>
    </xf>
    <xf numFmtId="0" fontId="48" fillId="0" borderId="0" xfId="0" applyFont="1" applyFill="1" applyBorder="1" applyAlignment="1" applyProtection="1">
      <alignment horizontal="center" vertical="center" wrapText="1"/>
      <protection locked="0"/>
    </xf>
    <xf numFmtId="0" fontId="48" fillId="0" borderId="0" xfId="0" applyFont="1" applyFill="1" applyBorder="1" applyAlignment="1" applyProtection="1">
      <alignment horizontal="center" vertical="center"/>
      <protection locked="0"/>
    </xf>
    <xf numFmtId="0" fontId="14" fillId="0" borderId="0" xfId="0" applyFont="1" applyFill="1" applyBorder="1" applyAlignment="1" applyProtection="1">
      <alignment horizontal="right" vertical="center"/>
      <protection locked="0"/>
    </xf>
    <xf numFmtId="0" fontId="24" fillId="0" borderId="28" xfId="29558" applyFont="1" applyBorder="1" applyAlignment="1">
      <alignment horizontal="center" vertical="center" wrapText="1"/>
    </xf>
    <xf numFmtId="0" fontId="24" fillId="0" borderId="30" xfId="29558" applyFont="1" applyBorder="1" applyAlignment="1">
      <alignment horizontal="center" vertical="center" wrapText="1"/>
    </xf>
    <xf numFmtId="0" fontId="14" fillId="0" borderId="0" xfId="29558" applyFont="1" applyAlignment="1">
      <alignment horizontal="left"/>
    </xf>
    <xf numFmtId="0" fontId="42" fillId="0" borderId="0" xfId="29558" applyFont="1" applyAlignment="1">
      <alignment horizontal="left"/>
    </xf>
    <xf numFmtId="0" fontId="125" fillId="0" borderId="0" xfId="29558" applyFont="1" applyAlignment="1">
      <alignment horizontal="center" vertical="center" wrapText="1"/>
    </xf>
    <xf numFmtId="0" fontId="24" fillId="0" borderId="28" xfId="29558" applyFont="1" applyBorder="1" applyAlignment="1">
      <alignment horizontal="center" vertical="center"/>
    </xf>
    <xf numFmtId="0" fontId="24" fillId="0" borderId="30" xfId="29558" applyFont="1" applyBorder="1" applyAlignment="1">
      <alignment horizontal="center" vertical="center"/>
    </xf>
    <xf numFmtId="0" fontId="47" fillId="4" borderId="1" xfId="0" applyFont="1" applyFill="1" applyBorder="1" applyAlignment="1">
      <alignment horizontal="center" vertical="center" wrapText="1"/>
    </xf>
    <xf numFmtId="0" fontId="47" fillId="4" borderId="27" xfId="0" applyFont="1" applyFill="1" applyBorder="1" applyAlignment="1">
      <alignment horizontal="left" vertical="center" wrapText="1"/>
    </xf>
    <xf numFmtId="0" fontId="47" fillId="4" borderId="1" xfId="0" applyFont="1" applyFill="1" applyBorder="1" applyAlignment="1">
      <alignment horizontal="left" vertical="center" wrapText="1"/>
    </xf>
    <xf numFmtId="0" fontId="39" fillId="4" borderId="27" xfId="0" applyFont="1" applyFill="1" applyBorder="1" applyAlignment="1">
      <alignment horizontal="left" wrapText="1"/>
    </xf>
    <xf numFmtId="0" fontId="39" fillId="4" borderId="32" xfId="0" applyFont="1" applyFill="1" applyBorder="1" applyAlignment="1">
      <alignment horizontal="center" vertical="center" wrapText="1"/>
    </xf>
    <xf numFmtId="0" fontId="47" fillId="4" borderId="4" xfId="0" applyFont="1" applyFill="1" applyBorder="1" applyAlignment="1">
      <alignment horizontal="center" vertical="center" wrapText="1"/>
    </xf>
    <xf numFmtId="0" fontId="47" fillId="4" borderId="3" xfId="0" applyFont="1" applyFill="1" applyBorder="1" applyAlignment="1">
      <alignment horizontal="center" vertical="center" wrapText="1"/>
    </xf>
    <xf numFmtId="195" fontId="33" fillId="0" borderId="0" xfId="0" applyNumberFormat="1" applyFont="1" applyFill="1" applyAlignment="1">
      <alignment horizontal="left" vertical="center" wrapText="1"/>
    </xf>
    <xf numFmtId="195" fontId="46" fillId="0" borderId="0" xfId="0" applyNumberFormat="1" applyFont="1" applyFill="1" applyAlignment="1">
      <alignment horizontal="center" vertical="center" wrapText="1"/>
    </xf>
    <xf numFmtId="195" fontId="47" fillId="0" borderId="1" xfId="0" applyNumberFormat="1" applyFont="1" applyFill="1" applyBorder="1" applyAlignment="1">
      <alignment horizontal="center" vertical="center" wrapText="1"/>
    </xf>
    <xf numFmtId="195" fontId="39" fillId="0" borderId="1" xfId="0" applyNumberFormat="1" applyFont="1" applyFill="1" applyBorder="1" applyAlignment="1">
      <alignment horizontal="center" vertical="center" wrapText="1"/>
    </xf>
    <xf numFmtId="0" fontId="47" fillId="4" borderId="32" xfId="0" applyFont="1" applyFill="1" applyBorder="1" applyAlignment="1">
      <alignment horizontal="left" vertical="center" wrapText="1"/>
    </xf>
    <xf numFmtId="0" fontId="47" fillId="4" borderId="4" xfId="0" applyFont="1" applyFill="1" applyBorder="1" applyAlignment="1">
      <alignment horizontal="left" vertical="center" wrapText="1"/>
    </xf>
    <xf numFmtId="0" fontId="47" fillId="4" borderId="3" xfId="0" applyFont="1" applyFill="1" applyBorder="1" applyAlignment="1">
      <alignment horizontal="left" vertical="center" wrapText="1"/>
    </xf>
    <xf numFmtId="0" fontId="26" fillId="0" borderId="27" xfId="0" applyFont="1" applyBorder="1" applyAlignment="1">
      <alignment horizontal="center" vertical="center" wrapText="1"/>
    </xf>
    <xf numFmtId="0" fontId="26" fillId="0" borderId="2" xfId="0" applyFont="1" applyBorder="1" applyAlignment="1">
      <alignment horizontal="center" vertical="center" wrapText="1"/>
    </xf>
    <xf numFmtId="179" fontId="26" fillId="0" borderId="27"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4" xfId="0" applyFont="1" applyBorder="1" applyAlignment="1">
      <alignment horizontal="center" vertical="center"/>
    </xf>
    <xf numFmtId="0" fontId="24" fillId="0" borderId="3" xfId="0" applyFont="1" applyBorder="1" applyAlignment="1">
      <alignment horizontal="center" vertical="center"/>
    </xf>
    <xf numFmtId="0" fontId="29" fillId="3" borderId="27" xfId="0" applyFont="1" applyFill="1" applyBorder="1" applyAlignment="1">
      <alignment horizontal="left" vertical="center"/>
    </xf>
    <xf numFmtId="0" fontId="29" fillId="3" borderId="27" xfId="0" applyFont="1" applyFill="1" applyBorder="1" applyAlignment="1">
      <alignment horizontal="center" vertical="center"/>
    </xf>
    <xf numFmtId="0" fontId="37" fillId="0" borderId="0" xfId="0" applyFont="1" applyFill="1" applyAlignment="1">
      <alignment horizontal="center" vertical="center"/>
    </xf>
    <xf numFmtId="0" fontId="38" fillId="0" borderId="8" xfId="0" applyFont="1" applyFill="1" applyBorder="1" applyAlignment="1">
      <alignment horizontal="right" vertical="center"/>
    </xf>
    <xf numFmtId="0" fontId="39" fillId="3" borderId="1" xfId="0" applyFont="1" applyFill="1" applyBorder="1" applyAlignment="1">
      <alignment horizontal="center" vertical="center" wrapText="1"/>
    </xf>
    <xf numFmtId="0" fontId="39" fillId="3" borderId="5" xfId="0" applyFont="1" applyFill="1" applyBorder="1" applyAlignment="1">
      <alignment horizontal="center" vertical="center" wrapText="1"/>
    </xf>
    <xf numFmtId="0" fontId="39" fillId="3" borderId="6" xfId="0" applyFont="1" applyFill="1" applyBorder="1" applyAlignment="1">
      <alignment horizontal="center" vertical="center" wrapText="1"/>
    </xf>
    <xf numFmtId="0" fontId="39" fillId="3" borderId="7"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0" xfId="0" applyFont="1" applyFill="1" applyAlignment="1">
      <alignment horizontal="center" vertical="center"/>
    </xf>
    <xf numFmtId="0" fontId="23" fillId="0" borderId="5"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4"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8" fillId="0" borderId="27" xfId="0" applyFont="1" applyFill="1" applyBorder="1" applyAlignment="1">
      <alignment horizontal="left" vertical="center"/>
    </xf>
    <xf numFmtId="0" fontId="13" fillId="0" borderId="0" xfId="0" applyFont="1" applyFill="1" applyAlignment="1">
      <alignment horizontal="right" vertical="center"/>
    </xf>
    <xf numFmtId="0" fontId="16" fillId="0" borderId="0" xfId="0" applyFont="1" applyFill="1" applyBorder="1" applyAlignment="1">
      <alignment horizontal="center" vertical="center"/>
    </xf>
    <xf numFmtId="0" fontId="65" fillId="0" borderId="2" xfId="0" applyFont="1" applyFill="1" applyBorder="1" applyAlignment="1">
      <alignment horizontal="center" vertical="center"/>
    </xf>
    <xf numFmtId="0" fontId="65" fillId="0" borderId="3" xfId="0" applyFont="1" applyFill="1" applyBorder="1" applyAlignment="1">
      <alignment horizontal="center" vertical="center"/>
    </xf>
    <xf numFmtId="0" fontId="119" fillId="0" borderId="2" xfId="0" applyFont="1" applyFill="1" applyBorder="1" applyAlignment="1">
      <alignment horizontal="center" vertical="center" wrapText="1"/>
    </xf>
    <xf numFmtId="0" fontId="119" fillId="0" borderId="4" xfId="0" applyFont="1" applyFill="1" applyBorder="1" applyAlignment="1">
      <alignment horizontal="center" vertical="center" wrapText="1"/>
    </xf>
    <xf numFmtId="0" fontId="119" fillId="0" borderId="3" xfId="0" applyFont="1" applyFill="1" applyBorder="1" applyAlignment="1">
      <alignment horizontal="center" vertical="center" wrapText="1"/>
    </xf>
    <xf numFmtId="0" fontId="65" fillId="0" borderId="1" xfId="12780" applyFont="1" applyFill="1" applyBorder="1" applyAlignment="1">
      <alignment horizontal="left" vertical="center" wrapText="1"/>
    </xf>
    <xf numFmtId="0" fontId="24" fillId="0" borderId="28" xfId="12780" applyFont="1" applyFill="1" applyBorder="1" applyAlignment="1">
      <alignment horizontal="left" vertical="center" wrapText="1"/>
    </xf>
    <xf numFmtId="0" fontId="24" fillId="0" borderId="30" xfId="12780" applyFont="1" applyFill="1" applyBorder="1" applyAlignment="1">
      <alignment horizontal="left" vertical="center" wrapText="1"/>
    </xf>
    <xf numFmtId="0" fontId="65" fillId="0" borderId="1" xfId="12780" applyFont="1" applyFill="1" applyBorder="1" applyAlignment="1">
      <alignment vertical="center" wrapText="1"/>
    </xf>
    <xf numFmtId="0" fontId="24" fillId="0" borderId="1" xfId="29558" applyFont="1" applyFill="1" applyBorder="1" applyAlignment="1">
      <alignment horizontal="left" vertical="center" wrapText="1"/>
    </xf>
    <xf numFmtId="0" fontId="65" fillId="0" borderId="1" xfId="12780" applyFont="1" applyFill="1" applyBorder="1" applyAlignment="1">
      <alignment horizontal="left" vertical="center"/>
    </xf>
    <xf numFmtId="0" fontId="110" fillId="0" borderId="0" xfId="0" applyFont="1" applyBorder="1" applyAlignment="1">
      <alignment horizontal="center" vertical="center" wrapText="1"/>
    </xf>
    <xf numFmtId="0" fontId="110" fillId="0" borderId="0" xfId="0" applyFont="1" applyBorder="1" applyAlignment="1">
      <alignment horizontal="center" vertical="center"/>
    </xf>
    <xf numFmtId="0" fontId="10" fillId="0" borderId="8" xfId="0" applyFont="1" applyBorder="1" applyAlignment="1">
      <alignment horizontal="right" vertical="center"/>
    </xf>
    <xf numFmtId="0" fontId="117" fillId="0" borderId="0" xfId="12780" applyFont="1" applyBorder="1" applyAlignment="1">
      <alignment horizontal="left" vertical="center" wrapText="1"/>
    </xf>
    <xf numFmtId="0" fontId="63" fillId="0" borderId="1" xfId="0" applyFont="1" applyBorder="1" applyAlignment="1">
      <alignment horizontal="center" vertical="center"/>
    </xf>
    <xf numFmtId="0" fontId="61" fillId="0" borderId="0" xfId="0" applyFont="1" applyBorder="1" applyAlignment="1">
      <alignment horizontal="left" vertical="center"/>
    </xf>
    <xf numFmtId="0" fontId="63" fillId="0" borderId="1"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4" xfId="0" applyFont="1" applyBorder="1" applyAlignment="1">
      <alignment horizontal="center" vertical="center" wrapText="1"/>
    </xf>
    <xf numFmtId="0" fontId="63" fillId="0" borderId="3" xfId="0" applyFont="1" applyBorder="1" applyAlignment="1">
      <alignment horizontal="center" vertical="center" wrapText="1"/>
    </xf>
    <xf numFmtId="0" fontId="65" fillId="0" borderId="1" xfId="0" applyFont="1" applyBorder="1" applyAlignment="1">
      <alignment horizontal="left" vertical="center"/>
    </xf>
    <xf numFmtId="0" fontId="63" fillId="0" borderId="27" xfId="0" applyFont="1" applyBorder="1" applyAlignment="1">
      <alignment horizontal="center" vertical="center" wrapText="1"/>
    </xf>
    <xf numFmtId="0" fontId="129" fillId="0" borderId="0" xfId="0" applyFont="1" applyAlignment="1">
      <alignment horizontal="left" vertical="center"/>
    </xf>
    <xf numFmtId="0" fontId="62" fillId="0" borderId="0" xfId="0" applyFont="1" applyAlignment="1">
      <alignment horizontal="center" vertical="center"/>
    </xf>
    <xf numFmtId="0" fontId="63" fillId="0" borderId="0" xfId="0" applyFont="1" applyBorder="1" applyAlignment="1">
      <alignment horizontal="left" vertical="center"/>
    </xf>
    <xf numFmtId="0" fontId="65" fillId="0" borderId="1" xfId="0" applyFont="1" applyBorder="1" applyAlignment="1">
      <alignment horizontal="center" vertical="center"/>
    </xf>
    <xf numFmtId="0" fontId="12" fillId="31" borderId="1" xfId="0" applyFont="1" applyFill="1" applyBorder="1" applyAlignment="1">
      <alignment horizontal="center" vertical="center"/>
    </xf>
  </cellXfs>
  <cellStyles count="35712">
    <cellStyle name="_ET_STYLE_NoName_00_" xfId="499"/>
    <cellStyle name="0,0_x000d__x000a_NA_x000d__x000a_" xfId="192"/>
    <cellStyle name="0,0_x000d__x000a_NA_x000d__x000a_ 10" xfId="526"/>
    <cellStyle name="0,0_x000d__x000a_NA_x000d__x000a_ 10 2" xfId="553"/>
    <cellStyle name="0,0_x000d__x000a_NA_x000d__x000a_ 10 2 2" xfId="576"/>
    <cellStyle name="0,0_x000d__x000a_NA_x000d__x000a_ 10 2 2 2" xfId="242"/>
    <cellStyle name="0,0_x000d__x000a_NA_x000d__x000a_ 10 2 2 3" xfId="524"/>
    <cellStyle name="0,0_x000d__x000a_NA_x000d__x000a_ 10 2 3" xfId="485"/>
    <cellStyle name="0,0_x000d__x000a_NA_x000d__x000a_ 10 2 4" xfId="508"/>
    <cellStyle name="0,0_x000d__x000a_NA_x000d__x000a_ 10 3" xfId="519"/>
    <cellStyle name="0,0_x000d__x000a_NA_x000d__x000a_ 10 3 2" xfId="586"/>
    <cellStyle name="0,0_x000d__x000a_NA_x000d__x000a_ 10 3 3" xfId="503"/>
    <cellStyle name="0,0_x000d__x000a_NA_x000d__x000a_ 10 4" xfId="595"/>
    <cellStyle name="0,0_x000d__x000a_NA_x000d__x000a_ 10 5" xfId="602"/>
    <cellStyle name="0,0_x000d__x000a_NA_x000d__x000a_ 11" xfId="286"/>
    <cellStyle name="0,0_x000d__x000a_NA_x000d__x000a_ 11 2" xfId="614"/>
    <cellStyle name="0,0_x000d__x000a_NA_x000d__x000a_ 11 2 2" xfId="639"/>
    <cellStyle name="0,0_x000d__x000a_NA_x000d__x000a_ 11 2 3" xfId="643"/>
    <cellStyle name="0,0_x000d__x000a_NA_x000d__x000a_ 11 3" xfId="331"/>
    <cellStyle name="0,0_x000d__x000a_NA_x000d__x000a_ 11 4" xfId="357"/>
    <cellStyle name="0,0_x000d__x000a_NA_x000d__x000a_ 12" xfId="644"/>
    <cellStyle name="0,0_x000d__x000a_NA_x000d__x000a_ 12 2" xfId="649"/>
    <cellStyle name="0,0_x000d__x000a_NA_x000d__x000a_ 12 2 2" xfId="670"/>
    <cellStyle name="0,0_x000d__x000a_NA_x000d__x000a_ 12 2 3" xfId="671"/>
    <cellStyle name="0,0_x000d__x000a_NA_x000d__x000a_ 12 3" xfId="677"/>
    <cellStyle name="0,0_x000d__x000a_NA_x000d__x000a_ 12 4" xfId="679"/>
    <cellStyle name="0,0_x000d__x000a_NA_x000d__x000a_ 13" xfId="696"/>
    <cellStyle name="0,0_x000d__x000a_NA_x000d__x000a_ 13 2" xfId="708"/>
    <cellStyle name="0,0_x000d__x000a_NA_x000d__x000a_ 13 2 2" xfId="736"/>
    <cellStyle name="0,0_x000d__x000a_NA_x000d__x000a_ 13 2 3" xfId="738"/>
    <cellStyle name="0,0_x000d__x000a_NA_x000d__x000a_ 13 3" xfId="752"/>
    <cellStyle name="0,0_x000d__x000a_NA_x000d__x000a_ 13 4" xfId="775"/>
    <cellStyle name="0,0_x000d__x000a_NA_x000d__x000a_ 14" xfId="786"/>
    <cellStyle name="0,0_x000d__x000a_NA_x000d__x000a_ 14 2" xfId="796"/>
    <cellStyle name="0,0_x000d__x000a_NA_x000d__x000a_ 14 2 2" xfId="798"/>
    <cellStyle name="0,0_x000d__x000a_NA_x000d__x000a_ 14 2 2 2" xfId="806"/>
    <cellStyle name="0,0_x000d__x000a_NA_x000d__x000a_ 14 2 2 2 2" xfId="827"/>
    <cellStyle name="0,0_x000d__x000a_NA_x000d__x000a_ 14 2 2 2 3" xfId="849"/>
    <cellStyle name="0,0_x000d__x000a_NA_x000d__x000a_ 14 2 2 3" xfId="858"/>
    <cellStyle name="0,0_x000d__x000a_NA_x000d__x000a_ 14 2 2 4" xfId="874"/>
    <cellStyle name="0,0_x000d__x000a_NA_x000d__x000a_ 14 2 3" xfId="881"/>
    <cellStyle name="0,0_x000d__x000a_NA_x000d__x000a_ 14 2 3 2" xfId="888"/>
    <cellStyle name="0,0_x000d__x000a_NA_x000d__x000a_ 14 2 3 3" xfId="896"/>
    <cellStyle name="0,0_x000d__x000a_NA_x000d__x000a_ 14 3" xfId="927"/>
    <cellStyle name="0,0_x000d__x000a_NA_x000d__x000a_ 14 3 2" xfId="161"/>
    <cellStyle name="0,0_x000d__x000a_NA_x000d__x000a_ 14 3 2 2" xfId="949"/>
    <cellStyle name="0,0_x000d__x000a_NA_x000d__x000a_ 14 3 2 3" xfId="149"/>
    <cellStyle name="0,0_x000d__x000a_NA_x000d__x000a_ 14 3 3" xfId="90"/>
    <cellStyle name="0,0_x000d__x000a_NA_x000d__x000a_ 14 3 4" xfId="215"/>
    <cellStyle name="0,0_x000d__x000a_NA_x000d__x000a_ 14 4" xfId="969"/>
    <cellStyle name="0,0_x000d__x000a_NA_x000d__x000a_ 14 4 2" xfId="985"/>
    <cellStyle name="0,0_x000d__x000a_NA_x000d__x000a_ 14 4 2 2" xfId="987"/>
    <cellStyle name="0,0_x000d__x000a_NA_x000d__x000a_ 14 4 2 3" xfId="998"/>
    <cellStyle name="0,0_x000d__x000a_NA_x000d__x000a_ 14 4 3" xfId="1013"/>
    <cellStyle name="0,0_x000d__x000a_NA_x000d__x000a_ 14 4 4" xfId="1015"/>
    <cellStyle name="0,0_x000d__x000a_NA_x000d__x000a_ 14 5" xfId="1039"/>
    <cellStyle name="0,0_x000d__x000a_NA_x000d__x000a_ 14 5 2" xfId="693"/>
    <cellStyle name="0,0_x000d__x000a_NA_x000d__x000a_ 14 5 3" xfId="784"/>
    <cellStyle name="0,0_x000d__x000a_NA_x000d__x000a_ 14_2016年维修养护经费（3.9中间稿改）" xfId="1050"/>
    <cellStyle name="0,0_x000d__x000a_NA_x000d__x000a_ 15" xfId="1063"/>
    <cellStyle name="0,0_x000d__x000a_NA_x000d__x000a_ 15 2" xfId="1069"/>
    <cellStyle name="0,0_x000d__x000a_NA_x000d__x000a_ 15 2 2" xfId="1074"/>
    <cellStyle name="0,0_x000d__x000a_NA_x000d__x000a_ 15 2 3" xfId="1079"/>
    <cellStyle name="0,0_x000d__x000a_NA_x000d__x000a_ 15 3" xfId="1099"/>
    <cellStyle name="0,0_x000d__x000a_NA_x000d__x000a_ 15 4" xfId="1113"/>
    <cellStyle name="0,0_x000d__x000a_NA_x000d__x000a_ 16" xfId="1120"/>
    <cellStyle name="0,0_x000d__x000a_NA_x000d__x000a_ 16 2" xfId="1134"/>
    <cellStyle name="0,0_x000d__x000a_NA_x000d__x000a_ 16 3" xfId="1151"/>
    <cellStyle name="0,0_x000d__x000a_NA_x000d__x000a_ 17" xfId="1155"/>
    <cellStyle name="0,0_x000d__x000a_NA_x000d__x000a_ 18" xfId="1162"/>
    <cellStyle name="0,0_x000d__x000a_NA_x000d__x000a_ 19" xfId="1165"/>
    <cellStyle name="0,0_x000d__x000a_NA_x000d__x000a_ 2" xfId="1168"/>
    <cellStyle name="0,0_x000d__x000a_NA_x000d__x000a_ 2 10" xfId="1179"/>
    <cellStyle name="0,0_x000d__x000a_NA_x000d__x000a_ 2 10 2" xfId="1191"/>
    <cellStyle name="0,0_x000d__x000a_NA_x000d__x000a_ 2 10 2 2" xfId="1201"/>
    <cellStyle name="0,0_x000d__x000a_NA_x000d__x000a_ 2 10 2 3" xfId="1204"/>
    <cellStyle name="0,0_x000d__x000a_NA_x000d__x000a_ 2 10 3" xfId="182"/>
    <cellStyle name="0,0_x000d__x000a_NA_x000d__x000a_ 2 10 4" xfId="1215"/>
    <cellStyle name="0,0_x000d__x000a_NA_x000d__x000a_ 2 11" xfId="1229"/>
    <cellStyle name="0,0_x000d__x000a_NA_x000d__x000a_ 2 11 2" xfId="1251"/>
    <cellStyle name="0,0_x000d__x000a_NA_x000d__x000a_ 2 11 3" xfId="1261"/>
    <cellStyle name="0,0_x000d__x000a_NA_x000d__x000a_ 2 12" xfId="1271"/>
    <cellStyle name="0,0_x000d__x000a_NA_x000d__x000a_ 2 13" xfId="1292"/>
    <cellStyle name="0,0_x000d__x000a_NA_x000d__x000a_ 2 2" xfId="1308"/>
    <cellStyle name="0,0_x000d__x000a_NA_x000d__x000a_ 2 2 2" xfId="999"/>
    <cellStyle name="0,0_x000d__x000a_NA_x000d__x000a_ 2 2 2 2" xfId="1316"/>
    <cellStyle name="0,0_x000d__x000a_NA_x000d__x000a_ 2 2 2 2 2" xfId="1115"/>
    <cellStyle name="0,0_x000d__x000a_NA_x000d__x000a_ 2 2 2 2 2 2" xfId="856"/>
    <cellStyle name="0,0_x000d__x000a_NA_x000d__x000a_ 2 2 2 2 2 3" xfId="867"/>
    <cellStyle name="0,0_x000d__x000a_NA_x000d__x000a_ 2 2 2 2 3" xfId="1333"/>
    <cellStyle name="0,0_x000d__x000a_NA_x000d__x000a_ 2 2 2 2 4" xfId="267"/>
    <cellStyle name="0,0_x000d__x000a_NA_x000d__x000a_ 2 2 2 3" xfId="1336"/>
    <cellStyle name="0,0_x000d__x000a_NA_x000d__x000a_ 2 2 2 3 2" xfId="1346"/>
    <cellStyle name="0,0_x000d__x000a_NA_x000d__x000a_ 2 2 2 3 2 2" xfId="146"/>
    <cellStyle name="0,0_x000d__x000a_NA_x000d__x000a_ 2 2 2 3 2 3" xfId="1355"/>
    <cellStyle name="0,0_x000d__x000a_NA_x000d__x000a_ 2 2 2 3 3" xfId="1369"/>
    <cellStyle name="0,0_x000d__x000a_NA_x000d__x000a_ 2 2 2 3 4" xfId="1371"/>
    <cellStyle name="0,0_x000d__x000a_NA_x000d__x000a_ 2 2 2 4" xfId="1171"/>
    <cellStyle name="0,0_x000d__x000a_NA_x000d__x000a_ 2 2 2 4 2" xfId="1311"/>
    <cellStyle name="0,0_x000d__x000a_NA_x000d__x000a_ 2 2 2 4 3" xfId="1405"/>
    <cellStyle name="0,0_x000d__x000a_NA_x000d__x000a_ 2 2 2 5" xfId="804"/>
    <cellStyle name="0,0_x000d__x000a_NA_x000d__x000a_ 2 2 2 6" xfId="854"/>
    <cellStyle name="0,0_x000d__x000a_NA_x000d__x000a_ 2 2 3" xfId="1407"/>
    <cellStyle name="0,0_x000d__x000a_NA_x000d__x000a_ 2 2 3 2" xfId="1418"/>
    <cellStyle name="0,0_x000d__x000a_NA_x000d__x000a_ 2 2 3 2 2" xfId="1429"/>
    <cellStyle name="0,0_x000d__x000a_NA_x000d__x000a_ 2 2 3 2 3" xfId="235"/>
    <cellStyle name="0,0_x000d__x000a_NA_x000d__x000a_ 2 2 3 3" xfId="1440"/>
    <cellStyle name="0,0_x000d__x000a_NA_x000d__x000a_ 2 2 3 4" xfId="1448"/>
    <cellStyle name="0,0_x000d__x000a_NA_x000d__x000a_ 2 2 4" xfId="1449"/>
    <cellStyle name="0,0_x000d__x000a_NA_x000d__x000a_ 2 2 4 2" xfId="1458"/>
    <cellStyle name="0,0_x000d__x000a_NA_x000d__x000a_ 2 2 4 2 2" xfId="1471"/>
    <cellStyle name="0,0_x000d__x000a_NA_x000d__x000a_ 2 2 4 2 3" xfId="1485"/>
    <cellStyle name="0,0_x000d__x000a_NA_x000d__x000a_ 2 2 4 3" xfId="1492"/>
    <cellStyle name="0,0_x000d__x000a_NA_x000d__x000a_ 2 2 4 4" xfId="1497"/>
    <cellStyle name="0,0_x000d__x000a_NA_x000d__x000a_ 2 2 5" xfId="322"/>
    <cellStyle name="0,0_x000d__x000a_NA_x000d__x000a_ 2 2 5 2" xfId="1174"/>
    <cellStyle name="0,0_x000d__x000a_NA_x000d__x000a_ 2 2 5 2 2" xfId="1195"/>
    <cellStyle name="0,0_x000d__x000a_NA_x000d__x000a_ 2 2 5 2 3" xfId="185"/>
    <cellStyle name="0,0_x000d__x000a_NA_x000d__x000a_ 2 2 5 3" xfId="1224"/>
    <cellStyle name="0,0_x000d__x000a_NA_x000d__x000a_ 2 2 5 4" xfId="1278"/>
    <cellStyle name="0,0_x000d__x000a_NA_x000d__x000a_ 2 2 6" xfId="282"/>
    <cellStyle name="0,0_x000d__x000a_NA_x000d__x000a_ 2 2 6 2" xfId="1508"/>
    <cellStyle name="0,0_x000d__x000a_NA_x000d__x000a_ 2 2 6 2 2" xfId="1528"/>
    <cellStyle name="0,0_x000d__x000a_NA_x000d__x000a_ 2 2 6 2 3" xfId="1539"/>
    <cellStyle name="0,0_x000d__x000a_NA_x000d__x000a_ 2 2 6 3" xfId="1559"/>
    <cellStyle name="0,0_x000d__x000a_NA_x000d__x000a_ 2 2 6 4" xfId="1579"/>
    <cellStyle name="0,0_x000d__x000a_NA_x000d__x000a_ 2 2 7" xfId="371"/>
    <cellStyle name="0,0_x000d__x000a_NA_x000d__x000a_ 2 2 7 2" xfId="1585"/>
    <cellStyle name="0,0_x000d__x000a_NA_x000d__x000a_ 2 2 7 3" xfId="1597"/>
    <cellStyle name="0,0_x000d__x000a_NA_x000d__x000a_ 2 2 8" xfId="386"/>
    <cellStyle name="0,0_x000d__x000a_NA_x000d__x000a_ 2 2 9" xfId="421"/>
    <cellStyle name="0,0_x000d__x000a_NA_x000d__x000a_ 2 3" xfId="1401"/>
    <cellStyle name="0,0_x000d__x000a_NA_x000d__x000a_ 2 3 2" xfId="62"/>
    <cellStyle name="0,0_x000d__x000a_NA_x000d__x000a_ 2 3 2 2" xfId="1607"/>
    <cellStyle name="0,0_x000d__x000a_NA_x000d__x000a_ 2 3 2 2 2" xfId="1613"/>
    <cellStyle name="0,0_x000d__x000a_NA_x000d__x000a_ 2 3 2 2 2 2" xfId="1622"/>
    <cellStyle name="0,0_x000d__x000a_NA_x000d__x000a_ 2 3 2 2 2 3" xfId="1638"/>
    <cellStyle name="0,0_x000d__x000a_NA_x000d__x000a_ 2 3 2 2 3" xfId="1659"/>
    <cellStyle name="0,0_x000d__x000a_NA_x000d__x000a_ 2 3 2 2 4" xfId="1663"/>
    <cellStyle name="0,0_x000d__x000a_NA_x000d__x000a_ 2 3 2 3" xfId="1669"/>
    <cellStyle name="0,0_x000d__x000a_NA_x000d__x000a_ 2 3 2 3 2" xfId="1676"/>
    <cellStyle name="0,0_x000d__x000a_NA_x000d__x000a_ 2 3 2 3 2 2" xfId="1686"/>
    <cellStyle name="0,0_x000d__x000a_NA_x000d__x000a_ 2 3 2 3 2 3" xfId="1690"/>
    <cellStyle name="0,0_x000d__x000a_NA_x000d__x000a_ 2 3 2 3 3" xfId="1701"/>
    <cellStyle name="0,0_x000d__x000a_NA_x000d__x000a_ 2 3 2 3 4" xfId="1708"/>
    <cellStyle name="0,0_x000d__x000a_NA_x000d__x000a_ 2 3 2 4" xfId="1710"/>
    <cellStyle name="0,0_x000d__x000a_NA_x000d__x000a_ 2 3 2 4 2" xfId="1720"/>
    <cellStyle name="0,0_x000d__x000a_NA_x000d__x000a_ 2 3 2 4 3" xfId="1724"/>
    <cellStyle name="0,0_x000d__x000a_NA_x000d__x000a_ 2 3 2 5" xfId="946"/>
    <cellStyle name="0,0_x000d__x000a_NA_x000d__x000a_ 2 3 2 6" xfId="144"/>
    <cellStyle name="0,0_x000d__x000a_NA_x000d__x000a_ 2 3 3" xfId="1729"/>
    <cellStyle name="0,0_x000d__x000a_NA_x000d__x000a_ 2 3 3 2" xfId="1742"/>
    <cellStyle name="0,0_x000d__x000a_NA_x000d__x000a_ 2 3 3 2 2" xfId="1747"/>
    <cellStyle name="0,0_x000d__x000a_NA_x000d__x000a_ 2 3 3 2 3" xfId="1756"/>
    <cellStyle name="0,0_x000d__x000a_NA_x000d__x000a_ 2 3 3 3" xfId="1766"/>
    <cellStyle name="0,0_x000d__x000a_NA_x000d__x000a_ 2 3 3 4" xfId="1771"/>
    <cellStyle name="0,0_x000d__x000a_NA_x000d__x000a_ 2 3 4" xfId="1780"/>
    <cellStyle name="0,0_x000d__x000a_NA_x000d__x000a_ 2 3 4 2" xfId="1784"/>
    <cellStyle name="0,0_x000d__x000a_NA_x000d__x000a_ 2 3 4 2 2" xfId="1801"/>
    <cellStyle name="0,0_x000d__x000a_NA_x000d__x000a_ 2 3 4 2 3" xfId="1804"/>
    <cellStyle name="0,0_x000d__x000a_NA_x000d__x000a_ 2 3 4 3" xfId="1809"/>
    <cellStyle name="0,0_x000d__x000a_NA_x000d__x000a_ 2 3 4 4" xfId="1827"/>
    <cellStyle name="0,0_x000d__x000a_NA_x000d__x000a_ 2 3 5" xfId="1834"/>
    <cellStyle name="0,0_x000d__x000a_NA_x000d__x000a_ 2 3 5 2" xfId="1843"/>
    <cellStyle name="0,0_x000d__x000a_NA_x000d__x000a_ 2 3 5 2 2" xfId="1648"/>
    <cellStyle name="0,0_x000d__x000a_NA_x000d__x000a_ 2 3 5 2 3" xfId="51"/>
    <cellStyle name="0,0_x000d__x000a_NA_x000d__x000a_ 2 3 5 3" xfId="1848"/>
    <cellStyle name="0,0_x000d__x000a_NA_x000d__x000a_ 2 3 5 4" xfId="1864"/>
    <cellStyle name="0,0_x000d__x000a_NA_x000d__x000a_ 2 3 6" xfId="1870"/>
    <cellStyle name="0,0_x000d__x000a_NA_x000d__x000a_ 2 3 6 2" xfId="1881"/>
    <cellStyle name="0,0_x000d__x000a_NA_x000d__x000a_ 2 3 6 2 2" xfId="1696"/>
    <cellStyle name="0,0_x000d__x000a_NA_x000d__x000a_ 2 3 6 2 3" xfId="1882"/>
    <cellStyle name="0,0_x000d__x000a_NA_x000d__x000a_ 2 3 6 3" xfId="1889"/>
    <cellStyle name="0,0_x000d__x000a_NA_x000d__x000a_ 2 3 6 4" xfId="1892"/>
    <cellStyle name="0,0_x000d__x000a_NA_x000d__x000a_ 2 3 7" xfId="1749"/>
    <cellStyle name="0,0_x000d__x000a_NA_x000d__x000a_ 2 3 7 2" xfId="540"/>
    <cellStyle name="0,0_x000d__x000a_NA_x000d__x000a_ 2 3 7 3" xfId="1898"/>
    <cellStyle name="0,0_x000d__x000a_NA_x000d__x000a_ 2 3 8" xfId="1759"/>
    <cellStyle name="0,0_x000d__x000a_NA_x000d__x000a_ 2 3 9" xfId="1911"/>
    <cellStyle name="0,0_x000d__x000a_NA_x000d__x000a_ 2 4" xfId="1921"/>
    <cellStyle name="0,0_x000d__x000a_NA_x000d__x000a_ 2 4 2" xfId="1926"/>
    <cellStyle name="0,0_x000d__x000a_NA_x000d__x000a_ 2 4 2 2" xfId="1933"/>
    <cellStyle name="0,0_x000d__x000a_NA_x000d__x000a_ 2 4 2 2 2" xfId="1940"/>
    <cellStyle name="0,0_x000d__x000a_NA_x000d__x000a_ 2 4 2 2 2 2" xfId="1953"/>
    <cellStyle name="0,0_x000d__x000a_NA_x000d__x000a_ 2 4 2 2 2 3" xfId="1961"/>
    <cellStyle name="0,0_x000d__x000a_NA_x000d__x000a_ 2 4 2 2 3" xfId="564"/>
    <cellStyle name="0,0_x000d__x000a_NA_x000d__x000a_ 2 4 2 2 4" xfId="494"/>
    <cellStyle name="0,0_x000d__x000a_NA_x000d__x000a_ 2 4 2 3" xfId="1963"/>
    <cellStyle name="0,0_x000d__x000a_NA_x000d__x000a_ 2 4 2 3 2" xfId="1972"/>
    <cellStyle name="0,0_x000d__x000a_NA_x000d__x000a_ 2 4 2 3 3" xfId="583"/>
    <cellStyle name="0,0_x000d__x000a_NA_x000d__x000a_ 2 4 2 4" xfId="1982"/>
    <cellStyle name="0,0_x000d__x000a_NA_x000d__x000a_ 2 4 2 5" xfId="991"/>
    <cellStyle name="0,0_x000d__x000a_NA_x000d__x000a_ 2 4 3" xfId="1991"/>
    <cellStyle name="0,0_x000d__x000a_NA_x000d__x000a_ 2 4 3 2" xfId="1996"/>
    <cellStyle name="0,0_x000d__x000a_NA_x000d__x000a_ 2 4 3 2 2" xfId="2014"/>
    <cellStyle name="0,0_x000d__x000a_NA_x000d__x000a_ 2 4 3 2 3" xfId="620"/>
    <cellStyle name="0,0_x000d__x000a_NA_x000d__x000a_ 2 4 3 3" xfId="2022"/>
    <cellStyle name="0,0_x000d__x000a_NA_x000d__x000a_ 2 4 3 4" xfId="2026"/>
    <cellStyle name="0,0_x000d__x000a_NA_x000d__x000a_ 2 4 4" xfId="2038"/>
    <cellStyle name="0,0_x000d__x000a_NA_x000d__x000a_ 2 4 4 2" xfId="2045"/>
    <cellStyle name="0,0_x000d__x000a_NA_x000d__x000a_ 2 4 4 2 2" xfId="1604"/>
    <cellStyle name="0,0_x000d__x000a_NA_x000d__x000a_ 2 4 4 2 3" xfId="661"/>
    <cellStyle name="0,0_x000d__x000a_NA_x000d__x000a_ 2 4 4 3" xfId="2058"/>
    <cellStyle name="0,0_x000d__x000a_NA_x000d__x000a_ 2 4 4 4" xfId="2074"/>
    <cellStyle name="0,0_x000d__x000a_NA_x000d__x000a_ 2 4 5" xfId="2091"/>
    <cellStyle name="0,0_x000d__x000a_NA_x000d__x000a_ 2 4 5 2" xfId="2105"/>
    <cellStyle name="0,0_x000d__x000a_NA_x000d__x000a_ 2 4 5 2 2" xfId="1901"/>
    <cellStyle name="0,0_x000d__x000a_NA_x000d__x000a_ 2 4 5 2 3" xfId="727"/>
    <cellStyle name="0,0_x000d__x000a_NA_x000d__x000a_ 2 4 5 3" xfId="2125"/>
    <cellStyle name="0,0_x000d__x000a_NA_x000d__x000a_ 2 4 5 4" xfId="2127"/>
    <cellStyle name="0,0_x000d__x000a_NA_x000d__x000a_ 2 4 6" xfId="2154"/>
    <cellStyle name="0,0_x000d__x000a_NA_x000d__x000a_ 2 4 6 2" xfId="2162"/>
    <cellStyle name="0,0_x000d__x000a_NA_x000d__x000a_ 2 4 6 3" xfId="2168"/>
    <cellStyle name="0,0_x000d__x000a_NA_x000d__x000a_ 2 4 7" xfId="2194"/>
    <cellStyle name="0,0_x000d__x000a_NA_x000d__x000a_ 2 4 8" xfId="2198"/>
    <cellStyle name="0,0_x000d__x000a_NA_x000d__x000a_ 2 5" xfId="2206"/>
    <cellStyle name="0,0_x000d__x000a_NA_x000d__x000a_ 2 5 2" xfId="2213"/>
    <cellStyle name="0,0_x000d__x000a_NA_x000d__x000a_ 2 5 2 2" xfId="2219"/>
    <cellStyle name="0,0_x000d__x000a_NA_x000d__x000a_ 2 5 2 2 2" xfId="1819"/>
    <cellStyle name="0,0_x000d__x000a_NA_x000d__x000a_ 2 5 2 2 3" xfId="2236"/>
    <cellStyle name="0,0_x000d__x000a_NA_x000d__x000a_ 2 5 2 3" xfId="2270"/>
    <cellStyle name="0,0_x000d__x000a_NA_x000d__x000a_ 2 5 2 4" xfId="2298"/>
    <cellStyle name="0,0_x000d__x000a_NA_x000d__x000a_ 2 5 3" xfId="2307"/>
    <cellStyle name="0,0_x000d__x000a_NA_x000d__x000a_ 2 5 3 2" xfId="2314"/>
    <cellStyle name="0,0_x000d__x000a_NA_x000d__x000a_ 2 5 3 2 2" xfId="2067"/>
    <cellStyle name="0,0_x000d__x000a_NA_x000d__x000a_ 2 5 3 2 3" xfId="2324"/>
    <cellStyle name="0,0_x000d__x000a_NA_x000d__x000a_ 2 5 3 3" xfId="2337"/>
    <cellStyle name="0,0_x000d__x000a_NA_x000d__x000a_ 2 5 3 4" xfId="2344"/>
    <cellStyle name="0,0_x000d__x000a_NA_x000d__x000a_ 2 5 4" xfId="2355"/>
    <cellStyle name="0,0_x000d__x000a_NA_x000d__x000a_ 2 5 4 2" xfId="2361"/>
    <cellStyle name="0,0_x000d__x000a_NA_x000d__x000a_ 2 5 4 3" xfId="2371"/>
    <cellStyle name="0,0_x000d__x000a_NA_x000d__x000a_ 2 5 5" xfId="2397"/>
    <cellStyle name="0,0_x000d__x000a_NA_x000d__x000a_ 2 5 6" xfId="2423"/>
    <cellStyle name="0,0_x000d__x000a_NA_x000d__x000a_ 2 6" xfId="2426"/>
    <cellStyle name="0,0_x000d__x000a_NA_x000d__x000a_ 2 6 2" xfId="132"/>
    <cellStyle name="0,0_x000d__x000a_NA_x000d__x000a_ 2 6 2 2" xfId="2433"/>
    <cellStyle name="0,0_x000d__x000a_NA_x000d__x000a_ 2 6 2 3" xfId="2441"/>
    <cellStyle name="0,0_x000d__x000a_NA_x000d__x000a_ 2 6 3" xfId="2445"/>
    <cellStyle name="0,0_x000d__x000a_NA_x000d__x000a_ 2 6 4" xfId="2456"/>
    <cellStyle name="0,0_x000d__x000a_NA_x000d__x000a_ 2 7" xfId="291"/>
    <cellStyle name="0,0_x000d__x000a_NA_x000d__x000a_ 2 7 2" xfId="2464"/>
    <cellStyle name="0,0_x000d__x000a_NA_x000d__x000a_ 2 7 2 2" xfId="2478"/>
    <cellStyle name="0,0_x000d__x000a_NA_x000d__x000a_ 2 7 2 3" xfId="2495"/>
    <cellStyle name="0,0_x000d__x000a_NA_x000d__x000a_ 2 7 3" xfId="2499"/>
    <cellStyle name="0,0_x000d__x000a_NA_x000d__x000a_ 2 7 4" xfId="2501"/>
    <cellStyle name="0,0_x000d__x000a_NA_x000d__x000a_ 2 8" xfId="2508"/>
    <cellStyle name="0,0_x000d__x000a_NA_x000d__x000a_ 2 8 2" xfId="217"/>
    <cellStyle name="0,0_x000d__x000a_NA_x000d__x000a_ 2 8 2 2" xfId="2232"/>
    <cellStyle name="0,0_x000d__x000a_NA_x000d__x000a_ 2 8 2 3" xfId="2510"/>
    <cellStyle name="0,0_x000d__x000a_NA_x000d__x000a_ 2 8 3" xfId="442"/>
    <cellStyle name="0,0_x000d__x000a_NA_x000d__x000a_ 2 8 4" xfId="471"/>
    <cellStyle name="0,0_x000d__x000a_NA_x000d__x000a_ 2 9" xfId="2515"/>
    <cellStyle name="0,0_x000d__x000a_NA_x000d__x000a_ 2 9 2" xfId="1016"/>
    <cellStyle name="0,0_x000d__x000a_NA_x000d__x000a_ 2 9 2 2" xfId="2319"/>
    <cellStyle name="0,0_x000d__x000a_NA_x000d__x000a_ 2 9 2 3" xfId="1932"/>
    <cellStyle name="0,0_x000d__x000a_NA_x000d__x000a_ 2 9 3" xfId="188"/>
    <cellStyle name="0,0_x000d__x000a_NA_x000d__x000a_ 2 9 4" xfId="2516"/>
    <cellStyle name="0,0_x000d__x000a_NA_x000d__x000a_ 2_11" xfId="1711"/>
    <cellStyle name="0,0_x000d__x000a_NA_x000d__x000a_ 20" xfId="1064"/>
    <cellStyle name="0,0_x000d__x000a_NA_x000d__x000a_ 21" xfId="1121"/>
    <cellStyle name="0,0_x000d__x000a_NA_x000d__x000a_ 22" xfId="1156"/>
    <cellStyle name="0,0_x000d__x000a_NA_x000d__x000a_ 23" xfId="1163"/>
    <cellStyle name="0,0_x000d__x000a_NA_x000d__x000a_ 24" xfId="1166"/>
    <cellStyle name="0,0_x000d__x000a_NA_x000d__x000a_ 25" xfId="2520"/>
    <cellStyle name="0,0_x000d__x000a_NA_x000d__x000a_ 26" xfId="2523"/>
    <cellStyle name="0,0_x000d__x000a_NA_x000d__x000a_ 27" xfId="1974"/>
    <cellStyle name="0,0_x000d__x000a_NA_x000d__x000a_ 28" xfId="581"/>
    <cellStyle name="0,0_x000d__x000a_NA_x000d__x000a_ 29" xfId="505"/>
    <cellStyle name="0,0_x000d__x000a_NA_x000d__x000a_ 3" xfId="803"/>
    <cellStyle name="0,0_x000d__x000a_NA_x000d__x000a_ 3 10" xfId="2525"/>
    <cellStyle name="0,0_x000d__x000a_NA_x000d__x000a_ 3 10 2" xfId="2526"/>
    <cellStyle name="0,0_x000d__x000a_NA_x000d__x000a_ 3 10 2 2" xfId="1225"/>
    <cellStyle name="0,0_x000d__x000a_NA_x000d__x000a_ 3 10 2 3" xfId="1270"/>
    <cellStyle name="0,0_x000d__x000a_NA_x000d__x000a_ 3 10 3" xfId="2535"/>
    <cellStyle name="0,0_x000d__x000a_NA_x000d__x000a_ 3 10 4" xfId="2050"/>
    <cellStyle name="0,0_x000d__x000a_NA_x000d__x000a_ 3 11" xfId="2539"/>
    <cellStyle name="0,0_x000d__x000a_NA_x000d__x000a_ 3 11 2" xfId="2542"/>
    <cellStyle name="0,0_x000d__x000a_NA_x000d__x000a_ 3 11 3" xfId="2553"/>
    <cellStyle name="0,0_x000d__x000a_NA_x000d__x000a_ 3 12" xfId="2558"/>
    <cellStyle name="0,0_x000d__x000a_NA_x000d__x000a_ 3 13" xfId="2561"/>
    <cellStyle name="0,0_x000d__x000a_NA_x000d__x000a_ 3 2" xfId="821"/>
    <cellStyle name="0,0_x000d__x000a_NA_x000d__x000a_ 3 2 2" xfId="741"/>
    <cellStyle name="0,0_x000d__x000a_NA_x000d__x000a_ 3 2 2 2" xfId="2576"/>
    <cellStyle name="0,0_x000d__x000a_NA_x000d__x000a_ 3 2 2 2 2" xfId="2590"/>
    <cellStyle name="0,0_x000d__x000a_NA_x000d__x000a_ 3 2 2 2 3" xfId="2318"/>
    <cellStyle name="0,0_x000d__x000a_NA_x000d__x000a_ 3 2 2 3" xfId="2599"/>
    <cellStyle name="0,0_x000d__x000a_NA_x000d__x000a_ 3 2 2 4" xfId="552"/>
    <cellStyle name="0,0_x000d__x000a_NA_x000d__x000a_ 3 2 3" xfId="767"/>
    <cellStyle name="0,0_x000d__x000a_NA_x000d__x000a_ 3 2 3 2" xfId="2602"/>
    <cellStyle name="0,0_x000d__x000a_NA_x000d__x000a_ 3 2 3 2 2" xfId="2621"/>
    <cellStyle name="0,0_x000d__x000a_NA_x000d__x000a_ 3 2 3 2 3" xfId="2627"/>
    <cellStyle name="0,0_x000d__x000a_NA_x000d__x000a_ 3 2 3 3" xfId="2630"/>
    <cellStyle name="0,0_x000d__x000a_NA_x000d__x000a_ 3 2 3 4" xfId="613"/>
    <cellStyle name="0,0_x000d__x000a_NA_x000d__x000a_ 3 2 4" xfId="2648"/>
    <cellStyle name="0,0_x000d__x000a_NA_x000d__x000a_ 3 2 4 2" xfId="2650"/>
    <cellStyle name="0,0_x000d__x000a_NA_x000d__x000a_ 3 2 4 2 2" xfId="1283"/>
    <cellStyle name="0,0_x000d__x000a_NA_x000d__x000a_ 3 2 4 2 3" xfId="1300"/>
    <cellStyle name="0,0_x000d__x000a_NA_x000d__x000a_ 3 2 4 3" xfId="2662"/>
    <cellStyle name="0,0_x000d__x000a_NA_x000d__x000a_ 3 2 4 4" xfId="647"/>
    <cellStyle name="0,0_x000d__x000a_NA_x000d__x000a_ 3 2 5" xfId="2680"/>
    <cellStyle name="0,0_x000d__x000a_NA_x000d__x000a_ 3 2 5 2" xfId="2246"/>
    <cellStyle name="0,0_x000d__x000a_NA_x000d__x000a_ 3 2 5 3" xfId="2271"/>
    <cellStyle name="0,0_x000d__x000a_NA_x000d__x000a_ 3 2 6" xfId="2688"/>
    <cellStyle name="0,0_x000d__x000a_NA_x000d__x000a_ 3 2 7" xfId="2692"/>
    <cellStyle name="0,0_x000d__x000a_NA_x000d__x000a_ 3 3" xfId="840"/>
    <cellStyle name="0,0_x000d__x000a_NA_x000d__x000a_ 3 3 2" xfId="916"/>
    <cellStyle name="0,0_x000d__x000a_NA_x000d__x000a_ 3 3 2 2" xfId="170"/>
    <cellStyle name="0,0_x000d__x000a_NA_x000d__x000a_ 3 3 2 2 2" xfId="929"/>
    <cellStyle name="0,0_x000d__x000a_NA_x000d__x000a_ 3 3 2 2 3" xfId="157"/>
    <cellStyle name="0,0_x000d__x000a_NA_x000d__x000a_ 3 3 2 3" xfId="100"/>
    <cellStyle name="0,0_x000d__x000a_NA_x000d__x000a_ 3 3 2 4" xfId="228"/>
    <cellStyle name="0,0_x000d__x000a_NA_x000d__x000a_ 3 3 3" xfId="958"/>
    <cellStyle name="0,0_x000d__x000a_NA_x000d__x000a_ 3 3 3 2" xfId="980"/>
    <cellStyle name="0,0_x000d__x000a_NA_x000d__x000a_ 3 3 3 3" xfId="1010"/>
    <cellStyle name="0,0_x000d__x000a_NA_x000d__x000a_ 3 3 4" xfId="1027"/>
    <cellStyle name="0,0_x000d__x000a_NA_x000d__x000a_ 3 3 5" xfId="2711"/>
    <cellStyle name="0,0_x000d__x000a_NA_x000d__x000a_ 3 4" xfId="2720"/>
    <cellStyle name="0,0_x000d__x000a_NA_x000d__x000a_ 3 4 2" xfId="1089"/>
    <cellStyle name="0,0_x000d__x000a_NA_x000d__x000a_ 3 4 2 2" xfId="2732"/>
    <cellStyle name="0,0_x000d__x000a_NA_x000d__x000a_ 3 4 2 2 2" xfId="440"/>
    <cellStyle name="0,0_x000d__x000a_NA_x000d__x000a_ 3 4 2 2 3" xfId="469"/>
    <cellStyle name="0,0_x000d__x000a_NA_x000d__x000a_ 3 4 2 3" xfId="2741"/>
    <cellStyle name="0,0_x000d__x000a_NA_x000d__x000a_ 3 4 2 4" xfId="2760"/>
    <cellStyle name="0,0_x000d__x000a_NA_x000d__x000a_ 3 4 3" xfId="1105"/>
    <cellStyle name="0,0_x000d__x000a_NA_x000d__x000a_ 3 4 3 2" xfId="862"/>
    <cellStyle name="0,0_x000d__x000a_NA_x000d__x000a_ 3 4 3 3" xfId="879"/>
    <cellStyle name="0,0_x000d__x000a_NA_x000d__x000a_ 3 4 4" xfId="1326"/>
    <cellStyle name="0,0_x000d__x000a_NA_x000d__x000a_ 3 4 5" xfId="253"/>
    <cellStyle name="0,0_x000d__x000a_NA_x000d__x000a_ 3 5" xfId="2772"/>
    <cellStyle name="0,0_x000d__x000a_NA_x000d__x000a_ 3 5 2" xfId="1139"/>
    <cellStyle name="0,0_x000d__x000a_NA_x000d__x000a_ 3 5 2 2" xfId="2773"/>
    <cellStyle name="0,0_x000d__x000a_NA_x000d__x000a_ 3 5 2 2 2" xfId="2775"/>
    <cellStyle name="0,0_x000d__x000a_NA_x000d__x000a_ 3 5 2 2 3" xfId="2784"/>
    <cellStyle name="0,0_x000d__x000a_NA_x000d__x000a_ 3 5 2 3" xfId="2786"/>
    <cellStyle name="0,0_x000d__x000a_NA_x000d__x000a_ 3 5 2 4" xfId="2793"/>
    <cellStyle name="0,0_x000d__x000a_NA_x000d__x000a_ 3 5 3" xfId="1340"/>
    <cellStyle name="0,0_x000d__x000a_NA_x000d__x000a_ 3 5 3 2" xfId="154"/>
    <cellStyle name="0,0_x000d__x000a_NA_x000d__x000a_ 3 5 3 3" xfId="1348"/>
    <cellStyle name="0,0_x000d__x000a_NA_x000d__x000a_ 3 5 4" xfId="1366"/>
    <cellStyle name="0,0_x000d__x000a_NA_x000d__x000a_ 3 5 5" xfId="1391"/>
    <cellStyle name="0,0_x000d__x000a_NA_x000d__x000a_ 3 6" xfId="2807"/>
    <cellStyle name="0,0_x000d__x000a_NA_x000d__x000a_ 3 6 2" xfId="2809"/>
    <cellStyle name="0,0_x000d__x000a_NA_x000d__x000a_ 3 6 2 2" xfId="2812"/>
    <cellStyle name="0,0_x000d__x000a_NA_x000d__x000a_ 3 6 2 3" xfId="2816"/>
    <cellStyle name="0,0_x000d__x000a_NA_x000d__x000a_ 3 6 3" xfId="1302"/>
    <cellStyle name="0,0_x000d__x000a_NA_x000d__x000a_ 3 6 4" xfId="1392"/>
    <cellStyle name="0,0_x000d__x000a_NA_x000d__x000a_ 3 7" xfId="2820"/>
    <cellStyle name="0,0_x000d__x000a_NA_x000d__x000a_ 3 7 2" xfId="2823"/>
    <cellStyle name="0,0_x000d__x000a_NA_x000d__x000a_ 3 7 2 2" xfId="672"/>
    <cellStyle name="0,0_x000d__x000a_NA_x000d__x000a_ 3 7 2 3" xfId="683"/>
    <cellStyle name="0,0_x000d__x000a_NA_x000d__x000a_ 3 7 3" xfId="811"/>
    <cellStyle name="0,0_x000d__x000a_NA_x000d__x000a_ 3 7 4" xfId="833"/>
    <cellStyle name="0,0_x000d__x000a_NA_x000d__x000a_ 3 8" xfId="2827"/>
    <cellStyle name="0,0_x000d__x000a_NA_x000d__x000a_ 3 8 2" xfId="2755"/>
    <cellStyle name="0,0_x000d__x000a_NA_x000d__x000a_ 3 8 2 2" xfId="1130"/>
    <cellStyle name="0,0_x000d__x000a_NA_x000d__x000a_ 3 8 2 3" xfId="1160"/>
    <cellStyle name="0,0_x000d__x000a_NA_x000d__x000a_ 3 8 3" xfId="2834"/>
    <cellStyle name="0,0_x000d__x000a_NA_x000d__x000a_ 3 8 4" xfId="2846"/>
    <cellStyle name="0,0_x000d__x000a_NA_x000d__x000a_ 3 9" xfId="2619"/>
    <cellStyle name="0,0_x000d__x000a_NA_x000d__x000a_ 3 9 2" xfId="2855"/>
    <cellStyle name="0,0_x000d__x000a_NA_x000d__x000a_ 3 9 2 2" xfId="2859"/>
    <cellStyle name="0,0_x000d__x000a_NA_x000d__x000a_ 3 9 2 3" xfId="2863"/>
    <cellStyle name="0,0_x000d__x000a_NA_x000d__x000a_ 3 9 3" xfId="2868"/>
    <cellStyle name="0,0_x000d__x000a_NA_x000d__x000a_ 3 9 4" xfId="2883"/>
    <cellStyle name="0,0_x000d__x000a_NA_x000d__x000a_ 30" xfId="2519"/>
    <cellStyle name="0,0_x000d__x000a_NA_x000d__x000a_ 32" xfId="1975"/>
    <cellStyle name="0,0_x000d__x000a_NA_x000d__x000a_ 4" xfId="852"/>
    <cellStyle name="0,0_x000d__x000a_NA_x000d__x000a_ 4 10" xfId="2904"/>
    <cellStyle name="0,0_x000d__x000a_NA_x000d__x000a_ 4 11" xfId="2164"/>
    <cellStyle name="0,0_x000d__x000a_NA_x000d__x000a_ 4 2" xfId="2830"/>
    <cellStyle name="0,0_x000d__x000a_NA_x000d__x000a_ 4 2 2" xfId="2909"/>
    <cellStyle name="0,0_x000d__x000a_NA_x000d__x000a_ 4 2 2 2" xfId="2912"/>
    <cellStyle name="0,0_x000d__x000a_NA_x000d__x000a_ 4 2 2 2 2" xfId="2459"/>
    <cellStyle name="0,0_x000d__x000a_NA_x000d__x000a_ 4 2 2 2 3" xfId="2916"/>
    <cellStyle name="0,0_x000d__x000a_NA_x000d__x000a_ 4 2 2 3" xfId="2922"/>
    <cellStyle name="0,0_x000d__x000a_NA_x000d__x000a_ 4 2 2 4" xfId="2929"/>
    <cellStyle name="0,0_x000d__x000a_NA_x000d__x000a_ 4 2 3" xfId="2931"/>
    <cellStyle name="0,0_x000d__x000a_NA_x000d__x000a_ 4 2 3 2" xfId="2933"/>
    <cellStyle name="0,0_x000d__x000a_NA_x000d__x000a_ 4 2 3 3" xfId="2942"/>
    <cellStyle name="0,0_x000d__x000a_NA_x000d__x000a_ 4 2 4" xfId="2943"/>
    <cellStyle name="0,0_x000d__x000a_NA_x000d__x000a_ 4 2 5" xfId="2952"/>
    <cellStyle name="0,0_x000d__x000a_NA_x000d__x000a_ 4 3" xfId="2843"/>
    <cellStyle name="0,0_x000d__x000a_NA_x000d__x000a_ 4 3 2" xfId="2956"/>
    <cellStyle name="0,0_x000d__x000a_NA_x000d__x000a_ 4 3 2 2" xfId="2960"/>
    <cellStyle name="0,0_x000d__x000a_NA_x000d__x000a_ 4 3 2 2 2" xfId="2965"/>
    <cellStyle name="0,0_x000d__x000a_NA_x000d__x000a_ 4 3 2 2 3" xfId="1683"/>
    <cellStyle name="0,0_x000d__x000a_NA_x000d__x000a_ 4 3 2 3" xfId="2970"/>
    <cellStyle name="0,0_x000d__x000a_NA_x000d__x000a_ 4 3 2 4" xfId="2988"/>
    <cellStyle name="0,0_x000d__x000a_NA_x000d__x000a_ 4 3 3" xfId="3001"/>
    <cellStyle name="0,0_x000d__x000a_NA_x000d__x000a_ 4 3 3 2" xfId="3003"/>
    <cellStyle name="0,0_x000d__x000a_NA_x000d__x000a_ 4 3 3 3" xfId="3007"/>
    <cellStyle name="0,0_x000d__x000a_NA_x000d__x000a_ 4 3 4" xfId="3023"/>
    <cellStyle name="0,0_x000d__x000a_NA_x000d__x000a_ 4 3 5" xfId="3024"/>
    <cellStyle name="0,0_x000d__x000a_NA_x000d__x000a_ 4 4" xfId="3029"/>
    <cellStyle name="0,0_x000d__x000a_NA_x000d__x000a_ 4 4 2" xfId="3036"/>
    <cellStyle name="0,0_x000d__x000a_NA_x000d__x000a_ 4 4 2 2" xfId="3038"/>
    <cellStyle name="0,0_x000d__x000a_NA_x000d__x000a_ 4 4 2 2 2" xfId="3041"/>
    <cellStyle name="0,0_x000d__x000a_NA_x000d__x000a_ 4 4 2 2 3" xfId="3043"/>
    <cellStyle name="0,0_x000d__x000a_NA_x000d__x000a_ 4 4 2 3" xfId="3046"/>
    <cellStyle name="0,0_x000d__x000a_NA_x000d__x000a_ 4 4 2 4" xfId="1238"/>
    <cellStyle name="0,0_x000d__x000a_NA_x000d__x000a_ 4 4 3" xfId="1421"/>
    <cellStyle name="0,0_x000d__x000a_NA_x000d__x000a_ 4 4 3 2" xfId="590"/>
    <cellStyle name="0,0_x000d__x000a_NA_x000d__x000a_ 4 4 3 3" xfId="600"/>
    <cellStyle name="0,0_x000d__x000a_NA_x000d__x000a_ 4 4 4" xfId="237"/>
    <cellStyle name="0,0_x000d__x000a_NA_x000d__x000a_ 4 4 5" xfId="3058"/>
    <cellStyle name="0,0_x000d__x000a_NA_x000d__x000a_ 4 5" xfId="3063"/>
    <cellStyle name="0,0_x000d__x000a_NA_x000d__x000a_ 4 5 2" xfId="2919"/>
    <cellStyle name="0,0_x000d__x000a_NA_x000d__x000a_ 4 5 2 2" xfId="2502"/>
    <cellStyle name="0,0_x000d__x000a_NA_x000d__x000a_ 4 5 2 2 2" xfId="3069"/>
    <cellStyle name="0,0_x000d__x000a_NA_x000d__x000a_ 4 5 2 2 3" xfId="3083"/>
    <cellStyle name="0,0_x000d__x000a_NA_x000d__x000a_ 4 5 2 3" xfId="3084"/>
    <cellStyle name="0,0_x000d__x000a_NA_x000d__x000a_ 4 5 2 4" xfId="28"/>
    <cellStyle name="0,0_x000d__x000a_NA_x000d__x000a_ 4 5 3" xfId="2923"/>
    <cellStyle name="0,0_x000d__x000a_NA_x000d__x000a_ 4 5 3 2" xfId="479"/>
    <cellStyle name="0,0_x000d__x000a_NA_x000d__x000a_ 4 5 3 3" xfId="3089"/>
    <cellStyle name="0,0_x000d__x000a_NA_x000d__x000a_ 4 5 4" xfId="3093"/>
    <cellStyle name="0,0_x000d__x000a_NA_x000d__x000a_ 4 5 5" xfId="3107"/>
    <cellStyle name="0,0_x000d__x000a_NA_x000d__x000a_ 4 6" xfId="1042"/>
    <cellStyle name="0,0_x000d__x000a_NA_x000d__x000a_ 4 6 2" xfId="2938"/>
    <cellStyle name="0,0_x000d__x000a_NA_x000d__x000a_ 4 6 2 2" xfId="829"/>
    <cellStyle name="0,0_x000d__x000a_NA_x000d__x000a_ 4 6 2 3" xfId="2713"/>
    <cellStyle name="0,0_x000d__x000a_NA_x000d__x000a_ 4 6 3" xfId="3114"/>
    <cellStyle name="0,0_x000d__x000a_NA_x000d__x000a_ 4 6 4" xfId="3123"/>
    <cellStyle name="0,0_x000d__x000a_NA_x000d__x000a_ 4 7" xfId="3127"/>
    <cellStyle name="0,0_x000d__x000a_NA_x000d__x000a_ 4 7 2" xfId="3132"/>
    <cellStyle name="0,0_x000d__x000a_NA_x000d__x000a_ 4 7 2 2" xfId="3137"/>
    <cellStyle name="0,0_x000d__x000a_NA_x000d__x000a_ 4 7 2 3" xfId="3144"/>
    <cellStyle name="0,0_x000d__x000a_NA_x000d__x000a_ 4 7 3" xfId="3150"/>
    <cellStyle name="0,0_x000d__x000a_NA_x000d__x000a_ 4 7 4" xfId="3141"/>
    <cellStyle name="0,0_x000d__x000a_NA_x000d__x000a_ 4 8" xfId="3162"/>
    <cellStyle name="0,0_x000d__x000a_NA_x000d__x000a_ 4 8 2" xfId="2787"/>
    <cellStyle name="0,0_x000d__x000a_NA_x000d__x000a_ 4 8 2 2" xfId="3167"/>
    <cellStyle name="0,0_x000d__x000a_NA_x000d__x000a_ 4 8 2 3" xfId="3171"/>
    <cellStyle name="0,0_x000d__x000a_NA_x000d__x000a_ 4 8 3" xfId="3175"/>
    <cellStyle name="0,0_x000d__x000a_NA_x000d__x000a_ 4 8 4" xfId="3179"/>
    <cellStyle name="0,0_x000d__x000a_NA_x000d__x000a_ 4 9" xfId="3191"/>
    <cellStyle name="0,0_x000d__x000a_NA_x000d__x000a_ 4 9 2" xfId="3196"/>
    <cellStyle name="0,0_x000d__x000a_NA_x000d__x000a_ 4 9 3" xfId="3200"/>
    <cellStyle name="0,0_x000d__x000a_NA_x000d__x000a_ 5" xfId="870"/>
    <cellStyle name="0,0_x000d__x000a_NA_x000d__x000a_ 5 2" xfId="2866"/>
    <cellStyle name="0,0_x000d__x000a_NA_x000d__x000a_ 5 2 2" xfId="3204"/>
    <cellStyle name="0,0_x000d__x000a_NA_x000d__x000a_ 5 2 2 2" xfId="2083"/>
    <cellStyle name="0,0_x000d__x000a_NA_x000d__x000a_ 5 2 2 2 2" xfId="2098"/>
    <cellStyle name="0,0_x000d__x000a_NA_x000d__x000a_ 5 2 2 2 3" xfId="2114"/>
    <cellStyle name="0,0_x000d__x000a_NA_x000d__x000a_ 5 2 2 3" xfId="2151"/>
    <cellStyle name="0,0_x000d__x000a_NA_x000d__x000a_ 5 2 2 4" xfId="2189"/>
    <cellStyle name="0,0_x000d__x000a_NA_x000d__x000a_ 5 2 3" xfId="3206"/>
    <cellStyle name="0,0_x000d__x000a_NA_x000d__x000a_ 5 2 3 2" xfId="2385"/>
    <cellStyle name="0,0_x000d__x000a_NA_x000d__x000a_ 5 2 3 3" xfId="2401"/>
    <cellStyle name="0,0_x000d__x000a_NA_x000d__x000a_ 5 2 4" xfId="3207"/>
    <cellStyle name="0,0_x000d__x000a_NA_x000d__x000a_ 5 2 5" xfId="3209"/>
    <cellStyle name="0,0_x000d__x000a_NA_x000d__x000a_ 5 3" xfId="2879"/>
    <cellStyle name="0,0_x000d__x000a_NA_x000d__x000a_ 5 3 2" xfId="398"/>
    <cellStyle name="0,0_x000d__x000a_NA_x000d__x000a_ 5 3 2 2" xfId="255"/>
    <cellStyle name="0,0_x000d__x000a_NA_x000d__x000a_ 5 3 2 2 2" xfId="2491"/>
    <cellStyle name="0,0_x000d__x000a_NA_x000d__x000a_ 5 3 2 2 3" xfId="3211"/>
    <cellStyle name="0,0_x000d__x000a_NA_x000d__x000a_ 5 3 2 3" xfId="3222"/>
    <cellStyle name="0,0_x000d__x000a_NA_x000d__x000a_ 5 3 2 4" xfId="3232"/>
    <cellStyle name="0,0_x000d__x000a_NA_x000d__x000a_ 5 3 3" xfId="533"/>
    <cellStyle name="0,0_x000d__x000a_NA_x000d__x000a_ 5 3 3 2" xfId="1374"/>
    <cellStyle name="0,0_x000d__x000a_NA_x000d__x000a_ 5 3 3 3" xfId="3240"/>
    <cellStyle name="0,0_x000d__x000a_NA_x000d__x000a_ 5 3 4" xfId="551"/>
    <cellStyle name="0,0_x000d__x000a_NA_x000d__x000a_ 5 3 5" xfId="2961"/>
    <cellStyle name="0,0_x000d__x000a_NA_x000d__x000a_ 5 4" xfId="3264"/>
    <cellStyle name="0,0_x000d__x000a_NA_x000d__x000a_ 5 4 2" xfId="3273"/>
    <cellStyle name="0,0_x000d__x000a_NA_x000d__x000a_ 5 4 2 2" xfId="3287"/>
    <cellStyle name="0,0_x000d__x000a_NA_x000d__x000a_ 5 4 2 2 2" xfId="687"/>
    <cellStyle name="0,0_x000d__x000a_NA_x000d__x000a_ 5 4 2 2 3" xfId="3288"/>
    <cellStyle name="0,0_x000d__x000a_NA_x000d__x000a_ 5 4 2 3" xfId="3297"/>
    <cellStyle name="0,0_x000d__x000a_NA_x000d__x000a_ 5 4 2 4" xfId="3304"/>
    <cellStyle name="0,0_x000d__x000a_NA_x000d__x000a_ 5 4 3" xfId="3313"/>
    <cellStyle name="0,0_x000d__x000a_NA_x000d__x000a_ 5 4 3 2" xfId="3324"/>
    <cellStyle name="0,0_x000d__x000a_NA_x000d__x000a_ 5 4 3 3" xfId="3328"/>
    <cellStyle name="0,0_x000d__x000a_NA_x000d__x000a_ 5 4 4" xfId="3335"/>
    <cellStyle name="0,0_x000d__x000a_NA_x000d__x000a_ 5 4 5" xfId="3337"/>
    <cellStyle name="0,0_x000d__x000a_NA_x000d__x000a_ 5 5" xfId="3349"/>
    <cellStyle name="0,0_x000d__x000a_NA_x000d__x000a_ 5 5 2" xfId="2979"/>
    <cellStyle name="0,0_x000d__x000a_NA_x000d__x000a_ 5 5 2 2" xfId="3353"/>
    <cellStyle name="0,0_x000d__x000a_NA_x000d__x000a_ 5 5 2 2 2" xfId="3149"/>
    <cellStyle name="0,0_x000d__x000a_NA_x000d__x000a_ 5 5 2 2 3" xfId="3363"/>
    <cellStyle name="0,0_x000d__x000a_NA_x000d__x000a_ 5 5 2 3" xfId="3369"/>
    <cellStyle name="0,0_x000d__x000a_NA_x000d__x000a_ 5 5 2 4" xfId="3378"/>
    <cellStyle name="0,0_x000d__x000a_NA_x000d__x000a_ 5 5 3" xfId="2981"/>
    <cellStyle name="0,0_x000d__x000a_NA_x000d__x000a_ 5 5 3 2" xfId="2783"/>
    <cellStyle name="0,0_x000d__x000a_NA_x000d__x000a_ 5 5 3 3" xfId="3385"/>
    <cellStyle name="0,0_x000d__x000a_NA_x000d__x000a_ 5 5 4" xfId="3388"/>
    <cellStyle name="0,0_x000d__x000a_NA_x000d__x000a_ 5 5 5" xfId="3411"/>
    <cellStyle name="0,0_x000d__x000a_NA_x000d__x000a_ 5 6" xfId="3423"/>
    <cellStyle name="0,0_x000d__x000a_NA_x000d__x000a_ 5 6 2" xfId="3013"/>
    <cellStyle name="0,0_x000d__x000a_NA_x000d__x000a_ 5 6 2 2" xfId="1216"/>
    <cellStyle name="0,0_x000d__x000a_NA_x000d__x000a_ 5 6 2 3" xfId="3429"/>
    <cellStyle name="0,0_x000d__x000a_NA_x000d__x000a_ 5 6 3" xfId="3440"/>
    <cellStyle name="0,0_x000d__x000a_NA_x000d__x000a_ 5 6 4" xfId="3463"/>
    <cellStyle name="0,0_x000d__x000a_NA_x000d__x000a_ 5 7" xfId="3472"/>
    <cellStyle name="0,0_x000d__x000a_NA_x000d__x000a_ 5 7 2" xfId="3480"/>
    <cellStyle name="0,0_x000d__x000a_NA_x000d__x000a_ 5 7 3" xfId="3489"/>
    <cellStyle name="0,0_x000d__x000a_NA_x000d__x000a_ 5 8" xfId="2009"/>
    <cellStyle name="0,0_x000d__x000a_NA_x000d__x000a_ 5 9" xfId="641"/>
    <cellStyle name="0,0_x000d__x000a_NA_x000d__x000a_ 6" xfId="2858"/>
    <cellStyle name="0,0_x000d__x000a_NA_x000d__x000a_ 6 2" xfId="2861"/>
    <cellStyle name="0,0_x000d__x000a_NA_x000d__x000a_ 6 2 2" xfId="3493"/>
    <cellStyle name="0,0_x000d__x000a_NA_x000d__x000a_ 6 2 2 2" xfId="3503"/>
    <cellStyle name="0,0_x000d__x000a_NA_x000d__x000a_ 6 2 2 3" xfId="3506"/>
    <cellStyle name="0,0_x000d__x000a_NA_x000d__x000a_ 6 2 3" xfId="3507"/>
    <cellStyle name="0,0_x000d__x000a_NA_x000d__x000a_ 6 2 4" xfId="1674"/>
    <cellStyle name="0,0_x000d__x000a_NA_x000d__x000a_ 6 3" xfId="2865"/>
    <cellStyle name="0,0_x000d__x000a_NA_x000d__x000a_ 6 3 2" xfId="3510"/>
    <cellStyle name="0,0_x000d__x000a_NA_x000d__x000a_ 6 3 3" xfId="3514"/>
    <cellStyle name="0,0_x000d__x000a_NA_x000d__x000a_ 6 4" xfId="3516"/>
    <cellStyle name="0,0_x000d__x000a_NA_x000d__x000a_ 6 5" xfId="3523"/>
    <cellStyle name="0,0_x000d__x000a_NA_x000d__x000a_ 7" xfId="2870"/>
    <cellStyle name="0,0_x000d__x000a_NA_x000d__x000a_ 7 2" xfId="3524"/>
    <cellStyle name="0,0_x000d__x000a_NA_x000d__x000a_ 7 2 2" xfId="2084"/>
    <cellStyle name="0,0_x000d__x000a_NA_x000d__x000a_ 7 2 2 2" xfId="2113"/>
    <cellStyle name="0,0_x000d__x000a_NA_x000d__x000a_ 7 2 2 3" xfId="2119"/>
    <cellStyle name="0,0_x000d__x000a_NA_x000d__x000a_ 7 2 3" xfId="2152"/>
    <cellStyle name="0,0_x000d__x000a_NA_x000d__x000a_ 7 2 4" xfId="2191"/>
    <cellStyle name="0,0_x000d__x000a_NA_x000d__x000a_ 7 3" xfId="3529"/>
    <cellStyle name="0,0_x000d__x000a_NA_x000d__x000a_ 7 3 2" xfId="2392"/>
    <cellStyle name="0,0_x000d__x000a_NA_x000d__x000a_ 7 3 3" xfId="2419"/>
    <cellStyle name="0,0_x000d__x000a_NA_x000d__x000a_ 7 4" xfId="3532"/>
    <cellStyle name="0,0_x000d__x000a_NA_x000d__x000a_ 7 5" xfId="3535"/>
    <cellStyle name="0,0_x000d__x000a_NA_x000d__x000a_ 8" xfId="2892"/>
    <cellStyle name="0,0_x000d__x000a_NA_x000d__x000a_ 8 2" xfId="397"/>
    <cellStyle name="0,0_x000d__x000a_NA_x000d__x000a_ 8 2 2" xfId="249"/>
    <cellStyle name="0,0_x000d__x000a_NA_x000d__x000a_ 8 2 2 2" xfId="3536"/>
    <cellStyle name="0,0_x000d__x000a_NA_x000d__x000a_ 8 2 2 3" xfId="3542"/>
    <cellStyle name="0,0_x000d__x000a_NA_x000d__x000a_ 8 2 3" xfId="3543"/>
    <cellStyle name="0,0_x000d__x000a_NA_x000d__x000a_ 8 2 4" xfId="3547"/>
    <cellStyle name="0,0_x000d__x000a_NA_x000d__x000a_ 8 3" xfId="430"/>
    <cellStyle name="0,0_x000d__x000a_NA_x000d__x000a_ 8 3 2" xfId="1383"/>
    <cellStyle name="0,0_x000d__x000a_NA_x000d__x000a_ 8 3 3" xfId="3555"/>
    <cellStyle name="0,0_x000d__x000a_NA_x000d__x000a_ 8 4" xfId="462"/>
    <cellStyle name="0,0_x000d__x000a_NA_x000d__x000a_ 8 5" xfId="2967"/>
    <cellStyle name="0,0_x000d__x000a_NA_x000d__x000a_ 9" xfId="3557"/>
    <cellStyle name="0,0_x000d__x000a_NA_x000d__x000a_ 9 2" xfId="3565"/>
    <cellStyle name="0,0_x000d__x000a_NA_x000d__x000a_ 9 2 2" xfId="3050"/>
    <cellStyle name="0,0_x000d__x000a_NA_x000d__x000a_ 9 2 2 2" xfId="3577"/>
    <cellStyle name="0,0_x000d__x000a_NA_x000d__x000a_ 9 2 2 3" xfId="3586"/>
    <cellStyle name="0,0_x000d__x000a_NA_x000d__x000a_ 9 2 3" xfId="3601"/>
    <cellStyle name="0,0_x000d__x000a_NA_x000d__x000a_ 9 2 4" xfId="3608"/>
    <cellStyle name="0,0_x000d__x000a_NA_x000d__x000a_ 9 3" xfId="1463"/>
    <cellStyle name="0,0_x000d__x000a_NA_x000d__x000a_ 9 3 2" xfId="3101"/>
    <cellStyle name="0,0_x000d__x000a_NA_x000d__x000a_ 9 3 3" xfId="3615"/>
    <cellStyle name="0,0_x000d__x000a_NA_x000d__x000a_ 9 4" xfId="1474"/>
    <cellStyle name="0,0_x000d__x000a_NA_x000d__x000a_ 9 5" xfId="3358"/>
    <cellStyle name="0,0_x000d__x000a_NA_x000d__x000a__连云港电厂闸投标报价——20130721" xfId="522"/>
    <cellStyle name="20% - 强调文字颜色 1 10" xfId="3623"/>
    <cellStyle name="20% - 强调文字颜色 1 10 2" xfId="2140"/>
    <cellStyle name="20% - 强调文字颜色 1 10 2 2" xfId="3627"/>
    <cellStyle name="20% - 强调文字颜色 1 10 2 3" xfId="3637"/>
    <cellStyle name="20% - 强调文字颜色 1 10 3" xfId="2175"/>
    <cellStyle name="20% - 强调文字颜色 1 10 4" xfId="3654"/>
    <cellStyle name="20% - 强调文字颜色 1 11" xfId="124"/>
    <cellStyle name="20% - 强调文字颜色 1 11 2" xfId="2410"/>
    <cellStyle name="20% - 强调文字颜色 1 11 2 2" xfId="3662"/>
    <cellStyle name="20% - 强调文字颜色 1 11 2 3" xfId="3670"/>
    <cellStyle name="20% - 强调文字颜色 1 11 3" xfId="3680"/>
    <cellStyle name="20% - 强调文字颜色 1 11 4" xfId="190"/>
    <cellStyle name="20% - 强调文字颜色 1 12" xfId="1514"/>
    <cellStyle name="20% - 强调文字颜色 1 12 2" xfId="1521"/>
    <cellStyle name="20% - 强调文字颜色 1 12 2 2" xfId="3684"/>
    <cellStyle name="20% - 强调文字颜色 1 12 2 3" xfId="3688"/>
    <cellStyle name="20% - 强调文字颜色 1 12 3" xfId="1532"/>
    <cellStyle name="20% - 强调文字颜色 1 12 4" xfId="3691"/>
    <cellStyle name="20% - 强调文字颜色 1 13" xfId="1547"/>
    <cellStyle name="20% - 强调文字颜色 1 13 2" xfId="24"/>
    <cellStyle name="20% - 强调文字颜色 1 13 3" xfId="3693"/>
    <cellStyle name="20% - 强调文字颜色 1 14" xfId="1567"/>
    <cellStyle name="20% - 强调文字颜色 1 15" xfId="3068"/>
    <cellStyle name="20% - 强调文字颜色 1 16" xfId="3078"/>
    <cellStyle name="20% - 强调文字颜色 1 2" xfId="3696"/>
    <cellStyle name="20% - 强调文字颜色 1 2 10" xfId="3700"/>
    <cellStyle name="20% - 强调文字颜色 1 2 10 2" xfId="3401"/>
    <cellStyle name="20% - 强调文字颜色 1 2 10 2 2" xfId="3709"/>
    <cellStyle name="20% - 强调文字颜色 1 2 10 2 3" xfId="3716"/>
    <cellStyle name="20% - 强调文字颜色 1 2 10 3" xfId="3406"/>
    <cellStyle name="20% - 强调文字颜色 1 2 10 4" xfId="3720"/>
    <cellStyle name="20% - 强调文字颜色 1 2 11" xfId="3725"/>
    <cellStyle name="20% - 强调文字颜色 1 2 11 2" xfId="3446"/>
    <cellStyle name="20% - 强调文字颜色 1 2 11 2 2" xfId="3729"/>
    <cellStyle name="20% - 强调文字颜色 1 2 11 2 3" xfId="2529"/>
    <cellStyle name="20% - 强调文字颜色 1 2 11 3" xfId="3730"/>
    <cellStyle name="20% - 强调文字颜色 1 2 11 4" xfId="3732"/>
    <cellStyle name="20% - 强调文字颜色 1 2 12" xfId="2789"/>
    <cellStyle name="20% - 强调文字颜色 1 2 12 2" xfId="3169"/>
    <cellStyle name="20% - 强调文字颜色 1 2 12 2 2" xfId="3737"/>
    <cellStyle name="20% - 强调文字颜色 1 2 12 2 3" xfId="3743"/>
    <cellStyle name="20% - 强调文字颜色 1 2 12 3" xfId="3173"/>
    <cellStyle name="20% - 强调文字颜色 1 2 12 4" xfId="3744"/>
    <cellStyle name="20% - 强调文字颜色 1 2 13" xfId="3177"/>
    <cellStyle name="20% - 强调文字颜色 1 2 13 2" xfId="3747"/>
    <cellStyle name="20% - 强调文字颜色 1 2 13 2 2" xfId="3124"/>
    <cellStyle name="20% - 强调文字颜色 1 2 13 2 3" xfId="3156"/>
    <cellStyle name="20% - 强调文字颜色 1 2 13 3" xfId="3749"/>
    <cellStyle name="20% - 强调文字颜色 1 2 13 4" xfId="3753"/>
    <cellStyle name="20% - 强调文字颜色 1 2 14" xfId="3181"/>
    <cellStyle name="20% - 强调文字颜色 1 2 14 2" xfId="284"/>
    <cellStyle name="20% - 强调文字颜色 1 2 14 3" xfId="374"/>
    <cellStyle name="20% - 强调文字颜色 1 2 15" xfId="3755"/>
    <cellStyle name="20% - 强调文字颜色 1 2 16" xfId="3756"/>
    <cellStyle name="20% - 强调文字颜色 1 2 2" xfId="3759"/>
    <cellStyle name="20% - 强调文字颜色 1 2 2 10" xfId="1957"/>
    <cellStyle name="20% - 强调文字颜色 1 2 2 2" xfId="3762"/>
    <cellStyle name="20% - 强调文字颜色 1 2 2 2 2" xfId="3773"/>
    <cellStyle name="20% - 强调文字颜色 1 2 2 2 2 2" xfId="3782"/>
    <cellStyle name="20% - 强调文字颜色 1 2 2 2 2 2 2" xfId="3784"/>
    <cellStyle name="20% - 强调文字颜色 1 2 2 2 2 2 2 2" xfId="1339"/>
    <cellStyle name="20% - 强调文字颜色 1 2 2 2 2 2 2 3" xfId="1365"/>
    <cellStyle name="20% - 强调文字颜色 1 2 2 2 2 2 3" xfId="3787"/>
    <cellStyle name="20% - 强调文字颜色 1 2 2 2 2 2 4" xfId="3791"/>
    <cellStyle name="20% - 强调文字颜色 1 2 2 2 2 3" xfId="3797"/>
    <cellStyle name="20% - 强调文字颜色 1 2 2 2 2 3 2" xfId="3798"/>
    <cellStyle name="20% - 强调文字颜色 1 2 2 2 2 3 2 2" xfId="2924"/>
    <cellStyle name="20% - 强调文字颜色 1 2 2 2 2 3 2 3" xfId="3094"/>
    <cellStyle name="20% - 强调文字颜色 1 2 2 2 2 3 3" xfId="3800"/>
    <cellStyle name="20% - 强调文字颜色 1 2 2 2 2 3 4" xfId="3803"/>
    <cellStyle name="20% - 强调文字颜色 1 2 2 2 2 4" xfId="85"/>
    <cellStyle name="20% - 强调文字颜色 1 2 2 2 2 4 2" xfId="3810"/>
    <cellStyle name="20% - 强调文字颜色 1 2 2 2 2 4 2 2" xfId="2982"/>
    <cellStyle name="20% - 强调文字颜色 1 2 2 2 2 4 2 3" xfId="3389"/>
    <cellStyle name="20% - 强调文字颜色 1 2 2 2 2 4 3" xfId="3813"/>
    <cellStyle name="20% - 强调文字颜色 1 2 2 2 2 4 4" xfId="3816"/>
    <cellStyle name="20% - 强调文字颜色 1 2 2 2 2 5" xfId="3823"/>
    <cellStyle name="20% - 强调文字颜色 1 2 2 2 2 5 2" xfId="3827"/>
    <cellStyle name="20% - 强调文字颜色 1 2 2 2 2 5 2 2" xfId="1244"/>
    <cellStyle name="20% - 强调文字颜色 1 2 2 2 2 5 2 3" xfId="3833"/>
    <cellStyle name="20% - 强调文字颜色 1 2 2 2 2 5 3" xfId="3768"/>
    <cellStyle name="20% - 强调文字颜色 1 2 2 2 2 5 4" xfId="3844"/>
    <cellStyle name="20% - 强调文字颜色 1 2 2 2 2 6" xfId="3853"/>
    <cellStyle name="20% - 强调文字颜色 1 2 2 2 2 6 2" xfId="3857"/>
    <cellStyle name="20% - 强调文字颜色 1 2 2 2 2 6 3" xfId="3885"/>
    <cellStyle name="20% - 强调文字颜色 1 2 2 2 2 7" xfId="3893"/>
    <cellStyle name="20% - 强调文字颜色 1 2 2 2 2 8" xfId="3898"/>
    <cellStyle name="20% - 强调文字颜色 1 2 2 2 3" xfId="3834"/>
    <cellStyle name="20% - 强调文字颜色 1 2 2 2 3 2" xfId="390"/>
    <cellStyle name="20% - 强调文字颜色 1 2 2 2 3 2 2" xfId="3907"/>
    <cellStyle name="20% - 强调文字颜色 1 2 2 2 3 2 3" xfId="3914"/>
    <cellStyle name="20% - 强调文字颜色 1 2 2 2 3 3" xfId="308"/>
    <cellStyle name="20% - 强调文字颜色 1 2 2 2 3 4" xfId="273"/>
    <cellStyle name="20% - 强调文字颜色 1 2 2 2 4" xfId="340"/>
    <cellStyle name="20% - 强调文字颜色 1 2 2 2 4 2" xfId="3917"/>
    <cellStyle name="20% - 强调文字颜色 1 2 2 2 4 2 2" xfId="3920"/>
    <cellStyle name="20% - 强调文字颜色 1 2 2 2 4 2 3" xfId="3927"/>
    <cellStyle name="20% - 强调文字颜色 1 2 2 2 4 3" xfId="3935"/>
    <cellStyle name="20% - 强调文字颜色 1 2 2 2 4 4" xfId="3941"/>
    <cellStyle name="20% - 强调文字颜色 1 2 2 2 5" xfId="363"/>
    <cellStyle name="20% - 强调文字颜色 1 2 2 2 5 2" xfId="2677"/>
    <cellStyle name="20% - 强调文字颜色 1 2 2 2 5 2 2" xfId="2255"/>
    <cellStyle name="20% - 强调文字颜色 1 2 2 2 5 2 3" xfId="2283"/>
    <cellStyle name="20% - 强调文字颜色 1 2 2 2 5 3" xfId="2684"/>
    <cellStyle name="20% - 强调文字颜色 1 2 2 2 5 4" xfId="2699"/>
    <cellStyle name="20% - 强调文字颜色 1 2 2 2 6" xfId="78"/>
    <cellStyle name="20% - 强调文字颜色 1 2 2 2 6 2" xfId="2709"/>
    <cellStyle name="20% - 强调文字颜色 1 2 2 2 6 2 2" xfId="3943"/>
    <cellStyle name="20% - 强调文字颜色 1 2 2 2 6 2 3" xfId="1952"/>
    <cellStyle name="20% - 强调文字颜色 1 2 2 2 6 3" xfId="3957"/>
    <cellStyle name="20% - 强调文字颜色 1 2 2 2 6 4" xfId="1794"/>
    <cellStyle name="20% - 强调文字颜色 1 2 2 2 7" xfId="396"/>
    <cellStyle name="20% - 强调文字颜色 1 2 2 2 7 2" xfId="248"/>
    <cellStyle name="20% - 强调文字颜色 1 2 2 2 7 3" xfId="3544"/>
    <cellStyle name="20% - 强调文字颜色 1 2 2 2 8" xfId="431"/>
    <cellStyle name="20% - 强调文字颜色 1 2 2 2 9" xfId="463"/>
    <cellStyle name="20% - 强调文字颜色 1 2 2 3" xfId="3960"/>
    <cellStyle name="20% - 强调文字颜色 1 2 2 3 2" xfId="3870"/>
    <cellStyle name="20% - 强调文字颜色 1 2 2 3 2 2" xfId="3970"/>
    <cellStyle name="20% - 强调文字颜色 1 2 2 3 2 2 2" xfId="3971"/>
    <cellStyle name="20% - 强调文字颜色 1 2 2 3 2 2 2 2" xfId="3980"/>
    <cellStyle name="20% - 强调文字颜色 1 2 2 3 2 2 2 3" xfId="3988"/>
    <cellStyle name="20% - 强调文字颜色 1 2 2 3 2 2 3" xfId="3993"/>
    <cellStyle name="20% - 强调文字颜色 1 2 2 3 2 2 4" xfId="3997"/>
    <cellStyle name="20% - 强调文字颜色 1 2 2 3 2 3" xfId="4005"/>
    <cellStyle name="20% - 强调文字颜色 1 2 2 3 2 3 2" xfId="4008"/>
    <cellStyle name="20% - 强调文字颜色 1 2 2 3 2 3 3" xfId="4014"/>
    <cellStyle name="20% - 强调文字颜色 1 2 2 3 2 4" xfId="4018"/>
    <cellStyle name="20% - 强调文字颜色 1 2 2 3 2 5" xfId="4026"/>
    <cellStyle name="20% - 强调文字颜色 1 2 2 3 3" xfId="4031"/>
    <cellStyle name="20% - 强调文字颜色 1 2 2 3 3 2" xfId="4035"/>
    <cellStyle name="20% - 强调文字颜色 1 2 2 3 3 2 2" xfId="88"/>
    <cellStyle name="20% - 强调文字颜色 1 2 2 3 3 2 3" xfId="213"/>
    <cellStyle name="20% - 强调文字颜色 1 2 2 3 3 3" xfId="4041"/>
    <cellStyle name="20% - 强调文字颜色 1 2 2 3 3 4" xfId="4048"/>
    <cellStyle name="20% - 强调文字颜色 1 2 2 3 4" xfId="4050"/>
    <cellStyle name="20% - 强调文字颜色 1 2 2 3 4 2" xfId="4054"/>
    <cellStyle name="20% - 强调文字颜色 1 2 2 3 4 2 2" xfId="4061"/>
    <cellStyle name="20% - 强调文字颜色 1 2 2 3 4 2 3" xfId="2744"/>
    <cellStyle name="20% - 强调文字颜色 1 2 2 3 4 3" xfId="4067"/>
    <cellStyle name="20% - 强调文字颜色 1 2 2 3 4 4" xfId="4078"/>
    <cellStyle name="20% - 强调文字颜色 1 2 2 3 5" xfId="4082"/>
    <cellStyle name="20% - 强调文字颜色 1 2 2 3 5 2" xfId="2947"/>
    <cellStyle name="20% - 强调文字颜色 1 2 2 3 5 3" xfId="4083"/>
    <cellStyle name="20% - 强调文字颜色 1 2 2 3 6" xfId="4092"/>
    <cellStyle name="20% - 强调文字颜色 1 2 2 3 7" xfId="3566"/>
    <cellStyle name="20% - 强调文字颜色 1 2 2 4" xfId="4098"/>
    <cellStyle name="20% - 强调文字颜色 1 2 2 4 2" xfId="4100"/>
    <cellStyle name="20% - 强调文字颜色 1 2 2 4 2 2" xfId="4103"/>
    <cellStyle name="20% - 强调文字颜色 1 2 2 4 2 2 2" xfId="4104"/>
    <cellStyle name="20% - 强调文字颜色 1 2 2 4 2 2 3" xfId="4111"/>
    <cellStyle name="20% - 强调文字颜色 1 2 2 4 2 3" xfId="1048"/>
    <cellStyle name="20% - 强调文字颜色 1 2 2 4 2 4" xfId="4116"/>
    <cellStyle name="20% - 强调文字颜色 1 2 2 4 3" xfId="4126"/>
    <cellStyle name="20% - 强调文字颜色 1 2 2 4 3 2" xfId="4127"/>
    <cellStyle name="20% - 强调文字颜色 1 2 2 4 3 2 2" xfId="4128"/>
    <cellStyle name="20% - 强调文字颜色 1 2 2 4 3 2 3" xfId="4132"/>
    <cellStyle name="20% - 强调文字颜色 1 2 2 4 3 3" xfId="4141"/>
    <cellStyle name="20% - 强调文字颜色 1 2 2 4 3 4" xfId="4149"/>
    <cellStyle name="20% - 强调文字颜色 1 2 2 4 4" xfId="4150"/>
    <cellStyle name="20% - 强调文字颜色 1 2 2 4 4 2" xfId="4152"/>
    <cellStyle name="20% - 强调文字颜色 1 2 2 4 4 3" xfId="3499"/>
    <cellStyle name="20% - 强调文字颜色 1 2 2 4 5" xfId="4158"/>
    <cellStyle name="20% - 强调文字颜色 1 2 2 4 6" xfId="4162"/>
    <cellStyle name="20% - 强调文字颜色 1 2 2 5" xfId="4165"/>
    <cellStyle name="20% - 强调文字颜色 1 2 2 5 2" xfId="4171"/>
    <cellStyle name="20% - 强调文字颜色 1 2 2 5 2 2" xfId="3758"/>
    <cellStyle name="20% - 强调文字颜色 1 2 2 5 2 3" xfId="4176"/>
    <cellStyle name="20% - 强调文字颜色 1 2 2 5 3" xfId="4180"/>
    <cellStyle name="20% - 强调文字颜色 1 2 2 5 4" xfId="4185"/>
    <cellStyle name="20% - 强调文字颜色 1 2 2 6" xfId="3583"/>
    <cellStyle name="20% - 强调文字颜色 1 2 2 6 2" xfId="4188"/>
    <cellStyle name="20% - 强调文字颜色 1 2 2 6 2 2" xfId="3752"/>
    <cellStyle name="20% - 强调文字颜色 1 2 2 6 2 3" xfId="4192"/>
    <cellStyle name="20% - 强调文字颜色 1 2 2 6 3" xfId="4195"/>
    <cellStyle name="20% - 强调文字颜色 1 2 2 6 4" xfId="4197"/>
    <cellStyle name="20% - 强调文字颜色 1 2 2 7" xfId="3597"/>
    <cellStyle name="20% - 强调文字颜色 1 2 2 7 2" xfId="4200"/>
    <cellStyle name="20% - 强调文字颜色 1 2 2 7 2 2" xfId="4202"/>
    <cellStyle name="20% - 强调文字颜色 1 2 2 7 2 3" xfId="4203"/>
    <cellStyle name="20% - 强调文字颜色 1 2 2 7 3" xfId="4204"/>
    <cellStyle name="20% - 强调文字颜色 1 2 2 7 4" xfId="4208"/>
    <cellStyle name="20% - 强调文字颜色 1 2 2 8" xfId="3919"/>
    <cellStyle name="20% - 强调文字颜色 1 2 2 8 2" xfId="3921"/>
    <cellStyle name="20% - 强调文字颜色 1 2 2 8 3" xfId="3928"/>
    <cellStyle name="20% - 强调文字颜色 1 2 2 9" xfId="3937"/>
    <cellStyle name="20% - 强调文字颜色 1 2 2_11" xfId="2832"/>
    <cellStyle name="20% - 强调文字颜色 1 2 3" xfId="4214"/>
    <cellStyle name="20% - 强调文字颜色 1 2 3 10" xfId="4217"/>
    <cellStyle name="20% - 强调文字颜色 1 2 3 11" xfId="4227"/>
    <cellStyle name="20% - 强调文字颜色 1 2 3 2" xfId="2263"/>
    <cellStyle name="20% - 强调文字颜色 1 2 3 2 2" xfId="4243"/>
    <cellStyle name="20% - 强调文字颜色 1 2 3 2 2 2" xfId="4248"/>
    <cellStyle name="20% - 强调文字颜色 1 2 3 2 2 2 2" xfId="4253"/>
    <cellStyle name="20% - 强调文字颜色 1 2 3 2 2 2 2 2" xfId="4255"/>
    <cellStyle name="20% - 强调文字颜色 1 2 3 2 2 2 2 3" xfId="4257"/>
    <cellStyle name="20% - 强调文字颜色 1 2 3 2 2 2 3" xfId="4260"/>
    <cellStyle name="20% - 强调文字颜色 1 2 3 2 2 2 4" xfId="4272"/>
    <cellStyle name="20% - 强调文字颜色 1 2 3 2 2 3" xfId="1414"/>
    <cellStyle name="20% - 强调文字颜色 1 2 3 2 2 3 2" xfId="1427"/>
    <cellStyle name="20% - 强调文字颜色 1 2 3 2 2 3 2 2" xfId="598"/>
    <cellStyle name="20% - 强调文字颜色 1 2 3 2 2 3 2 3" xfId="610"/>
    <cellStyle name="20% - 强调文字颜色 1 2 3 2 2 3 3" xfId="230"/>
    <cellStyle name="20% - 强调文字颜色 1 2 3 2 2 3 4" xfId="3278"/>
    <cellStyle name="20% - 强调文字颜色 1 2 3 2 2 4" xfId="1435"/>
    <cellStyle name="20% - 强调文字颜色 1 2 3 2 2 4 2" xfId="4106"/>
    <cellStyle name="20% - 强调文字颜色 1 2 3 2 2 4 2 2" xfId="4279"/>
    <cellStyle name="20% - 强调文字颜色 1 2 3 2 2 4 2 3" xfId="4284"/>
    <cellStyle name="20% - 强调文字颜色 1 2 3 2 2 4 3" xfId="4287"/>
    <cellStyle name="20% - 强调文字颜色 1 2 3 2 2 4 4" xfId="3317"/>
    <cellStyle name="20% - 强调文字颜色 1 2 3 2 2 5" xfId="1445"/>
    <cellStyle name="20% - 强调文字颜色 1 2 3 2 2 5 2" xfId="4292"/>
    <cellStyle name="20% - 强调文字颜色 1 2 3 2 2 5 3" xfId="4294"/>
    <cellStyle name="20% - 强调文字颜色 1 2 3 2 2 6" xfId="894"/>
    <cellStyle name="20% - 强调文字颜色 1 2 3 2 2 7" xfId="901"/>
    <cellStyle name="20% - 强调文字颜色 1 2 3 2 3" xfId="4297"/>
    <cellStyle name="20% - 强调文字颜色 1 2 3 2 3 2" xfId="4299"/>
    <cellStyle name="20% - 强调文字颜色 1 2 3 2 3 2 2" xfId="426"/>
    <cellStyle name="20% - 强调文字颜色 1 2 3 2 3 2 3" xfId="465"/>
    <cellStyle name="20% - 强调文字颜色 1 2 3 2 3 3" xfId="1454"/>
    <cellStyle name="20% - 强调文字颜色 1 2 3 2 3 4" xfId="1488"/>
    <cellStyle name="20% - 强调文字颜色 1 2 3 2 4" xfId="4303"/>
    <cellStyle name="20% - 强调文字颜色 1 2 3 2 4 2" xfId="4305"/>
    <cellStyle name="20% - 强调文字颜色 1 2 3 2 4 2 2" xfId="4315"/>
    <cellStyle name="20% - 强调文字颜色 1 2 3 2 4 2 3" xfId="4330"/>
    <cellStyle name="20% - 强调文字颜色 1 2 3 2 4 3" xfId="1177"/>
    <cellStyle name="20% - 强调文字颜色 1 2 3 2 4 4" xfId="1222"/>
    <cellStyle name="20% - 强调文字颜色 1 2 3 2 5" xfId="4337"/>
    <cellStyle name="20% - 强调文字颜色 1 2 3 2 5 2" xfId="112"/>
    <cellStyle name="20% - 强调文字颜色 1 2 3 2 5 2 2" xfId="2402"/>
    <cellStyle name="20% - 强调文字颜色 1 2 3 2 5 2 3" xfId="3672"/>
    <cellStyle name="20% - 强调文字颜色 1 2 3 2 5 3" xfId="1506"/>
    <cellStyle name="20% - 强调文字颜色 1 2 3 2 5 4" xfId="1557"/>
    <cellStyle name="20% - 强调文字颜色 1 2 3 2 6" xfId="4344"/>
    <cellStyle name="20% - 强调文字颜色 1 2 3 2 6 2" xfId="4353"/>
    <cellStyle name="20% - 强调文字颜色 1 2 3 2 6 2 2" xfId="3245"/>
    <cellStyle name="20% - 强调文字颜色 1 2 3 2 6 2 3" xfId="4366"/>
    <cellStyle name="20% - 强调文字颜色 1 2 3 2 6 3" xfId="1581"/>
    <cellStyle name="20% - 强调文字颜色 1 2 3 2 6 4" xfId="1593"/>
    <cellStyle name="20% - 强调文字颜色 1 2 3 2 7" xfId="4378"/>
    <cellStyle name="20% - 强调文字颜色 1 2 3 2 7 2" xfId="4388"/>
    <cellStyle name="20% - 强调文字颜色 1 2 3 2 7 3" xfId="4397"/>
    <cellStyle name="20% - 强调文字颜色 1 2 3 2 8" xfId="4312"/>
    <cellStyle name="20% - 强调文字颜色 1 2 3 2 9" xfId="4325"/>
    <cellStyle name="20% - 强调文字颜色 1 2 3 3" xfId="2293"/>
    <cellStyle name="20% - 强调文字颜色 1 2 3 3 2" xfId="4401"/>
    <cellStyle name="20% - 强调文字颜色 1 2 3 3 2 2" xfId="4403"/>
    <cellStyle name="20% - 强调文字颜色 1 2 3 3 2 2 2" xfId="367"/>
    <cellStyle name="20% - 强调文字颜色 1 2 3 3 2 2 2 2" xfId="1583"/>
    <cellStyle name="20% - 强调文字颜色 1 2 3 3 2 2 2 3" xfId="1592"/>
    <cellStyle name="20% - 强调文字颜色 1 2 3 3 2 2 3" xfId="379"/>
    <cellStyle name="20% - 强调文字颜色 1 2 3 3 2 2 4" xfId="406"/>
    <cellStyle name="20% - 强调文字颜色 1 2 3 3 2 3" xfId="1744"/>
    <cellStyle name="20% - 强调文字颜色 1 2 3 3 2 3 2" xfId="1753"/>
    <cellStyle name="20% - 强调文字颜色 1 2 3 3 2 3 3" xfId="1763"/>
    <cellStyle name="20% - 强调文字颜色 1 2 3 3 2 4" xfId="1768"/>
    <cellStyle name="20% - 强调文字颜色 1 2 3 3 2 5" xfId="1776"/>
    <cellStyle name="20% - 强调文字颜色 1 2 3 3 3" xfId="4405"/>
    <cellStyle name="20% - 强调文字颜色 1 2 3 3 3 2" xfId="4406"/>
    <cellStyle name="20% - 强调文字颜色 1 2 3 3 3 2 2" xfId="2695"/>
    <cellStyle name="20% - 强调文字颜色 1 2 3 3 3 2 3" xfId="4408"/>
    <cellStyle name="20% - 强调文字颜色 1 2 3 3 3 3" xfId="1791"/>
    <cellStyle name="20% - 强调文字颜色 1 2 3 3 3 4" xfId="1813"/>
    <cellStyle name="20% - 强调文字颜色 1 2 3 3 4" xfId="4411"/>
    <cellStyle name="20% - 强调文字颜色 1 2 3 3 4 2" xfId="110"/>
    <cellStyle name="20% - 强调文字颜色 1 2 3 3 4 2 2" xfId="4415"/>
    <cellStyle name="20% - 强调文字颜色 1 2 3 3 4 2 3" xfId="4424"/>
    <cellStyle name="20% - 强调文字颜色 1 2 3 3 4 3" xfId="1838"/>
    <cellStyle name="20% - 强调文字颜色 1 2 3 3 4 4" xfId="1844"/>
    <cellStyle name="20% - 强调文字颜色 1 2 3 3 5" xfId="4432"/>
    <cellStyle name="20% - 强调文字颜色 1 2 3 3 5 2" xfId="4434"/>
    <cellStyle name="20% - 强调文字颜色 1 2 3 3 5 2 2" xfId="4439"/>
    <cellStyle name="20% - 强调文字颜色 1 2 3 3 5 2 3" xfId="4444"/>
    <cellStyle name="20% - 强调文字颜色 1 2 3 3 5 3" xfId="1876"/>
    <cellStyle name="20% - 强调文字颜色 1 2 3 3 5 4" xfId="1886"/>
    <cellStyle name="20% - 强调文字颜色 1 2 3 3 6" xfId="4452"/>
    <cellStyle name="20% - 强调文字颜色 1 2 3 3 6 2" xfId="4454"/>
    <cellStyle name="20% - 强调文字颜色 1 2 3 3 6 3" xfId="543"/>
    <cellStyle name="20% - 强调文字颜色 1 2 3 3 7" xfId="4464"/>
    <cellStyle name="20% - 强调文字颜色 1 2 3 3 8" xfId="1188"/>
    <cellStyle name="20% - 强调文字颜色 1 2 3 4" xfId="4470"/>
    <cellStyle name="20% - 强调文字颜色 1 2 3 4 2" xfId="4477"/>
    <cellStyle name="20% - 强调文字颜色 1 2 3 4 2 2" xfId="4488"/>
    <cellStyle name="20% - 强调文字颜色 1 2 3 4 2 2 2" xfId="3160"/>
    <cellStyle name="20% - 强调文字颜色 1 2 3 4 2 2 3" xfId="3189"/>
    <cellStyle name="20% - 强调文字颜色 1 2 3 4 2 3" xfId="2000"/>
    <cellStyle name="20% - 强调文字颜色 1 2 3 4 2 4" xfId="2019"/>
    <cellStyle name="20% - 强调文字颜色 1 2 3 4 3" xfId="4490"/>
    <cellStyle name="20% - 强调文字颜色 1 2 3 4 3 2" xfId="2538"/>
    <cellStyle name="20% - 强调文字颜色 1 2 3 4 3 2 2" xfId="1544"/>
    <cellStyle name="20% - 强调文字颜色 1 2 3 4 3 2 3" xfId="1562"/>
    <cellStyle name="20% - 强调文字颜色 1 2 3 4 3 3" xfId="2051"/>
    <cellStyle name="20% - 强调文字颜色 1 2 3 4 3 4" xfId="2063"/>
    <cellStyle name="20% - 强调文字颜色 1 2 3 4 4" xfId="4495"/>
    <cellStyle name="20% - 强调文字颜色 1 2 3 4 4 2" xfId="2554"/>
    <cellStyle name="20% - 强调文字颜色 1 2 3 4 4 3" xfId="2110"/>
    <cellStyle name="20% - 强调文字颜色 1 2 3 4 5" xfId="4501"/>
    <cellStyle name="20% - 强调文字颜色 1 2 3 4 6" xfId="4518"/>
    <cellStyle name="20% - 强调文字颜色 1 2 3 5" xfId="748"/>
    <cellStyle name="20% - 强调文字颜色 1 2 3 5 2" xfId="2572"/>
    <cellStyle name="20% - 强调文字颜色 1 2 3 5 2 2" xfId="2582"/>
    <cellStyle name="20% - 强调文字颜色 1 2 3 5 2 3" xfId="2311"/>
    <cellStyle name="20% - 强调文字颜色 1 2 3 5 3" xfId="2597"/>
    <cellStyle name="20% - 强调文字颜色 1 2 3 5 4" xfId="558"/>
    <cellStyle name="20% - 强调文字颜色 1 2 3 6" xfId="772"/>
    <cellStyle name="20% - 强调文字颜色 1 2 3 6 2" xfId="2609"/>
    <cellStyle name="20% - 强调文字颜色 1 2 3 6 2 2" xfId="2617"/>
    <cellStyle name="20% - 强调文字颜色 1 2 3 6 2 3" xfId="2625"/>
    <cellStyle name="20% - 强调文字颜色 1 2 3 6 3" xfId="2635"/>
    <cellStyle name="20% - 强调文字颜色 1 2 3 6 4" xfId="618"/>
    <cellStyle name="20% - 强调文字颜色 1 2 3 7" xfId="2642"/>
    <cellStyle name="20% - 强调文字颜色 1 2 3 7 2" xfId="2657"/>
    <cellStyle name="20% - 强调文字颜色 1 2 3 7 2 2" xfId="1269"/>
    <cellStyle name="20% - 强调文字颜色 1 2 3 7 2 3" xfId="1288"/>
    <cellStyle name="20% - 强调文字颜色 1 2 3 7 3" xfId="2670"/>
    <cellStyle name="20% - 强调文字颜色 1 2 3 7 4" xfId="656"/>
    <cellStyle name="20% - 强调文字颜色 1 2 3 8" xfId="2678"/>
    <cellStyle name="20% - 强调文字颜色 1 2 3 8 2" xfId="2256"/>
    <cellStyle name="20% - 强调文字颜色 1 2 3 8 2 2" xfId="1853"/>
    <cellStyle name="20% - 强调文字颜色 1 2 3 8 2 3" xfId="4528"/>
    <cellStyle name="20% - 强调文字颜色 1 2 3 8 3" xfId="2284"/>
    <cellStyle name="20% - 强调文字颜色 1 2 3 8 4" xfId="721"/>
    <cellStyle name="20% - 强调文字颜色 1 2 3 9" xfId="2685"/>
    <cellStyle name="20% - 强调文字颜色 1 2 3 9 2" xfId="4540"/>
    <cellStyle name="20% - 强调文字颜色 1 2 3 9 3" xfId="4550"/>
    <cellStyle name="20% - 强调文字颜色 1 2 3_11" xfId="3572"/>
    <cellStyle name="20% - 强调文字颜色 1 2 4" xfId="4561"/>
    <cellStyle name="20% - 强调文字颜色 1 2 4 10" xfId="4302"/>
    <cellStyle name="20% - 强调文字颜色 1 2 4 2" xfId="2329"/>
    <cellStyle name="20% - 强调文字颜色 1 2 4 2 2" xfId="4564"/>
    <cellStyle name="20% - 强调文字颜色 1 2 4 2 2 2" xfId="4567"/>
    <cellStyle name="20% - 强调文字颜色 1 2 4 2 2 2 2" xfId="2513"/>
    <cellStyle name="20% - 强调文字颜色 1 2 4 2 2 2 3" xfId="2430"/>
    <cellStyle name="20% - 强调文字颜色 1 2 4 2 2 3" xfId="2604"/>
    <cellStyle name="20% - 强调文字颜色 1 2 4 2 2 4" xfId="2631"/>
    <cellStyle name="20% - 强调文字颜色 1 2 4 2 3" xfId="4571"/>
    <cellStyle name="20% - 强调文字颜色 1 2 4 2 3 2" xfId="4573"/>
    <cellStyle name="20% - 强调文字颜色 1 2 4 2 3 2 2" xfId="1498"/>
    <cellStyle name="20% - 强调文字颜色 1 2 4 2 3 2 3" xfId="2469"/>
    <cellStyle name="20% - 强调文字颜色 1 2 4 2 3 3" xfId="2654"/>
    <cellStyle name="20% - 强调文字颜色 1 2 4 2 3 4" xfId="2666"/>
    <cellStyle name="20% - 强调文字颜色 1 2 4 2 4" xfId="4574"/>
    <cellStyle name="20% - 强调文字颜色 1 2 4 2 4 2" xfId="4578"/>
    <cellStyle name="20% - 强调文字颜色 1 2 4 2 4 2 2" xfId="1829"/>
    <cellStyle name="20% - 强调文字颜色 1 2 4 2 4 2 3" xfId="2221"/>
    <cellStyle name="20% - 强调文字颜色 1 2 4 2 4 3" xfId="2249"/>
    <cellStyle name="20% - 强调文字颜色 1 2 4 2 4 4" xfId="2274"/>
    <cellStyle name="20% - 强调文字颜色 1 2 4 2 5" xfId="4581"/>
    <cellStyle name="20% - 强调文字颜色 1 2 4 2 5 2" xfId="4586"/>
    <cellStyle name="20% - 强调文字颜色 1 2 4 2 5 3" xfId="4531"/>
    <cellStyle name="20% - 强调文字颜色 1 2 4 2 6" xfId="4590"/>
    <cellStyle name="20% - 强调文字颜色 1 2 4 2 7" xfId="2379"/>
    <cellStyle name="20% - 强调文字颜色 1 2 4 3" xfId="2338"/>
    <cellStyle name="20% - 强调文字颜色 1 2 4 3 2" xfId="4593"/>
    <cellStyle name="20% - 强调文字颜色 1 2 4 3 2 2" xfId="4596"/>
    <cellStyle name="20% - 强调文字颜色 1 2 4 3 2 2 2" xfId="4207"/>
    <cellStyle name="20% - 强调文字颜色 1 2 4 3 2 2 3" xfId="2811"/>
    <cellStyle name="20% - 强调文字颜色 1 2 4 3 2 3" xfId="979"/>
    <cellStyle name="20% - 强调文字颜色 1 2 4 3 2 4" xfId="1009"/>
    <cellStyle name="20% - 强调文字颜色 1 2 4 3 3" xfId="4597"/>
    <cellStyle name="20% - 强调文字颜色 1 2 4 3 3 2" xfId="646"/>
    <cellStyle name="20% - 强调文字颜色 1 2 4 3 3 3" xfId="698"/>
    <cellStyle name="20% - 强调文字颜色 1 2 4 3 4" xfId="4602"/>
    <cellStyle name="20% - 强调文字颜色 1 2 4 3 5" xfId="4605"/>
    <cellStyle name="20% - 强调文字颜色 1 2 4 4" xfId="4610"/>
    <cellStyle name="20% - 强调文字颜色 1 2 4 4 2" xfId="4619"/>
    <cellStyle name="20% - 强调文字颜色 1 2 4 4 2 2" xfId="3793"/>
    <cellStyle name="20% - 强调文字颜色 1 2 4 4 2 3" xfId="863"/>
    <cellStyle name="20% - 强调文字颜色 1 2 4 4 3" xfId="4625"/>
    <cellStyle name="20% - 强调文字颜色 1 2 4 4 4" xfId="4629"/>
    <cellStyle name="20% - 强调文字颜色 1 2 4 5" xfId="923"/>
    <cellStyle name="20% - 强调文字颜色 1 2 4 5 2" xfId="163"/>
    <cellStyle name="20% - 强调文字颜色 1 2 4 5 2 2" xfId="936"/>
    <cellStyle name="20% - 强调文字颜色 1 2 4 5 2 3" xfId="150"/>
    <cellStyle name="20% - 强调文字颜色 1 2 4 5 3" xfId="92"/>
    <cellStyle name="20% - 强调文字颜色 1 2 4 5 4" xfId="220"/>
    <cellStyle name="20% - 强调文字颜色 1 2 4 6" xfId="966"/>
    <cellStyle name="20% - 强调文字颜色 1 2 4 6 2" xfId="973"/>
    <cellStyle name="20% - 强调文字颜色 1 2 4 6 2 2" xfId="4630"/>
    <cellStyle name="20% - 强调文字颜色 1 2 4 6 2 3" xfId="4653"/>
    <cellStyle name="20% - 强调文字颜色 1 2 4 6 3" xfId="1003"/>
    <cellStyle name="20% - 强调文字颜色 1 2 4 6 4" xfId="4658"/>
    <cellStyle name="20% - 强调文字颜色 1 2 4 7" xfId="1019"/>
    <cellStyle name="20% - 强调文字颜色 1 2 4 7 2" xfId="701"/>
    <cellStyle name="20% - 强调文字颜色 1 2 4 7 2 2" xfId="710"/>
    <cellStyle name="20% - 强调文字颜色 1 2 4 7 2 3" xfId="755"/>
    <cellStyle name="20% - 强调文字颜色 1 2 4 7 3" xfId="790"/>
    <cellStyle name="20% - 强调文字颜色 1 2 4 7 4" xfId="1060"/>
    <cellStyle name="20% - 强调文字颜色 1 2 4 8" xfId="2710"/>
    <cellStyle name="20% - 强调文字颜色 1 2 4 8 2" xfId="3944"/>
    <cellStyle name="20% - 强调文字颜色 1 2 4 8 3" xfId="1951"/>
    <cellStyle name="20% - 强调文字颜色 1 2 4 9" xfId="3958"/>
    <cellStyle name="20% - 强调文字颜色 1 2 5" xfId="4669"/>
    <cellStyle name="20% - 强调文字颜色 1 2 5 2" xfId="2367"/>
    <cellStyle name="20% - 强调文字颜色 1 2 5 2 2" xfId="306"/>
    <cellStyle name="20% - 强调文字颜色 1 2 5 2 2 2" xfId="4675"/>
    <cellStyle name="20% - 强调文字颜色 1 2 5 2 2 2 2" xfId="1358"/>
    <cellStyle name="20% - 强调文字颜色 1 2 5 2 2 2 3" xfId="1387"/>
    <cellStyle name="20% - 强调文字颜色 1 2 5 2 2 3" xfId="2934"/>
    <cellStyle name="20% - 强调文字颜色 1 2 5 2 2 4" xfId="2937"/>
    <cellStyle name="20% - 强调文字颜色 1 2 5 2 3" xfId="1137"/>
    <cellStyle name="20% - 强调文字颜色 1 2 5 2 3 2" xfId="4679"/>
    <cellStyle name="20% - 强调文字颜色 1 2 5 2 3 3" xfId="4684"/>
    <cellStyle name="20% - 强调文字颜色 1 2 5 2 4" xfId="1146"/>
    <cellStyle name="20% - 强调文字颜色 1 2 5 2 5" xfId="1347"/>
    <cellStyle name="20% - 强调文字颜色 1 2 5 3" xfId="4685"/>
    <cellStyle name="20% - 强调文字颜色 1 2 5 3 2" xfId="4690"/>
    <cellStyle name="20% - 强调文字颜色 1 2 5 3 2 2" xfId="4693"/>
    <cellStyle name="20% - 强调文字颜色 1 2 5 3 2 3" xfId="3004"/>
    <cellStyle name="20% - 强调文字颜色 1 2 5 3 3" xfId="4694"/>
    <cellStyle name="20% - 强调文字颜色 1 2 5 3 4" xfId="4696"/>
    <cellStyle name="20% - 强调文字颜色 1 2 5 4" xfId="4700"/>
    <cellStyle name="20% - 强调文字颜色 1 2 5 4 2" xfId="4707"/>
    <cellStyle name="20% - 强调文字颜色 1 2 5 4 2 2" xfId="3999"/>
    <cellStyle name="20% - 强调文字颜色 1 2 5 4 2 3" xfId="591"/>
    <cellStyle name="20% - 强调文字颜色 1 2 5 4 3" xfId="4716"/>
    <cellStyle name="20% - 强调文字颜色 1 2 5 4 4" xfId="4720"/>
    <cellStyle name="20% - 强调文字颜色 1 2 5 5" xfId="1083"/>
    <cellStyle name="20% - 强调文字颜色 1 2 5 5 2" xfId="2729"/>
    <cellStyle name="20% - 强调文字颜色 1 2 5 5 2 2" xfId="436"/>
    <cellStyle name="20% - 强调文字颜色 1 2 5 5 2 3" xfId="484"/>
    <cellStyle name="20% - 强调文字颜色 1 2 5 5 3" xfId="2736"/>
    <cellStyle name="20% - 强调文字颜色 1 2 5 5 4" xfId="2759"/>
    <cellStyle name="20% - 强调文字颜色 1 2 5 6" xfId="1101"/>
    <cellStyle name="20% - 强调文字颜色 1 2 5 6 2" xfId="864"/>
    <cellStyle name="20% - 强调文字颜色 1 2 5 6 3" xfId="880"/>
    <cellStyle name="20% - 强调文字颜色 1 2 5 7" xfId="1319"/>
    <cellStyle name="20% - 强调文字颜色 1 2 5 8" xfId="247"/>
    <cellStyle name="20% - 强调文字颜色 1 2 6" xfId="4734"/>
    <cellStyle name="20% - 强调文字颜色 1 2 6 2" xfId="517"/>
    <cellStyle name="20% - 强调文字颜色 1 2 6 2 2" xfId="4741"/>
    <cellStyle name="20% - 强调文字颜色 1 2 6 2 2 2" xfId="4746"/>
    <cellStyle name="20% - 强调文字颜色 1 2 6 2 2 3" xfId="2381"/>
    <cellStyle name="20% - 强调文字颜色 1 2 6 2 3" xfId="4753"/>
    <cellStyle name="20% - 强调文字颜色 1 2 6 2 4" xfId="4757"/>
    <cellStyle name="20% - 强调文字颜色 1 2 6 3" xfId="4764"/>
    <cellStyle name="20% - 强调文字颜色 1 2 6 3 2" xfId="4767"/>
    <cellStyle name="20% - 强调文字颜色 1 2 6 3 2 2" xfId="4771"/>
    <cellStyle name="20% - 强调文字颜色 1 2 6 3 2 3" xfId="1382"/>
    <cellStyle name="20% - 强调文字颜色 1 2 6 3 3" xfId="4773"/>
    <cellStyle name="20% - 强调文字颜色 1 2 6 3 4" xfId="4776"/>
    <cellStyle name="20% - 强调文字颜色 1 2 6 4" xfId="4785"/>
    <cellStyle name="20% - 强调文字颜色 1 2 6 4 2" xfId="4225"/>
    <cellStyle name="20% - 强调文字颜色 1 2 6 4 2 2" xfId="4791"/>
    <cellStyle name="20% - 强调文字颜色 1 2 6 4 2 3" xfId="3320"/>
    <cellStyle name="20% - 强调文字颜色 1 2 6 4 3" xfId="4238"/>
    <cellStyle name="20% - 强调文字颜色 1 2 6 4 4" xfId="4804"/>
    <cellStyle name="20% - 强调文字颜色 1 2 6 5" xfId="4814"/>
    <cellStyle name="20% - 强调文字颜色 1 2 6 5 2" xfId="4819"/>
    <cellStyle name="20% - 强调文字颜色 1 2 6 5 3" xfId="4827"/>
    <cellStyle name="20% - 强调文字颜色 1 2 6 6" xfId="4835"/>
    <cellStyle name="20% - 强调文字颜色 1 2 6 7" xfId="1364"/>
    <cellStyle name="20% - 强调文字颜色 1 2 7" xfId="4842"/>
    <cellStyle name="20% - 强调文字颜色 1 2 7 2" xfId="4845"/>
    <cellStyle name="20% - 强调文字颜色 1 2 7 2 2" xfId="4851"/>
    <cellStyle name="20% - 强调文字颜色 1 2 7 2 3" xfId="4855"/>
    <cellStyle name="20% - 强调文字颜色 1 2 7 3" xfId="4857"/>
    <cellStyle name="20% - 强调文字颜色 1 2 7 4" xfId="4869"/>
    <cellStyle name="20% - 强调文字颜色 1 2 8" xfId="4880"/>
    <cellStyle name="20% - 强调文字颜色 1 2 8 2" xfId="4885"/>
    <cellStyle name="20% - 强调文字颜色 1 2 8 2 2" xfId="4887"/>
    <cellStyle name="20% - 强调文字颜色 1 2 8 2 3" xfId="4889"/>
    <cellStyle name="20% - 强调文字颜色 1 2 8 3" xfId="4893"/>
    <cellStyle name="20% - 强调文字颜色 1 2 8 4" xfId="4904"/>
    <cellStyle name="20% - 强调文字颜色 1 2 9" xfId="4911"/>
    <cellStyle name="20% - 强调文字颜色 1 2 9 2" xfId="4912"/>
    <cellStyle name="20% - 强调文字颜色 1 2 9 2 2" xfId="4917"/>
    <cellStyle name="20% - 强调文字颜色 1 2 9 2 3" xfId="4921"/>
    <cellStyle name="20% - 强调文字颜色 1 2 9 3" xfId="4922"/>
    <cellStyle name="20% - 强调文字颜色 1 2 9 4" xfId="4066"/>
    <cellStyle name="20% - 强调文字颜色 1 2_11" xfId="4924"/>
    <cellStyle name="20% - 强调文字颜色 1 3" xfId="4935"/>
    <cellStyle name="20% - 强调文字颜色 1 3 10" xfId="4939"/>
    <cellStyle name="20% - 强调文字颜色 1 3 10 2" xfId="4948"/>
    <cellStyle name="20% - 强调文字颜色 1 3 10 2 2" xfId="4962"/>
    <cellStyle name="20% - 强调文字颜色 1 3 10 2 3" xfId="4966"/>
    <cellStyle name="20% - 强调文字颜色 1 3 10 3" xfId="4970"/>
    <cellStyle name="20% - 强调文字颜色 1 3 10 4" xfId="4978"/>
    <cellStyle name="20% - 强调文字颜色 1 3 11" xfId="4980"/>
    <cellStyle name="20% - 强调文字颜色 1 3 11 2" xfId="4194"/>
    <cellStyle name="20% - 强调文字颜色 1 3 11 2 2" xfId="4995"/>
    <cellStyle name="20% - 强调文字颜色 1 3 11 2 3" xfId="4996"/>
    <cellStyle name="20% - 强调文字颜色 1 3 11 3" xfId="5004"/>
    <cellStyle name="20% - 强调文字颜色 1 3 11 4" xfId="5011"/>
    <cellStyle name="20% - 强调文字颜色 1 3 12" xfId="5013"/>
    <cellStyle name="20% - 强调文字颜色 1 3 12 2" xfId="411"/>
    <cellStyle name="20% - 强调文字颜色 1 3 12 2 2" xfId="5027"/>
    <cellStyle name="20% - 强调文字颜色 1 3 12 2 3" xfId="5031"/>
    <cellStyle name="20% - 强调文字颜色 1 3 12 3" xfId="444"/>
    <cellStyle name="20% - 强调文字颜色 1 3 12 4" xfId="5034"/>
    <cellStyle name="20% - 强调文字颜色 1 3 13" xfId="5043"/>
    <cellStyle name="20% - 强调文字颜色 1 3 13 2" xfId="1916"/>
    <cellStyle name="20% - 强调文字颜色 1 3 13 2 2" xfId="1209"/>
    <cellStyle name="20% - 强调文字颜色 1 3 13 2 3" xfId="5046"/>
    <cellStyle name="20% - 强调文字颜色 1 3 13 3" xfId="5"/>
    <cellStyle name="20% - 强调文字颜色 1 3 13 4" xfId="5049"/>
    <cellStyle name="20% - 强调文字颜色 1 3 14" xfId="5065"/>
    <cellStyle name="20% - 强调文字颜色 1 3 14 2" xfId="5068"/>
    <cellStyle name="20% - 强调文字颜色 1 3 14 2 2" xfId="5073"/>
    <cellStyle name="20% - 强调文字颜色 1 3 14 2 3" xfId="5078"/>
    <cellStyle name="20% - 强调文字颜色 1 3 14 3" xfId="5084"/>
    <cellStyle name="20% - 强调文字颜色 1 3 14 4" xfId="4570"/>
    <cellStyle name="20% - 强调文字颜色 1 3 15" xfId="5093"/>
    <cellStyle name="20% - 强调文字颜色 1 3 15 2" xfId="201"/>
    <cellStyle name="20% - 强调文字颜色 1 3 15 3" xfId="5098"/>
    <cellStyle name="20% - 强调文字颜色 1 3 16" xfId="5104"/>
    <cellStyle name="20% - 强调文字颜色 1 3 17" xfId="5107"/>
    <cellStyle name="20% - 强调文字颜色 1 3 2" xfId="1034"/>
    <cellStyle name="20% - 强调文字颜色 1 3 2 10" xfId="5114"/>
    <cellStyle name="20% - 强调文字颜色 1 3 2 2" xfId="690"/>
    <cellStyle name="20% - 强调文字颜色 1 3 2 2 2" xfId="4466"/>
    <cellStyle name="20% - 强调文字颜色 1 3 2 2 2 2" xfId="4475"/>
    <cellStyle name="20% - 强调文字颜色 1 3 2 2 2 2 2" xfId="4482"/>
    <cellStyle name="20% - 强调文字颜色 1 3 2 2 2 2 2 2" xfId="3158"/>
    <cellStyle name="20% - 强调文字颜色 1 3 2 2 2 2 2 3" xfId="3187"/>
    <cellStyle name="20% - 强调文字颜色 1 3 2 2 2 2 3" xfId="1999"/>
    <cellStyle name="20% - 强调文字颜色 1 3 2 2 2 2 4" xfId="2024"/>
    <cellStyle name="20% - 强调文字颜色 1 3 2 2 2 3" xfId="4489"/>
    <cellStyle name="20% - 强调文字颜色 1 3 2 2 2 3 2" xfId="2534"/>
    <cellStyle name="20% - 强调文字颜色 1 3 2 2 2 3 2 2" xfId="1552"/>
    <cellStyle name="20% - 强调文字颜色 1 3 2 2 2 3 2 3" xfId="1573"/>
    <cellStyle name="20% - 强调文字颜色 1 3 2 2 2 3 3" xfId="2047"/>
    <cellStyle name="20% - 强调文字颜色 1 3 2 2 2 3 4" xfId="2060"/>
    <cellStyle name="20% - 强调文字颜色 1 3 2 2 2 4" xfId="4494"/>
    <cellStyle name="20% - 强调文字颜色 1 3 2 2 2 4 2" xfId="2549"/>
    <cellStyle name="20% - 强调文字颜色 1 3 2 2 2 4 2 2" xfId="5118"/>
    <cellStyle name="20% - 强调文字颜色 1 3 2 2 2 4 2 3" xfId="5122"/>
    <cellStyle name="20% - 强调文字颜色 1 3 2 2 2 4 3" xfId="2107"/>
    <cellStyle name="20% - 强调文字颜色 1 3 2 2 2 4 4" xfId="2121"/>
    <cellStyle name="20% - 强调文字颜色 1 3 2 2 2 5" xfId="4508"/>
    <cellStyle name="20% - 强调文字颜色 1 3 2 2 2 5 2" xfId="2896"/>
    <cellStyle name="20% - 强调文字颜色 1 3 2 2 2 5 3" xfId="2157"/>
    <cellStyle name="20% - 强调文字颜色 1 3 2 2 2 6" xfId="4510"/>
    <cellStyle name="20% - 强调文字颜色 1 3 2 2 2 7" xfId="5127"/>
    <cellStyle name="20% - 强调文字颜色 1 3 2 2 3" xfId="745"/>
    <cellStyle name="20% - 强调文字颜色 1 3 2 2 3 2" xfId="2563"/>
    <cellStyle name="20% - 强调文字颜色 1 3 2 2 3 2 2" xfId="2588"/>
    <cellStyle name="20% - 强调文字颜色 1 3 2 2 3 2 3" xfId="2316"/>
    <cellStyle name="20% - 强调文字颜色 1 3 2 2 3 3" xfId="2592"/>
    <cellStyle name="20% - 强调文字颜色 1 3 2 2 3 4" xfId="554"/>
    <cellStyle name="20% - 强调文字颜色 1 3 2 2 4" xfId="769"/>
    <cellStyle name="20% - 强调文字颜色 1 3 2 2 4 2" xfId="2607"/>
    <cellStyle name="20% - 强调文字颜色 1 3 2 2 4 2 2" xfId="2615"/>
    <cellStyle name="20% - 强调文字颜色 1 3 2 2 4 2 3" xfId="2624"/>
    <cellStyle name="20% - 强调文字颜色 1 3 2 2 4 3" xfId="2634"/>
    <cellStyle name="20% - 强调文字颜色 1 3 2 2 4 4" xfId="615"/>
    <cellStyle name="20% - 强调文字颜色 1 3 2 2 5" xfId="2637"/>
    <cellStyle name="20% - 强调文字颜色 1 3 2 2 5 2" xfId="2655"/>
    <cellStyle name="20% - 强调文字颜色 1 3 2 2 5 2 2" xfId="1276"/>
    <cellStyle name="20% - 强调文字颜色 1 3 2 2 5 2 3" xfId="1296"/>
    <cellStyle name="20% - 强调文字颜色 1 3 2 2 5 3" xfId="2668"/>
    <cellStyle name="20% - 强调文字颜色 1 3 2 2 5 4" xfId="651"/>
    <cellStyle name="20% - 强调文字颜色 1 3 2 2 6" xfId="2675"/>
    <cellStyle name="20% - 强调文字颜色 1 3 2 2 6 2" xfId="2252"/>
    <cellStyle name="20% - 强调文字颜色 1 3 2 2 6 2 2" xfId="1856"/>
    <cellStyle name="20% - 强调文字颜色 1 3 2 2 6 2 3" xfId="4523"/>
    <cellStyle name="20% - 强调文字颜色 1 3 2 2 6 3" xfId="2278"/>
    <cellStyle name="20% - 强调文字颜色 1 3 2 2 6 4" xfId="713"/>
    <cellStyle name="20% - 强调文字颜色 1 3 2 2 7" xfId="2681"/>
    <cellStyle name="20% - 强调文字颜色 1 3 2 2 7 2" xfId="4537"/>
    <cellStyle name="20% - 强调文字颜色 1 3 2 2 7 3" xfId="4545"/>
    <cellStyle name="20% - 强调文字颜色 1 3 2 2 8" xfId="2701"/>
    <cellStyle name="20% - 强调文字颜色 1 3 2 2 9" xfId="5132"/>
    <cellStyle name="20% - 强调文字颜色 1 3 2 3" xfId="782"/>
    <cellStyle name="20% - 强调文字颜色 1 3 2 3 2" xfId="4608"/>
    <cellStyle name="20% - 强调文字颜色 1 3 2 3 2 2" xfId="4617"/>
    <cellStyle name="20% - 强调文字颜色 1 3 2 3 2 2 2" xfId="3789"/>
    <cellStyle name="20% - 强调文字颜色 1 3 2 3 2 2 2 2" xfId="810"/>
    <cellStyle name="20% - 强调文字颜色 1 3 2 3 2 2 2 3" xfId="832"/>
    <cellStyle name="20% - 强调文字颜色 1 3 2 3 2 2 3" xfId="861"/>
    <cellStyle name="20% - 强调文字颜色 1 3 2 3 2 2 4" xfId="878"/>
    <cellStyle name="20% - 强调文字颜色 1 3 2 3 2 3" xfId="4624"/>
    <cellStyle name="20% - 强调文字颜色 1 3 2 3 2 3 2" xfId="3802"/>
    <cellStyle name="20% - 强调文字颜色 1 3 2 3 2 3 3" xfId="5137"/>
    <cellStyle name="20% - 强调文字颜色 1 3 2 3 2 4" xfId="4628"/>
    <cellStyle name="20% - 强调文字颜色 1 3 2 3 2 5" xfId="5142"/>
    <cellStyle name="20% - 强调文字颜色 1 3 2 3 3" xfId="919"/>
    <cellStyle name="20% - 强调文字颜色 1 3 2 3 3 2" xfId="169"/>
    <cellStyle name="20% - 强调文字颜色 1 3 2 3 3 2 2" xfId="938"/>
    <cellStyle name="20% - 强调文字颜色 1 3 2 3 3 2 3" xfId="155"/>
    <cellStyle name="20% - 强调文字颜色 1 3 2 3 3 3" xfId="99"/>
    <cellStyle name="20% - 强调文字颜色 1 3 2 3 3 4" xfId="223"/>
    <cellStyle name="20% - 强调文字颜色 1 3 2 3 4" xfId="960"/>
    <cellStyle name="20% - 强调文字颜色 1 3 2 3 4 2" xfId="976"/>
    <cellStyle name="20% - 强调文字颜色 1 3 2 3 4 2 2" xfId="4639"/>
    <cellStyle name="20% - 强调文字颜色 1 3 2 3 4 2 3" xfId="4651"/>
    <cellStyle name="20% - 强调文字颜色 1 3 2 3 4 3" xfId="1007"/>
    <cellStyle name="20% - 强调文字颜色 1 3 2 3 4 4" xfId="4657"/>
    <cellStyle name="20% - 强调文字颜色 1 3 2 3 5" xfId="1026"/>
    <cellStyle name="20% - 强调文字颜色 1 3 2 3 5 2" xfId="699"/>
    <cellStyle name="20% - 强调文字颜色 1 3 2 3 5 3" xfId="788"/>
    <cellStyle name="20% - 强调文字颜色 1 3 2 3 6" xfId="2703"/>
    <cellStyle name="20% - 强调文字颜色 1 3 2 3 7" xfId="3952"/>
    <cellStyle name="20% - 强调文字颜色 1 3 2 4" xfId="5145"/>
    <cellStyle name="20% - 强调文字颜色 1 3 2 4 2" xfId="4698"/>
    <cellStyle name="20% - 强调文字颜色 1 3 2 4 2 2" xfId="4705"/>
    <cellStyle name="20% - 强调文字颜色 1 3 2 4 2 2 2" xfId="3995"/>
    <cellStyle name="20% - 强调文字颜色 1 3 2 4 2 2 3" xfId="589"/>
    <cellStyle name="20% - 强调文字颜色 1 3 2 4 2 3" xfId="4713"/>
    <cellStyle name="20% - 强调文字颜色 1 3 2 4 2 4" xfId="4729"/>
    <cellStyle name="20% - 强调文字颜色 1 3 2 4 3" xfId="1088"/>
    <cellStyle name="20% - 强调文字颜色 1 3 2 4 3 2" xfId="2722"/>
    <cellStyle name="20% - 强调文字颜色 1 3 2 4 3 3" xfId="2733"/>
    <cellStyle name="20% - 强调文字颜色 1 3 2 4 4" xfId="1104"/>
    <cellStyle name="20% - 强调文字颜色 1 3 2 4 5" xfId="1323"/>
    <cellStyle name="20% - 强调文字颜色 1 3 2 5" xfId="5146"/>
    <cellStyle name="20% - 强调文字颜色 1 3 2 5 2" xfId="4779"/>
    <cellStyle name="20% - 强调文字颜色 1 3 2 5 2 2" xfId="4223"/>
    <cellStyle name="20% - 强调文字颜色 1 3 2 5 2 3" xfId="4229"/>
    <cellStyle name="20% - 强调文字颜色 1 3 2 5 3" xfId="4809"/>
    <cellStyle name="20% - 强调文字颜色 1 3 2 5 4" xfId="4831"/>
    <cellStyle name="20% - 强调文字颜色 1 3 2 6" xfId="5152"/>
    <cellStyle name="20% - 强调文字颜色 1 3 2 6 2" xfId="4863"/>
    <cellStyle name="20% - 强调文字颜色 1 3 2 6 2 2" xfId="5159"/>
    <cellStyle name="20% - 强调文字颜色 1 3 2 6 2 3" xfId="5165"/>
    <cellStyle name="20% - 强调文字颜色 1 3 2 6 3" xfId="5170"/>
    <cellStyle name="20% - 强调文字颜色 1 3 2 6 4" xfId="5173"/>
    <cellStyle name="20% - 强调文字颜色 1 3 2 7" xfId="5176"/>
    <cellStyle name="20% - 强调文字颜色 1 3 2 7 2" xfId="4895"/>
    <cellStyle name="20% - 强调文字颜色 1 3 2 7 2 2" xfId="332"/>
    <cellStyle name="20% - 强调文字颜色 1 3 2 7 2 3" xfId="358"/>
    <cellStyle name="20% - 强调文字颜色 1 3 2 7 3" xfId="5184"/>
    <cellStyle name="20% - 强调文字颜色 1 3 2 7 4" xfId="5187"/>
    <cellStyle name="20% - 强调文字颜色 1 3 2 8" xfId="4051"/>
    <cellStyle name="20% - 强调文字颜色 1 3 2 8 2" xfId="4064"/>
    <cellStyle name="20% - 强调文字颜色 1 3 2 8 3" xfId="2746"/>
    <cellStyle name="20% - 强调文字颜色 1 3 2 9" xfId="4069"/>
    <cellStyle name="20% - 强调文字颜色 1 3 2_11" xfId="5188"/>
    <cellStyle name="20% - 强调文字颜色 1 3 3" xfId="5193"/>
    <cellStyle name="20% - 强调文字颜色 1 3 3 10" xfId="5199"/>
    <cellStyle name="20% - 强调文字颜色 1 3 3 2" xfId="5200"/>
    <cellStyle name="20% - 强调文字颜色 1 3 3 2 2" xfId="5210"/>
    <cellStyle name="20% - 强调文字颜色 1 3 3 2 2 2" xfId="5213"/>
    <cellStyle name="20% - 强调文字颜色 1 3 3 2 2 2 2" xfId="5023"/>
    <cellStyle name="20% - 强调文字颜色 1 3 3 2 2 2 2 2" xfId="414"/>
    <cellStyle name="20% - 强调文字颜色 1 3 3 2 2 2 2 3" xfId="459"/>
    <cellStyle name="20% - 强调文字颜色 1 3 3 2 2 2 3" xfId="5036"/>
    <cellStyle name="20% - 强调文字颜色 1 3 3 2 2 2 4" xfId="5052"/>
    <cellStyle name="20% - 强调文字颜色 1 3 3 2 2 3" xfId="5221"/>
    <cellStyle name="20% - 强调文字颜色 1 3 3 2 2 3 2" xfId="5235"/>
    <cellStyle name="20% - 强调文字颜色 1 3 3 2 2 3 2 2" xfId="5246"/>
    <cellStyle name="20% - 强调文字颜色 1 3 3 2 2 3 2 3" xfId="5251"/>
    <cellStyle name="20% - 强调文字颜色 1 3 3 2 2 3 3" xfId="5256"/>
    <cellStyle name="20% - 强调文字颜色 1 3 3 2 2 3 4" xfId="5267"/>
    <cellStyle name="20% - 强调文字颜色 1 3 3 2 2 4" xfId="5270"/>
    <cellStyle name="20% - 强调文字颜色 1 3 3 2 2 4 2" xfId="5282"/>
    <cellStyle name="20% - 强调文字颜色 1 3 3 2 2 4 2 2" xfId="5287"/>
    <cellStyle name="20% - 强调文字颜色 1 3 3 2 2 4 2 3" xfId="5290"/>
    <cellStyle name="20% - 强调文字颜色 1 3 3 2 2 4 3" xfId="5296"/>
    <cellStyle name="20% - 强调文字颜色 1 3 3 2 2 4 4" xfId="3781"/>
    <cellStyle name="20% - 强调文字颜色 1 3 3 2 2 5" xfId="5304"/>
    <cellStyle name="20% - 强调文字颜色 1 3 3 2 2 5 2" xfId="351"/>
    <cellStyle name="20% - 强调文字颜色 1 3 3 2 2 5 3" xfId="14"/>
    <cellStyle name="20% - 强调文字颜色 1 3 3 2 2 6" xfId="3055"/>
    <cellStyle name="20% - 强调文字颜色 1 3 3 2 2 7" xfId="3602"/>
    <cellStyle name="20% - 强调文字颜色 1 3 3 2 3" xfId="5325"/>
    <cellStyle name="20% - 强调文字颜色 1 3 3 2 3 2" xfId="5327"/>
    <cellStyle name="20% - 强调文字颜色 1 3 3 2 3 2 2" xfId="2453"/>
    <cellStyle name="20% - 强调文字颜色 1 3 3 2 3 2 3" xfId="5342"/>
    <cellStyle name="20% - 强调文字颜色 1 3 3 2 3 3" xfId="5353"/>
    <cellStyle name="20% - 强调文字颜色 1 3 3 2 3 4" xfId="5371"/>
    <cellStyle name="20% - 强调文字颜色 1 3 3 2 4" xfId="5390"/>
    <cellStyle name="20% - 强调文字颜色 1 3 3 2 4 2" xfId="5391"/>
    <cellStyle name="20% - 强调文字颜色 1 3 3 2 4 2 2" xfId="1397"/>
    <cellStyle name="20% - 强调文字颜色 1 3 3 2 4 2 3" xfId="5401"/>
    <cellStyle name="20% - 强调文字颜色 1 3 3 2 4 3" xfId="5405"/>
    <cellStyle name="20% - 强调文字颜色 1 3 3 2 4 4" xfId="5409"/>
    <cellStyle name="20% - 强调文字颜色 1 3 3 2 5" xfId="5424"/>
    <cellStyle name="20% - 强调文字颜色 1 3 3 2 5 2" xfId="5430"/>
    <cellStyle name="20% - 强调文字颜色 1 3 3 2 5 2 2" xfId="3121"/>
    <cellStyle name="20% - 强调文字颜色 1 3 3 2 5 2 3" xfId="5442"/>
    <cellStyle name="20% - 强调文字颜色 1 3 3 2 5 3" xfId="5453"/>
    <cellStyle name="20% - 强调文字颜色 1 3 3 2 5 4" xfId="5456"/>
    <cellStyle name="20% - 强调文字颜色 1 3 3 2 6" xfId="2948"/>
    <cellStyle name="20% - 强调文字颜色 1 3 3 2 6 2" xfId="5461"/>
    <cellStyle name="20% - 强调文字颜色 1 3 3 2 6 2 2" xfId="3460"/>
    <cellStyle name="20% - 强调文字颜色 1 3 3 2 6 2 3" xfId="5470"/>
    <cellStyle name="20% - 强调文字颜色 1 3 3 2 6 3" xfId="5487"/>
    <cellStyle name="20% - 强调文字颜色 1 3 3 2 6 4" xfId="5488"/>
    <cellStyle name="20% - 强调文字颜色 1 3 3 2 7" xfId="4088"/>
    <cellStyle name="20% - 强调文字颜色 1 3 3 2 7 2" xfId="5489"/>
    <cellStyle name="20% - 强调文字颜色 1 3 3 2 7 3" xfId="5490"/>
    <cellStyle name="20% - 强调文字颜色 1 3 3 2 8" xfId="5493"/>
    <cellStyle name="20% - 强调文字颜色 1 3 3 2 9" xfId="5497"/>
    <cellStyle name="20% - 强调文字颜色 1 3 3 3" xfId="5502"/>
    <cellStyle name="20% - 强调文字颜色 1 3 3 3 2" xfId="5507"/>
    <cellStyle name="20% - 强调文字颜色 1 3 3 3 2 2" xfId="5510"/>
    <cellStyle name="20% - 强调文字颜色 1 3 3 3 2 2 2" xfId="4275"/>
    <cellStyle name="20% - 强调文字颜色 1 3 3 3 2 2 2 2" xfId="5521"/>
    <cellStyle name="20% - 强调文字颜色 1 3 3 3 2 2 2 3" xfId="5525"/>
    <cellStyle name="20% - 强调文字颜色 1 3 3 3 2 2 3" xfId="5544"/>
    <cellStyle name="20% - 强调文字颜色 1 3 3 3 2 2 4" xfId="5550"/>
    <cellStyle name="20% - 强调文字颜色 1 3 3 3 2 3" xfId="5555"/>
    <cellStyle name="20% - 强调文字颜色 1 3 3 3 2 3 2" xfId="3276"/>
    <cellStyle name="20% - 强调文字颜色 1 3 3 3 2 3 3" xfId="5560"/>
    <cellStyle name="20% - 强调文字颜色 1 3 3 3 2 4" xfId="5567"/>
    <cellStyle name="20% - 强调文字颜色 1 3 3 3 2 5" xfId="5572"/>
    <cellStyle name="20% - 强调文字颜色 1 3 3 3 3" xfId="5586"/>
    <cellStyle name="20% - 强调文字颜色 1 3 3 3 3 2" xfId="5587"/>
    <cellStyle name="20% - 强调文字颜色 1 3 3 3 3 2 2" xfId="5606"/>
    <cellStyle name="20% - 强调文字颜色 1 3 3 3 3 2 3" xfId="5617"/>
    <cellStyle name="20% - 强调文字颜色 1 3 3 3 3 3" xfId="4930"/>
    <cellStyle name="20% - 强调文字颜色 1 3 3 3 3 4" xfId="5624"/>
    <cellStyle name="20% - 强调文字颜色 1 3 3 3 4" xfId="5635"/>
    <cellStyle name="20% - 强调文字颜色 1 3 3 3 4 2" xfId="5636"/>
    <cellStyle name="20% - 强调文字颜色 1 3 3 3 4 2 2" xfId="5642"/>
    <cellStyle name="20% - 强调文字颜色 1 3 3 3 4 2 3" xfId="5653"/>
    <cellStyle name="20% - 强调文字颜色 1 3 3 3 4 3" xfId="5656"/>
    <cellStyle name="20% - 强调文字颜色 1 3 3 3 4 4" xfId="5662"/>
    <cellStyle name="20% - 强调文字颜色 1 3 3 3 5" xfId="5672"/>
    <cellStyle name="20% - 强调文字颜色 1 3 3 3 5 2" xfId="5678"/>
    <cellStyle name="20% - 强调文字颜色 1 3 3 3 5 3" xfId="5685"/>
    <cellStyle name="20% - 强调文字颜色 1 3 3 3 6" xfId="5690"/>
    <cellStyle name="20% - 强调文字颜色 1 3 3 3 7" xfId="1623"/>
    <cellStyle name="20% - 强调文字颜色 1 3 3 4" xfId="5208"/>
    <cellStyle name="20% - 强调文字颜色 1 3 3 4 2" xfId="5218"/>
    <cellStyle name="20% - 强调文字颜色 1 3 3 4 2 2" xfId="5015"/>
    <cellStyle name="20% - 强调文字颜色 1 3 3 4 2 2 2" xfId="405"/>
    <cellStyle name="20% - 强调文字颜色 1 3 3 4 2 2 3" xfId="446"/>
    <cellStyle name="20% - 强调文字颜色 1 3 3 4 2 3" xfId="5044"/>
    <cellStyle name="20% - 强调文字颜色 1 3 3 4 2 4" xfId="5060"/>
    <cellStyle name="20% - 强调文字颜色 1 3 3 4 3" xfId="5229"/>
    <cellStyle name="20% - 强调文字颜色 1 3 3 4 3 2" xfId="5231"/>
    <cellStyle name="20% - 强调文字颜色 1 3 3 4 3 3" xfId="5263"/>
    <cellStyle name="20% - 强调文字颜色 1 3 3 4 4" xfId="5277"/>
    <cellStyle name="20% - 强调文字颜色 1 3 3 4 5" xfId="5318"/>
    <cellStyle name="20% - 强调文字颜色 1 3 3 5" xfId="5322"/>
    <cellStyle name="20% - 强调文字颜色 1 3 3 5 2" xfId="5336"/>
    <cellStyle name="20% - 强调文字颜色 1 3 3 5 2 2" xfId="2451"/>
    <cellStyle name="20% - 强调文字颜色 1 3 3 5 2 3" xfId="5349"/>
    <cellStyle name="20% - 强调文字颜色 1 3 3 5 3" xfId="5364"/>
    <cellStyle name="20% - 强调文字颜色 1 3 3 5 4" xfId="5379"/>
    <cellStyle name="20% - 强调文字颜色 1 3 3 6" xfId="5386"/>
    <cellStyle name="20% - 强调文字颜色 1 3 3 6 2" xfId="5393"/>
    <cellStyle name="20% - 强调文字颜色 1 3 3 6 2 2" xfId="1399"/>
    <cellStyle name="20% - 强调文字颜色 1 3 3 6 2 3" xfId="5397"/>
    <cellStyle name="20% - 强调文字颜色 1 3 3 6 3" xfId="5404"/>
    <cellStyle name="20% - 强调文字颜色 1 3 3 6 4" xfId="5407"/>
    <cellStyle name="20% - 强调文字颜色 1 3 3 7" xfId="5413"/>
    <cellStyle name="20% - 强调文字颜色 1 3 3 7 2" xfId="5435"/>
    <cellStyle name="20% - 强调文字颜色 1 3 3 7 2 2" xfId="3119"/>
    <cellStyle name="20% - 强调文字颜色 1 3 3 7 2 3" xfId="5439"/>
    <cellStyle name="20% - 强调文字颜色 1 3 3 7 3" xfId="5450"/>
    <cellStyle name="20% - 强调文字颜色 1 3 3 7 4" xfId="5454"/>
    <cellStyle name="20% - 强调文字颜色 1 3 3 8" xfId="2945"/>
    <cellStyle name="20% - 强调文字颜色 1 3 3 8 2" xfId="5467"/>
    <cellStyle name="20% - 强调文字颜色 1 3 3 8 3" xfId="5482"/>
    <cellStyle name="20% - 强调文字颜色 1 3 3 9" xfId="4085"/>
    <cellStyle name="20% - 强调文字颜色 1 3 3_11" xfId="3705"/>
    <cellStyle name="20% - 强调文字颜色 1 3 4" xfId="5692"/>
    <cellStyle name="20% - 强调文字颜色 1 3 4 2" xfId="5697"/>
    <cellStyle name="20% - 强调文字颜色 1 3 4 2 2" xfId="5705"/>
    <cellStyle name="20% - 强调文字颜色 1 3 4 2 2 2" xfId="5710"/>
    <cellStyle name="20% - 强调文字颜色 1 3 4 2 2 2 2" xfId="5717"/>
    <cellStyle name="20% - 强调文字颜色 1 3 4 2 2 2 3" xfId="5724"/>
    <cellStyle name="20% - 强调文字颜色 1 3 4 2 2 3" xfId="5731"/>
    <cellStyle name="20% - 强调文字颜色 1 3 4 2 2 4" xfId="5740"/>
    <cellStyle name="20% - 强调文字颜色 1 3 4 2 3" xfId="5747"/>
    <cellStyle name="20% - 强调文字颜色 1 3 4 2 3 2" xfId="5755"/>
    <cellStyle name="20% - 强调文字颜色 1 3 4 2 3 2 2" xfId="5757"/>
    <cellStyle name="20% - 强调文字颜色 1 3 4 2 3 2 3" xfId="5762"/>
    <cellStyle name="20% - 强调文字颜色 1 3 4 2 3 3" xfId="2143"/>
    <cellStyle name="20% - 强调文字颜色 1 3 4 2 3 4" xfId="2178"/>
    <cellStyle name="20% - 强调文字颜色 1 3 4 2 4" xfId="5770"/>
    <cellStyle name="20% - 强调文字颜色 1 3 4 2 4 2" xfId="2378"/>
    <cellStyle name="20% - 强调文字颜色 1 3 4 2 4 2 2" xfId="5772"/>
    <cellStyle name="20% - 强调文字颜色 1 3 4 2 4 2 3" xfId="5774"/>
    <cellStyle name="20% - 强调文字颜色 1 3 4 2 4 3" xfId="2409"/>
    <cellStyle name="20% - 强调文字颜色 1 3 4 2 4 4" xfId="3679"/>
    <cellStyle name="20% - 强调文字颜色 1 3 4 2 5" xfId="5781"/>
    <cellStyle name="20% - 强调文字颜色 1 3 4 2 5 2" xfId="5789"/>
    <cellStyle name="20% - 强调文字颜色 1 3 4 2 5 3" xfId="1525"/>
    <cellStyle name="20% - 强调文字颜色 1 3 4 2 6" xfId="5792"/>
    <cellStyle name="20% - 强调文字颜色 1 3 4 2 7" xfId="5795"/>
    <cellStyle name="20% - 强调文字颜色 1 3 4 3" xfId="245"/>
    <cellStyle name="20% - 强调文字颜色 1 3 4 3 2" xfId="5802"/>
    <cellStyle name="20% - 强调文字颜色 1 3 4 3 2 2" xfId="5195"/>
    <cellStyle name="20% - 强调文字颜色 1 3 4 3 2 3" xfId="5694"/>
    <cellStyle name="20% - 强调文字颜色 1 3 4 3 3" xfId="5814"/>
    <cellStyle name="20% - 强调文字颜色 1 3 4 3 4" xfId="5822"/>
    <cellStyle name="20% - 强调文字颜色 1 3 4 4" xfId="5503"/>
    <cellStyle name="20% - 强调文字颜色 1 3 4 4 2" xfId="5516"/>
    <cellStyle name="20% - 强调文字颜色 1 3 4 4 2 2" xfId="4266"/>
    <cellStyle name="20% - 强调文字颜色 1 3 4 4 2 3" xfId="5534"/>
    <cellStyle name="20% - 强调文字颜色 1 3 4 4 3" xfId="5553"/>
    <cellStyle name="20% - 强调文字颜色 1 3 4 4 4" xfId="5563"/>
    <cellStyle name="20% - 强调文字颜色 1 3 4 5" xfId="5576"/>
    <cellStyle name="20% - 强调文字颜色 1 3 4 5 2" xfId="5593"/>
    <cellStyle name="20% - 强调文字颜色 1 3 4 5 2 2" xfId="5602"/>
    <cellStyle name="20% - 强调文字颜色 1 3 4 5 2 3" xfId="5609"/>
    <cellStyle name="20% - 强调文字颜色 1 3 4 5 3" xfId="4925"/>
    <cellStyle name="20% - 强调文字颜色 1 3 4 5 4" xfId="5621"/>
    <cellStyle name="20% - 强调文字颜色 1 3 4 6" xfId="5625"/>
    <cellStyle name="20% - 强调文字颜色 1 3 4 6 2" xfId="5638"/>
    <cellStyle name="20% - 强调文字颜色 1 3 4 6 2 2" xfId="5639"/>
    <cellStyle name="20% - 强调文字颜色 1 3 4 6 2 3" xfId="5644"/>
    <cellStyle name="20% - 强调文字颜色 1 3 4 6 3" xfId="5655"/>
    <cellStyle name="20% - 强调文字颜色 1 3 4 6 4" xfId="5661"/>
    <cellStyle name="20% - 强调文字颜色 1 3 4 7" xfId="5664"/>
    <cellStyle name="20% - 强调文字颜色 1 3 4 7 2" xfId="5680"/>
    <cellStyle name="20% - 强调文字颜色 1 3 4 7 3" xfId="5681"/>
    <cellStyle name="20% - 强调文字颜色 1 3 4 8" xfId="5686"/>
    <cellStyle name="20% - 强调文字颜色 1 3 4 9" xfId="1629"/>
    <cellStyle name="20% - 强调文字颜色 1 3 5" xfId="5826"/>
    <cellStyle name="20% - 强调文字颜色 1 3 5 2" xfId="5829"/>
    <cellStyle name="20% - 强调文字颜色 1 3 5 2 2" xfId="5838"/>
    <cellStyle name="20% - 强调文字颜色 1 3 5 2 2 2" xfId="4138"/>
    <cellStyle name="20% - 强调文字颜色 1 3 5 2 2 2 2" xfId="5841"/>
    <cellStyle name="20% - 强调文字颜色 1 3 5 2 2 2 3" xfId="5847"/>
    <cellStyle name="20% - 强调文字颜色 1 3 5 2 2 3" xfId="4144"/>
    <cellStyle name="20% - 强调文字颜色 1 3 5 2 2 4" xfId="5852"/>
    <cellStyle name="20% - 强调文字颜色 1 3 5 2 3" xfId="5860"/>
    <cellStyle name="20% - 强调文字颜色 1 3 5 2 3 2" xfId="3501"/>
    <cellStyle name="20% - 强调文字颜色 1 3 5 2 3 3" xfId="5864"/>
    <cellStyle name="20% - 强调文字颜色 1 3 5 2 4" xfId="5868"/>
    <cellStyle name="20% - 强调文字颜色 1 3 5 2 5" xfId="1677"/>
    <cellStyle name="20% - 强调文字颜色 1 3 5 3" xfId="5869"/>
    <cellStyle name="20% - 强调文字颜色 1 3 5 3 2" xfId="5877"/>
    <cellStyle name="20% - 强调文字颜色 1 3 5 3 2 2" xfId="5883"/>
    <cellStyle name="20% - 强调文字颜色 1 3 5 3 2 3" xfId="5886"/>
    <cellStyle name="20% - 强调文字颜色 1 3 5 3 3" xfId="5892"/>
    <cellStyle name="20% - 强调文字颜色 1 3 5 3 4" xfId="5894"/>
    <cellStyle name="20% - 强调文字颜色 1 3 5 4" xfId="5215"/>
    <cellStyle name="20% - 强调文字颜色 1 3 5 4 2" xfId="5025"/>
    <cellStyle name="20% - 强调文字颜色 1 3 5 4 2 2" xfId="423"/>
    <cellStyle name="20% - 强调文字颜色 1 3 5 4 2 3" xfId="455"/>
    <cellStyle name="20% - 强调文字颜色 1 3 5 4 3" xfId="5040"/>
    <cellStyle name="20% - 强调文字颜色 1 3 5 4 4" xfId="5056"/>
    <cellStyle name="20% - 强调文字颜色 1 3 5 5" xfId="5222"/>
    <cellStyle name="20% - 强调文字颜色 1 3 5 5 2" xfId="5238"/>
    <cellStyle name="20% - 强调文字颜色 1 3 5 5 3" xfId="5260"/>
    <cellStyle name="20% - 强调文字颜色 1 3 5 6" xfId="5274"/>
    <cellStyle name="20% - 强调文字颜色 1 3 5 7" xfId="5310"/>
    <cellStyle name="20% - 强调文字颜色 1 3 6" xfId="5902"/>
    <cellStyle name="20% - 强调文字颜色 1 3 6 2" xfId="5906"/>
    <cellStyle name="20% - 强调文字颜色 1 3 6 2 2" xfId="2037"/>
    <cellStyle name="20% - 强调文字颜色 1 3 6 2 2 2" xfId="2040"/>
    <cellStyle name="20% - 强调文字颜色 1 3 6 2 2 3" xfId="2053"/>
    <cellStyle name="20% - 强调文字颜色 1 3 6 2 3" xfId="2090"/>
    <cellStyle name="20% - 强调文字颜色 1 3 6 2 4" xfId="2153"/>
    <cellStyle name="20% - 强调文字颜色 1 3 6 3" xfId="81"/>
    <cellStyle name="20% - 强调文字颜色 1 3 6 3 2" xfId="2352"/>
    <cellStyle name="20% - 强调文字颜色 1 3 6 3 2 2" xfId="2362"/>
    <cellStyle name="20% - 强调文字颜色 1 3 6 3 2 3" xfId="2373"/>
    <cellStyle name="20% - 强调文字颜色 1 3 6 3 3" xfId="2393"/>
    <cellStyle name="20% - 强调文字颜色 1 3 6 3 4" xfId="2420"/>
    <cellStyle name="20% - 强调文字颜色 1 3 6 4" xfId="5328"/>
    <cellStyle name="20% - 强调文字颜色 1 3 6 4 2" xfId="2455"/>
    <cellStyle name="20% - 强调文字颜色 1 3 6 4 3" xfId="5346"/>
    <cellStyle name="20% - 强调文字颜色 1 3 6 5" xfId="5354"/>
    <cellStyle name="20% - 强调文字颜色 1 3 6 6" xfId="5374"/>
    <cellStyle name="20% - 强调文字颜色 1 3 7" xfId="5918"/>
    <cellStyle name="20% - 强调文字颜色 1 3 7 2" xfId="5922"/>
    <cellStyle name="20% - 强调文字颜色 1 3 7 2 2" xfId="1327"/>
    <cellStyle name="20% - 强调文字颜色 1 3 7 2 3" xfId="254"/>
    <cellStyle name="20% - 强调文字颜色 1 3 7 3" xfId="5924"/>
    <cellStyle name="20% - 强调文字颜色 1 3 7 4" xfId="5392"/>
    <cellStyle name="20% - 强调文字颜色 1 3 8" xfId="5934"/>
    <cellStyle name="20% - 强调文字颜色 1 3 8 2" xfId="5937"/>
    <cellStyle name="20% - 强调文字颜色 1 3 8 2 2" xfId="239"/>
    <cellStyle name="20% - 强调文字颜色 1 3 8 2 3" xfId="3057"/>
    <cellStyle name="20% - 强调文字颜色 1 3 8 3" xfId="5939"/>
    <cellStyle name="20% - 强调文字颜色 1 3 8 4" xfId="5426"/>
    <cellStyle name="20% - 强调文字颜色 1 3 9" xfId="5942"/>
    <cellStyle name="20% - 强调文字颜色 1 3 9 2" xfId="5943"/>
    <cellStyle name="20% - 强调文字颜色 1 3 9 2 2" xfId="3334"/>
    <cellStyle name="20% - 强调文字颜色 1 3 9 2 3" xfId="3336"/>
    <cellStyle name="20% - 强调文字颜色 1 3 9 3" xfId="5944"/>
    <cellStyle name="20% - 强调文字颜色 1 3 9 4" xfId="5463"/>
    <cellStyle name="20% - 强调文字颜色 1 3_11" xfId="5945"/>
    <cellStyle name="20% - 强调文字颜色 1 4" xfId="5946"/>
    <cellStyle name="20% - 强调文字颜色 1 4 10" xfId="4469"/>
    <cellStyle name="20% - 强调文字颜色 1 4 11" xfId="742"/>
    <cellStyle name="20% - 强调文字颜色 1 4 2" xfId="1331"/>
    <cellStyle name="20% - 强调文字颜色 1 4 2 2" xfId="899"/>
    <cellStyle name="20% - 强调文字颜色 1 4 2 2 2" xfId="5953"/>
    <cellStyle name="20% - 强调文字颜色 1 4 2 2 2 2" xfId="5961"/>
    <cellStyle name="20% - 强调文字颜色 1 4 2 2 2 2 2" xfId="4122"/>
    <cellStyle name="20% - 强调文字颜色 1 4 2 2 2 2 3" xfId="5968"/>
    <cellStyle name="20% - 强调文字颜色 1 4 2 2 2 3" xfId="5974"/>
    <cellStyle name="20% - 强调文字颜色 1 4 2 2 2 4" xfId="5978"/>
    <cellStyle name="20% - 强调文字颜色 1 4 2 2 3" xfId="5982"/>
    <cellStyle name="20% - 强调文字颜色 1 4 2 2 3 2" xfId="5991"/>
    <cellStyle name="20% - 强调文字颜色 1 4 2 2 3 2 2" xfId="6000"/>
    <cellStyle name="20% - 强调文字颜色 1 4 2 2 3 2 3" xfId="3859"/>
    <cellStyle name="20% - 强调文字颜色 1 4 2 2 3 3" xfId="6003"/>
    <cellStyle name="20% - 强调文字颜色 1 4 2 2 3 4" xfId="6010"/>
    <cellStyle name="20% - 强调文字颜色 1 4 2 2 4" xfId="6017"/>
    <cellStyle name="20% - 强调文字颜色 1 4 2 2 4 2" xfId="6023"/>
    <cellStyle name="20% - 强调文字颜色 1 4 2 2 4 2 2" xfId="5000"/>
    <cellStyle name="20% - 强调文字颜色 1 4 2 2 4 2 3" xfId="5007"/>
    <cellStyle name="20% - 强调文字颜色 1 4 2 2 4 3" xfId="6029"/>
    <cellStyle name="20% - 强调文字颜色 1 4 2 2 4 4" xfId="6036"/>
    <cellStyle name="20% - 强调文字颜色 1 4 2 2 5" xfId="6040"/>
    <cellStyle name="20% - 强调文字颜色 1 4 2 2 5 2" xfId="2146"/>
    <cellStyle name="20% - 强调文字颜色 1 4 2 2 5 3" xfId="2181"/>
    <cellStyle name="20% - 强调文字颜色 1 4 2 2 6" xfId="120"/>
    <cellStyle name="20% - 强调文字颜色 1 4 2 2 7" xfId="1510"/>
    <cellStyle name="20% - 强调文字颜色 1 4 2 3" xfId="6044"/>
    <cellStyle name="20% - 强调文字颜色 1 4 2 3 2" xfId="6048"/>
    <cellStyle name="20% - 强调文字颜色 1 4 2 3 2 2" xfId="6056"/>
    <cellStyle name="20% - 强调文字颜色 1 4 2 3 2 3" xfId="6060"/>
    <cellStyle name="20% - 强调文字颜色 1 4 2 3 3" xfId="6065"/>
    <cellStyle name="20% - 强调文字颜色 1 4 2 3 4" xfId="6074"/>
    <cellStyle name="20% - 强调文字颜色 1 4 2 4" xfId="6083"/>
    <cellStyle name="20% - 强调文字颜色 1 4 2 4 2" xfId="6084"/>
    <cellStyle name="20% - 强调文字颜色 1 4 2 4 2 2" xfId="6087"/>
    <cellStyle name="20% - 强调文字颜色 1 4 2 4 2 3" xfId="6089"/>
    <cellStyle name="20% - 强调文字颜色 1 4 2 4 3" xfId="6090"/>
    <cellStyle name="20% - 强调文字颜色 1 4 2 4 4" xfId="6095"/>
    <cellStyle name="20% - 强调文字颜色 1 4 2 5" xfId="6100"/>
    <cellStyle name="20% - 强调文字颜色 1 4 2 5 2" xfId="6105"/>
    <cellStyle name="20% - 强调文字颜色 1 4 2 5 2 2" xfId="6113"/>
    <cellStyle name="20% - 强调文字颜色 1 4 2 5 2 3" xfId="6119"/>
    <cellStyle name="20% - 强调文字颜色 1 4 2 5 3" xfId="6121"/>
    <cellStyle name="20% - 强调文字颜色 1 4 2 5 4" xfId="6129"/>
    <cellStyle name="20% - 强调文字颜色 1 4 2 6" xfId="6133"/>
    <cellStyle name="20% - 强调文字颜色 1 4 2 6 2" xfId="4369"/>
    <cellStyle name="20% - 强调文字颜色 1 4 2 6 2 2" xfId="4385"/>
    <cellStyle name="20% - 强调文字颜色 1 4 2 6 2 3" xfId="4394"/>
    <cellStyle name="20% - 强调文字颜色 1 4 2 6 3" xfId="4307"/>
    <cellStyle name="20% - 强调文字颜色 1 4 2 6 4" xfId="4322"/>
    <cellStyle name="20% - 强调文字颜色 1 4 2 7" xfId="6140"/>
    <cellStyle name="20% - 强调文字颜色 1 4 2 7 2" xfId="4457"/>
    <cellStyle name="20% - 强调文字颜色 1 4 2 7 3" xfId="1192"/>
    <cellStyle name="20% - 强调文字颜色 1 4 2 8" xfId="4153"/>
    <cellStyle name="20% - 强调文字颜色 1 4 2 9" xfId="3498"/>
    <cellStyle name="20% - 强调文字颜色 1 4 3" xfId="269"/>
    <cellStyle name="20% - 强调文字颜色 1 4 3 2" xfId="6148"/>
    <cellStyle name="20% - 强调文字颜色 1 4 3 2 2" xfId="6149"/>
    <cellStyle name="20% - 强调文字颜色 1 4 3 2 2 2" xfId="6151"/>
    <cellStyle name="20% - 强调文字颜色 1 4 3 2 2 2 2" xfId="4724"/>
    <cellStyle name="20% - 强调文字颜色 1 4 3 2 2 2 3" xfId="815"/>
    <cellStyle name="20% - 强调文字颜色 1 4 3 2 2 3" xfId="6153"/>
    <cellStyle name="20% - 强调文字颜色 1 4 3 2 2 4" xfId="6156"/>
    <cellStyle name="20% - 强调文字颜色 1 4 3 2 3" xfId="6158"/>
    <cellStyle name="20% - 强调文字颜色 1 4 3 2 3 2" xfId="6162"/>
    <cellStyle name="20% - 强调文字颜色 1 4 3 2 3 3" xfId="6167"/>
    <cellStyle name="20% - 强调文字颜色 1 4 3 2 4" xfId="6170"/>
    <cellStyle name="20% - 强调文字颜色 1 4 3 2 5" xfId="6173"/>
    <cellStyle name="20% - 强调文字颜色 1 4 3 3" xfId="6180"/>
    <cellStyle name="20% - 强调文字颜色 1 4 3 3 2" xfId="6185"/>
    <cellStyle name="20% - 强调文字颜色 1 4 3 3 2 2" xfId="6186"/>
    <cellStyle name="20% - 强调文字颜色 1 4 3 3 2 3" xfId="6189"/>
    <cellStyle name="20% - 强调文字颜色 1 4 3 3 3" xfId="6195"/>
    <cellStyle name="20% - 强调文字颜色 1 4 3 3 4" xfId="6201"/>
    <cellStyle name="20% - 强调文字颜色 1 4 3 4" xfId="5703"/>
    <cellStyle name="20% - 强调文字颜色 1 4 3 4 2" xfId="5707"/>
    <cellStyle name="20% - 强调文字颜色 1 4 3 4 2 2" xfId="5714"/>
    <cellStyle name="20% - 强调文字颜色 1 4 3 4 2 3" xfId="5722"/>
    <cellStyle name="20% - 强调文字颜色 1 4 3 4 3" xfId="5726"/>
    <cellStyle name="20% - 强调文字颜色 1 4 3 4 4" xfId="5735"/>
    <cellStyle name="20% - 强调文字颜色 1 4 3 5" xfId="5744"/>
    <cellStyle name="20% - 强调文字颜色 1 4 3 5 2" xfId="5751"/>
    <cellStyle name="20% - 强调文字颜色 1 4 3 5 3" xfId="2136"/>
    <cellStyle name="20% - 强调文字颜色 1 4 3 6" xfId="5767"/>
    <cellStyle name="20% - 强调文字颜色 1 4 3 7" xfId="5776"/>
    <cellStyle name="20% - 强调文字颜色 1 4 4" xfId="6202"/>
    <cellStyle name="20% - 强调文字颜色 1 4 4 2" xfId="6205"/>
    <cellStyle name="20% - 强调文字颜色 1 4 4 2 2" xfId="6206"/>
    <cellStyle name="20% - 强调文字颜色 1 4 4 2 2 2" xfId="6207"/>
    <cellStyle name="20% - 强调文字颜色 1 4 4 2 2 3" xfId="6208"/>
    <cellStyle name="20% - 强调文字颜色 1 4 4 2 3" xfId="6209"/>
    <cellStyle name="20% - 强调文字颜色 1 4 4 2 4" xfId="6213"/>
    <cellStyle name="20% - 强调文字颜色 1 4 4 3" xfId="6215"/>
    <cellStyle name="20% - 强调文字颜色 1 4 4 3 2" xfId="4212"/>
    <cellStyle name="20% - 强调文字颜色 1 4 4 3 2 2" xfId="2262"/>
    <cellStyle name="20% - 强调文字颜色 1 4 4 3 2 3" xfId="2292"/>
    <cellStyle name="20% - 强调文字颜色 1 4 4 3 3" xfId="4556"/>
    <cellStyle name="20% - 强调文字颜色 1 4 4 3 4" xfId="4664"/>
    <cellStyle name="20% - 强调文字颜色 1 4 4 4" xfId="5798"/>
    <cellStyle name="20% - 强调文字颜色 1 4 4 4 2" xfId="5191"/>
    <cellStyle name="20% - 强调文字颜色 1 4 4 4 3" xfId="5691"/>
    <cellStyle name="20% - 强调文字颜色 1 4 4 5" xfId="5808"/>
    <cellStyle name="20% - 强调文字颜色 1 4 4 6" xfId="5817"/>
    <cellStyle name="20% - 强调文字颜色 1 4 5" xfId="6216"/>
    <cellStyle name="20% - 强调文字颜色 1 4 5 2" xfId="3080"/>
    <cellStyle name="20% - 强调文字颜色 1 4 5 2 2" xfId="1167"/>
    <cellStyle name="20% - 强调文字颜色 1 4 5 2 3" xfId="2518"/>
    <cellStyle name="20% - 强调文字颜色 1 4 5 3" xfId="6220"/>
    <cellStyle name="20% - 强调文字颜色 1 4 5 4" xfId="5513"/>
    <cellStyle name="20% - 强调文字颜色 1 4 6" xfId="6222"/>
    <cellStyle name="20% - 强调文字颜色 1 4 6 2" xfId="6226"/>
    <cellStyle name="20% - 强调文字颜色 1 4 6 2 2" xfId="5189"/>
    <cellStyle name="20% - 强调文字颜色 1 4 6 2 3" xfId="6231"/>
    <cellStyle name="20% - 强调文字颜色 1 4 6 3" xfId="6232"/>
    <cellStyle name="20% - 强调文字颜色 1 4 6 4" xfId="5588"/>
    <cellStyle name="20% - 强调文字颜色 1 4 7" xfId="6234"/>
    <cellStyle name="20% - 强调文字颜色 1 4 7 2" xfId="6237"/>
    <cellStyle name="20% - 强调文字颜色 1 4 7 2 2" xfId="6239"/>
    <cellStyle name="20% - 强调文字颜色 1 4 7 2 3" xfId="6243"/>
    <cellStyle name="20% - 强调文字颜色 1 4 7 3" xfId="6244"/>
    <cellStyle name="20% - 强调文字颜色 1 4 7 4" xfId="5637"/>
    <cellStyle name="20% - 强调文字颜色 1 4 8" xfId="5076"/>
    <cellStyle name="20% - 强调文字颜色 1 4 8 2" xfId="6245"/>
    <cellStyle name="20% - 强调文字颜色 1 4 8 2 2" xfId="6033"/>
    <cellStyle name="20% - 强调文字颜色 1 4 8 2 3" xfId="6252"/>
    <cellStyle name="20% - 强调文字颜色 1 4 8 3" xfId="6253"/>
    <cellStyle name="20% - 强调文字颜色 1 4 8 4" xfId="5674"/>
    <cellStyle name="20% - 强调文字颜色 1 4 9" xfId="5080"/>
    <cellStyle name="20% - 强调文字颜色 1 4 9 2" xfId="6255"/>
    <cellStyle name="20% - 强调文字颜色 1 4 9 3" xfId="6256"/>
    <cellStyle name="20% - 强调文字颜色 1 4_11" xfId="482"/>
    <cellStyle name="20% - 强调文字颜色 1 5" xfId="6257"/>
    <cellStyle name="20% - 强调文字颜色 1 5 10" xfId="4902"/>
    <cellStyle name="20% - 强调文字颜色 1 5 2" xfId="1368"/>
    <cellStyle name="20% - 强调文字颜色 1 5 2 2" xfId="6264"/>
    <cellStyle name="20% - 强调文字颜色 1 5 2 2 2" xfId="6267"/>
    <cellStyle name="20% - 强调文字颜色 1 5 2 2 2 2" xfId="6274"/>
    <cellStyle name="20% - 强调文字颜色 1 5 2 2 2 3" xfId="6278"/>
    <cellStyle name="20% - 强调文字颜色 1 5 2 2 3" xfId="6280"/>
    <cellStyle name="20% - 强调文字颜色 1 5 2 2 4" xfId="6289"/>
    <cellStyle name="20% - 强调文字颜色 1 5 2 3" xfId="6293"/>
    <cellStyle name="20% - 强调文字颜色 1 5 2 3 2" xfId="4002"/>
    <cellStyle name="20% - 强调文字颜色 1 5 2 3 2 2" xfId="4009"/>
    <cellStyle name="20% - 强调文字颜色 1 5 2 3 2 3" xfId="4015"/>
    <cellStyle name="20% - 强调文字颜色 1 5 2 3 3" xfId="4019"/>
    <cellStyle name="20% - 强调文字颜色 1 5 2 3 4" xfId="4027"/>
    <cellStyle name="20% - 强调文字颜色 1 5 2 4" xfId="6298"/>
    <cellStyle name="20% - 强调文字颜色 1 5 2 4 2" xfId="4037"/>
    <cellStyle name="20% - 强调文字颜色 1 5 2 4 2 2" xfId="6302"/>
    <cellStyle name="20% - 强调文字颜色 1 5 2 4 2 3" xfId="6306"/>
    <cellStyle name="20% - 强调文字颜色 1 5 2 4 3" xfId="4046"/>
    <cellStyle name="20% - 强调文字颜色 1 5 2 4 4" xfId="6314"/>
    <cellStyle name="20% - 强调文字颜色 1 5 2 5" xfId="6319"/>
    <cellStyle name="20% - 强调文字颜色 1 5 2 5 2" xfId="4073"/>
    <cellStyle name="20% - 强调文字颜色 1 5 2 5 3" xfId="4076"/>
    <cellStyle name="20% - 强调文字颜色 1 5 2 6" xfId="6324"/>
    <cellStyle name="20% - 强调文字颜色 1 5 2 7" xfId="1616"/>
    <cellStyle name="20% - 强调文字颜色 1 5 3" xfId="1373"/>
    <cellStyle name="20% - 强调文字颜色 1 5 3 2" xfId="6328"/>
    <cellStyle name="20% - 强调文字颜色 1 5 3 2 2" xfId="6331"/>
    <cellStyle name="20% - 强调文字颜色 1 5 3 2 2 2" xfId="6332"/>
    <cellStyle name="20% - 强调文字颜色 1 5 3 2 2 3" xfId="6334"/>
    <cellStyle name="20% - 强调文字颜色 1 5 3 2 3" xfId="6336"/>
    <cellStyle name="20% - 强调文字颜色 1 5 3 2 4" xfId="6341"/>
    <cellStyle name="20% - 强调文字颜色 1 5 3 3" xfId="6345"/>
    <cellStyle name="20% - 强调文字颜色 1 5 3 3 2" xfId="1049"/>
    <cellStyle name="20% - 强调文字颜色 1 5 3 3 3" xfId="4117"/>
    <cellStyle name="20% - 强调文字颜色 1 5 3 4" xfId="5834"/>
    <cellStyle name="20% - 强调文字颜色 1 5 3 5" xfId="5858"/>
    <cellStyle name="20% - 强调文字颜色 1 5 4" xfId="6351"/>
    <cellStyle name="20% - 强调文字颜色 1 5 4 2" xfId="6358"/>
    <cellStyle name="20% - 强调文字颜色 1 5 4 2 2" xfId="6362"/>
    <cellStyle name="20% - 强调文字颜色 1 5 4 2 3" xfId="6366"/>
    <cellStyle name="20% - 强调文字颜色 1 5 4 3" xfId="6371"/>
    <cellStyle name="20% - 强调文字颜色 1 5 4 4" xfId="5873"/>
    <cellStyle name="20% - 强调文字颜色 1 5 5" xfId="6374"/>
    <cellStyle name="20% - 强调文字颜色 1 5 5 2" xfId="4944"/>
    <cellStyle name="20% - 强调文字颜色 1 5 5 2 2" xfId="4954"/>
    <cellStyle name="20% - 强调文字颜色 1 5 5 2 3" xfId="4973"/>
    <cellStyle name="20% - 强调文字颜色 1 5 5 3" xfId="4983"/>
    <cellStyle name="20% - 强调文字颜色 1 5 5 4" xfId="5017"/>
    <cellStyle name="20% - 强调文字颜色 1 5 6" xfId="6380"/>
    <cellStyle name="20% - 强调文字颜色 1 5 6 2" xfId="6385"/>
    <cellStyle name="20% - 强调文字颜色 1 5 6 2 2" xfId="6389"/>
    <cellStyle name="20% - 强调文字颜色 1 5 6 2 3" xfId="2093"/>
    <cellStyle name="20% - 强调文字颜色 1 5 6 3" xfId="6391"/>
    <cellStyle name="20% - 强调文字颜色 1 5 6 4" xfId="5233"/>
    <cellStyle name="20% - 强调文字颜色 1 5 7" xfId="6395"/>
    <cellStyle name="20% - 强调文字颜色 1 5 7 2" xfId="6403"/>
    <cellStyle name="20% - 强调文字颜色 1 5 7 2 2" xfId="6406"/>
    <cellStyle name="20% - 强调文字颜色 1 5 7 2 3" xfId="6412"/>
    <cellStyle name="20% - 强调文字颜色 1 5 7 3" xfId="6416"/>
    <cellStyle name="20% - 强调文字颜色 1 5 7 4" xfId="5278"/>
    <cellStyle name="20% - 强调文字颜色 1 5 8" xfId="6419"/>
    <cellStyle name="20% - 强调文字颜色 1 5 8 2" xfId="6424"/>
    <cellStyle name="20% - 强调文字颜色 1 5 8 3" xfId="326"/>
    <cellStyle name="20% - 强调文字颜色 1 5 9" xfId="6430"/>
    <cellStyle name="20% - 强调文字颜色 1 6" xfId="6431"/>
    <cellStyle name="20% - 强调文字颜色 1 6 2" xfId="1404"/>
    <cellStyle name="20% - 强调文字颜色 1 6 2 2" xfId="66"/>
    <cellStyle name="20% - 强调文字颜色 1 6 2 2 2" xfId="1610"/>
    <cellStyle name="20% - 强调文字颜色 1 6 2 2 2 2" xfId="1619"/>
    <cellStyle name="20% - 强调文字颜色 1 6 2 2 2 2 2" xfId="1631"/>
    <cellStyle name="20% - 强调文字颜色 1 6 2 2 2 2 3" xfId="1641"/>
    <cellStyle name="20% - 强调文字颜色 1 6 2 2 2 3" xfId="1661"/>
    <cellStyle name="20% - 强调文字颜色 1 6 2 2 2 4" xfId="1667"/>
    <cellStyle name="20% - 强调文字颜色 1 6 2 2 3" xfId="1671"/>
    <cellStyle name="20% - 强调文字颜色 1 6 2 2 3 2" xfId="1680"/>
    <cellStyle name="20% - 强调文字颜色 1 6 2 2 3 3" xfId="1703"/>
    <cellStyle name="20% - 强调文字颜色 1 6 2 2 4" xfId="1716"/>
    <cellStyle name="20% - 强调文字颜色 1 6 2 2 5" xfId="941"/>
    <cellStyle name="20% - 强调文字颜色 1 6 2 3" xfId="1734"/>
    <cellStyle name="20% - 强调文字颜色 1 6 2 3 2" xfId="1745"/>
    <cellStyle name="20% - 强调文字颜色 1 6 2 3 2 2" xfId="1754"/>
    <cellStyle name="20% - 强调文字颜色 1 6 2 3 2 3" xfId="1761"/>
    <cellStyle name="20% - 强调文字颜色 1 6 2 3 3" xfId="1769"/>
    <cellStyle name="20% - 强调文字颜色 1 6 2 3 4" xfId="1779"/>
    <cellStyle name="20% - 强调文字颜色 1 6 2 4" xfId="1783"/>
    <cellStyle name="20% - 强调文字颜色 1 6 2 4 2" xfId="1792"/>
    <cellStyle name="20% - 强调文字颜色 1 6 2 4 3" xfId="1814"/>
    <cellStyle name="20% - 强调文字颜色 1 6 2 5" xfId="1835"/>
    <cellStyle name="20% - 强调文字颜色 1 6 2 6" xfId="1872"/>
    <cellStyle name="20% - 强调文字颜色 1 6 3" xfId="1925"/>
    <cellStyle name="20% - 强调文字颜色 1 6 3 2" xfId="1931"/>
    <cellStyle name="20% - 强调文字颜色 1 6 3 2 2" xfId="1935"/>
    <cellStyle name="20% - 强调文字颜色 1 6 3 2 2 2" xfId="1945"/>
    <cellStyle name="20% - 强调文字颜色 1 6 3 2 2 3" xfId="562"/>
    <cellStyle name="20% - 强调文字颜色 1 6 3 2 3" xfId="1965"/>
    <cellStyle name="20% - 强调文字颜色 1 6 3 2 4" xfId="1987"/>
    <cellStyle name="20% - 强调文字颜色 1 6 3 3" xfId="1994"/>
    <cellStyle name="20% - 强调文字颜色 1 6 3 3 2" xfId="2001"/>
    <cellStyle name="20% - 强调文字颜色 1 6 3 3 3" xfId="2018"/>
    <cellStyle name="20% - 强调文字颜色 1 6 3 4" xfId="2034"/>
    <cellStyle name="20% - 强调文字颜色 1 6 3 5" xfId="2086"/>
    <cellStyle name="20% - 强调文字颜色 1 6 4" xfId="2202"/>
    <cellStyle name="20% - 强调文字颜色 1 6 4 2" xfId="2207"/>
    <cellStyle name="20% - 强调文字颜色 1 6 4 2 2" xfId="2216"/>
    <cellStyle name="20% - 强调文字颜色 1 6 4 2 3" xfId="2265"/>
    <cellStyle name="20% - 强调文字颜色 1 6 4 3" xfId="2303"/>
    <cellStyle name="20% - 强调文字颜色 1 6 4 4" xfId="2350"/>
    <cellStyle name="20% - 强调文字颜色 1 6 5" xfId="2424"/>
    <cellStyle name="20% - 强调文字颜色 1 6 5 2" xfId="135"/>
    <cellStyle name="20% - 强调文字颜色 1 6 5 2 2" xfId="2431"/>
    <cellStyle name="20% - 强调文字颜色 1 6 5 2 3" xfId="2434"/>
    <cellStyle name="20% - 强调文字颜色 1 6 5 3" xfId="2442"/>
    <cellStyle name="20% - 强调文字颜色 1 6 5 4" xfId="2447"/>
    <cellStyle name="20% - 强调文字颜色 1 6 6" xfId="294"/>
    <cellStyle name="20% - 强调文字颜色 1 6 6 2" xfId="2460"/>
    <cellStyle name="20% - 强调文字颜色 1 6 6 2 2" xfId="2479"/>
    <cellStyle name="20% - 强调文字颜色 1 6 6 2 3" xfId="2482"/>
    <cellStyle name="20% - 强调文字颜色 1 6 6 3" xfId="2497"/>
    <cellStyle name="20% - 强调文字颜色 1 6 6 4" xfId="2500"/>
    <cellStyle name="20% - 强调文字颜色 1 6 7" xfId="2507"/>
    <cellStyle name="20% - 强调文字颜色 1 6 7 2" xfId="219"/>
    <cellStyle name="20% - 强调文字颜色 1 6 7 3" xfId="438"/>
    <cellStyle name="20% - 强调文字颜色 1 6 8" xfId="2511"/>
    <cellStyle name="20% - 强调文字颜色 1 6 9" xfId="2427"/>
    <cellStyle name="20% - 强调文字颜色 1 7" xfId="6433"/>
    <cellStyle name="20% - 强调文字颜色 1 7 2" xfId="837"/>
    <cellStyle name="20% - 强调文字颜色 1 7 2 2" xfId="912"/>
    <cellStyle name="20% - 强调文字颜色 1 7 2 2 2" xfId="172"/>
    <cellStyle name="20% - 强调文字颜色 1 7 2 2 3" xfId="103"/>
    <cellStyle name="20% - 强调文字颜色 1 7 2 3" xfId="955"/>
    <cellStyle name="20% - 强调文字颜色 1 7 2 4" xfId="1028"/>
    <cellStyle name="20% - 强调文字颜色 1 7 3" xfId="2718"/>
    <cellStyle name="20% - 强调文字颜色 1 7 3 2" xfId="1094"/>
    <cellStyle name="20% - 强调文字颜色 1 7 3 2 2" xfId="2731"/>
    <cellStyle name="20% - 强调文字颜色 1 7 3 2 3" xfId="2738"/>
    <cellStyle name="20% - 强调文字颜色 1 7 3 3" xfId="1108"/>
    <cellStyle name="20% - 强调文字颜色 1 7 3 4" xfId="1328"/>
    <cellStyle name="20% - 强调文字颜色 1 7 4" xfId="2767"/>
    <cellStyle name="20% - 强调文字颜色 1 7 4 2" xfId="1144"/>
    <cellStyle name="20% - 强调文字颜色 1 7 4 3" xfId="1344"/>
    <cellStyle name="20% - 强调文字颜色 1 7 5" xfId="2797"/>
    <cellStyle name="20% - 强调文字颜色 1 7 6" xfId="2817"/>
    <cellStyle name="20% - 强调文字颜色 1 8" xfId="6435"/>
    <cellStyle name="20% - 强调文字颜色 1 8 2" xfId="2841"/>
    <cellStyle name="20% - 强调文字颜色 1 8 2 2" xfId="2954"/>
    <cellStyle name="20% - 强调文字颜色 1 8 2 2 2" xfId="2957"/>
    <cellStyle name="20% - 强调文字颜色 1 8 2 2 3" xfId="2975"/>
    <cellStyle name="20% - 强调文字颜色 1 8 2 3" xfId="2996"/>
    <cellStyle name="20% - 强调文字颜色 1 8 2 4" xfId="3018"/>
    <cellStyle name="20% - 强调文字颜色 1 8 3" xfId="3027"/>
    <cellStyle name="20% - 强调文字颜色 1 8 3 2" xfId="3030"/>
    <cellStyle name="20% - 强调文字颜色 1 8 3 3" xfId="1425"/>
    <cellStyle name="20% - 强调文字颜色 1 8 4" xfId="3060"/>
    <cellStyle name="20% - 强调文字颜色 1 8 5" xfId="1047"/>
    <cellStyle name="20% - 强调文字颜色 1 9" xfId="6446"/>
    <cellStyle name="20% - 强调文字颜色 1 9 2" xfId="2875"/>
    <cellStyle name="20% - 强调文字颜色 1 9 2 2" xfId="401"/>
    <cellStyle name="20% - 强调文字颜色 1 9 2 2 2" xfId="259"/>
    <cellStyle name="20% - 强调文字颜色 1 9 2 2 3" xfId="3217"/>
    <cellStyle name="20% - 强调文字颜色 1 9 2 3" xfId="531"/>
    <cellStyle name="20% - 强调文字颜色 1 9 2 4" xfId="549"/>
    <cellStyle name="20% - 强调文字颜色 1 9 3" xfId="3260"/>
    <cellStyle name="20% - 强调文字颜色 1 9 3 2" xfId="3270"/>
    <cellStyle name="20% - 强调文字颜色 1 9 3 3" xfId="3311"/>
    <cellStyle name="20% - 强调文字颜色 1 9 4" xfId="3344"/>
    <cellStyle name="20% - 强调文字颜色 1 9 5" xfId="3420"/>
    <cellStyle name="20% - 强调文字颜色 2 10" xfId="6453"/>
    <cellStyle name="20% - 强调文字颜色 2 10 2" xfId="6458"/>
    <cellStyle name="20% - 强调文字颜色 2 10 2 2" xfId="3909"/>
    <cellStyle name="20% - 强调文字颜色 2 10 2 3" xfId="930"/>
    <cellStyle name="20% - 强调文字颜色 2 10 3" xfId="6463"/>
    <cellStyle name="20% - 强调文字颜色 2 10 4" xfId="2214"/>
    <cellStyle name="20% - 强调文字颜色 2 11" xfId="6468"/>
    <cellStyle name="20% - 强调文字颜色 2 11 2" xfId="6471"/>
    <cellStyle name="20% - 强调文字颜色 2 11 2 2" xfId="3925"/>
    <cellStyle name="20% - 强调文字颜色 2 11 2 3" xfId="4633"/>
    <cellStyle name="20% - 强调文字颜色 2 11 3" xfId="2578"/>
    <cellStyle name="20% - 强调文字颜色 2 11 4" xfId="2309"/>
    <cellStyle name="20% - 强调文字颜色 2 12" xfId="6478"/>
    <cellStyle name="20% - 强调文字颜色 2 12 2" xfId="3739"/>
    <cellStyle name="20% - 强调文字颜色 2 12 2 2" xfId="2277"/>
    <cellStyle name="20% - 强调文字颜色 2 12 2 3" xfId="712"/>
    <cellStyle name="20% - 强调文字颜色 2 12 3" xfId="6480"/>
    <cellStyle name="20% - 强调文字颜色 2 12 4" xfId="2357"/>
    <cellStyle name="20% - 强调文字颜色 2 13" xfId="1939"/>
    <cellStyle name="20% - 强调文字颜色 2 13 2" xfId="1943"/>
    <cellStyle name="20% - 强调文字颜色 2 13 3" xfId="560"/>
    <cellStyle name="20% - 强调文字颜色 2 14" xfId="1969"/>
    <cellStyle name="20% - 强调文字颜色 2 15" xfId="1989"/>
    <cellStyle name="20% - 强调文字颜色 2 16" xfId="994"/>
    <cellStyle name="20% - 强调文字颜色 2 2" xfId="6484"/>
    <cellStyle name="20% - 强调文字颜色 2 2 10" xfId="6490"/>
    <cellStyle name="20% - 强调文字颜色 2 2 10 2" xfId="6496"/>
    <cellStyle name="20% - 强调文字颜色 2 2 10 2 2" xfId="865"/>
    <cellStyle name="20% - 强调文字颜色 2 2 10 2 3" xfId="2853"/>
    <cellStyle name="20% - 强调文字颜色 2 2 10 3" xfId="6504"/>
    <cellStyle name="20% - 强调文字颜色 2 2 10 4" xfId="6510"/>
    <cellStyle name="20% - 强调文字颜色 2 2 11" xfId="6515"/>
    <cellStyle name="20% - 强调文字颜色 2 2 11 2" xfId="6521"/>
    <cellStyle name="20% - 强调文字颜色 2 2 11 2 2" xfId="1357"/>
    <cellStyle name="20% - 强调文字颜色 2 2 11 2 3" xfId="3193"/>
    <cellStyle name="20% - 强调文字颜色 2 2 11 3" xfId="4416"/>
    <cellStyle name="20% - 强调文字颜色 2 2 11 4" xfId="4425"/>
    <cellStyle name="20% - 强调文字颜色 2 2 12" xfId="6526"/>
    <cellStyle name="20% - 强调文字颜色 2 2 12 2" xfId="6536"/>
    <cellStyle name="20% - 强调文字颜色 2 2 12 2 2" xfId="1413"/>
    <cellStyle name="20% - 强调文字颜色 2 2 12 2 3" xfId="1453"/>
    <cellStyle name="20% - 强调文字颜色 2 2 12 3" xfId="1657"/>
    <cellStyle name="20% - 强调文字颜色 2 2 12 4" xfId="55"/>
    <cellStyle name="20% - 强调文字颜色 2 2 13" xfId="6540"/>
    <cellStyle name="20% - 强调文字颜色 2 2 13 2" xfId="6545"/>
    <cellStyle name="20% - 强调文字颜色 2 2 13 2 2" xfId="765"/>
    <cellStyle name="20% - 强调文字颜色 2 2 13 2 3" xfId="2647"/>
    <cellStyle name="20% - 强调文字颜色 2 2 13 3" xfId="6547"/>
    <cellStyle name="20% - 强调文字颜色 2 2 13 4" xfId="6549"/>
    <cellStyle name="20% - 强调文字颜色 2 2 14" xfId="6557"/>
    <cellStyle name="20% - 强调文字颜色 2 2 14 2" xfId="6562"/>
    <cellStyle name="20% - 强调文字颜色 2 2 14 3" xfId="6565"/>
    <cellStyle name="20% - 强调文字颜色 2 2 15" xfId="6567"/>
    <cellStyle name="20% - 强调文字颜色 2 2 16" xfId="6570"/>
    <cellStyle name="20% - 强调文字颜色 2 2 2" xfId="6574"/>
    <cellStyle name="20% - 强调文字颜色 2 2 2 10" xfId="4499"/>
    <cellStyle name="20% - 强调文字颜色 2 2 2 2" xfId="4233"/>
    <cellStyle name="20% - 强调文字颜色 2 2 2 2 2" xfId="6439"/>
    <cellStyle name="20% - 强调文字颜色 2 2 2 2 2 2" xfId="2873"/>
    <cellStyle name="20% - 强调文字颜色 2 2 2 2 2 2 2" xfId="403"/>
    <cellStyle name="20% - 强调文字颜色 2 2 2 2 2 2 2 2" xfId="266"/>
    <cellStyle name="20% - 强调文字颜色 2 2 2 2 2 2 2 3" xfId="3216"/>
    <cellStyle name="20% - 强调文字颜色 2 2 2 2 2 2 3" xfId="529"/>
    <cellStyle name="20% - 强调文字颜色 2 2 2 2 2 2 4" xfId="547"/>
    <cellStyle name="20% - 强调文字颜色 2 2 2 2 2 3" xfId="3256"/>
    <cellStyle name="20% - 强调文字颜色 2 2 2 2 2 3 2" xfId="3268"/>
    <cellStyle name="20% - 强调文字颜色 2 2 2 2 2 3 2 2" xfId="3284"/>
    <cellStyle name="20% - 强调文字颜色 2 2 2 2 2 3 2 3" xfId="3292"/>
    <cellStyle name="20% - 强调文字颜色 2 2 2 2 2 3 3" xfId="3308"/>
    <cellStyle name="20% - 强调文字颜色 2 2 2 2 2 3 4" xfId="3332"/>
    <cellStyle name="20% - 强调文字颜色 2 2 2 2 2 4" xfId="3339"/>
    <cellStyle name="20% - 强调文字颜色 2 2 2 2 2 4 2" xfId="2971"/>
    <cellStyle name="20% - 强调文字颜色 2 2 2 2 2 4 2 2" xfId="3359"/>
    <cellStyle name="20% - 强调文字颜色 2 2 2 2 2 4 2 3" xfId="3365"/>
    <cellStyle name="20% - 强调文字颜色 2 2 2 2 2 4 3" xfId="2992"/>
    <cellStyle name="20% - 强调文字颜色 2 2 2 2 2 4 4" xfId="3398"/>
    <cellStyle name="20% - 强调文字颜色 2 2 2 2 2 5" xfId="3414"/>
    <cellStyle name="20% - 强调文字颜色 2 2 2 2 2 5 2" xfId="3008"/>
    <cellStyle name="20% - 强调文字颜色 2 2 2 2 2 5 2 2" xfId="1219"/>
    <cellStyle name="20% - 强调文字颜色 2 2 2 2 2 5 2 3" xfId="3425"/>
    <cellStyle name="20% - 强调文字颜色 2 2 2 2 2 5 3" xfId="3436"/>
    <cellStyle name="20% - 强调文字颜色 2 2 2 2 2 5 4" xfId="3456"/>
    <cellStyle name="20% - 强调文字颜色 2 2 2 2 2 6" xfId="3468"/>
    <cellStyle name="20% - 强调文字颜色 2 2 2 2 2 6 2" xfId="3477"/>
    <cellStyle name="20% - 强调文字颜色 2 2 2 2 2 6 3" xfId="3486"/>
    <cellStyle name="20% - 强调文字颜色 2 2 2 2 2 7" xfId="2003"/>
    <cellStyle name="20% - 强调文字颜色 2 2 2 2 2 8" xfId="630"/>
    <cellStyle name="20% - 强调文字颜色 2 2 2 2 3" xfId="6575"/>
    <cellStyle name="20% - 强调文字颜色 2 2 2 2 3 2" xfId="2862"/>
    <cellStyle name="20% - 强调文字颜色 2 2 2 2 3 2 2" xfId="3508"/>
    <cellStyle name="20% - 强调文字颜色 2 2 2 2 3 2 3" xfId="3512"/>
    <cellStyle name="20% - 强调文字颜色 2 2 2 2 3 3" xfId="3515"/>
    <cellStyle name="20% - 强调文字颜色 2 2 2 2 3 4" xfId="3518"/>
    <cellStyle name="20% - 强调文字颜色 2 2 2 2 4" xfId="6580"/>
    <cellStyle name="20% - 强调文字颜色 2 2 2 2 4 2" xfId="3527"/>
    <cellStyle name="20% - 强调文字颜色 2 2 2 2 4 2 2" xfId="2387"/>
    <cellStyle name="20% - 强调文字颜色 2 2 2 2 4 2 3" xfId="2417"/>
    <cellStyle name="20% - 强调文字颜色 2 2 2 2 4 3" xfId="3530"/>
    <cellStyle name="20% - 强调文字颜色 2 2 2 2 4 4" xfId="3533"/>
    <cellStyle name="20% - 强调文字颜色 2 2 2 2 5" xfId="6583"/>
    <cellStyle name="20% - 强调文字颜色 2 2 2 2 5 2" xfId="429"/>
    <cellStyle name="20% - 强调文字颜色 2 2 2 2 5 2 2" xfId="1388"/>
    <cellStyle name="20% - 强调文字颜色 2 2 2 2 5 2 3" xfId="3550"/>
    <cellStyle name="20% - 强调文字颜色 2 2 2 2 5 3" xfId="461"/>
    <cellStyle name="20% - 强调文字颜色 2 2 2 2 5 4" xfId="2963"/>
    <cellStyle name="20% - 强调文字颜色 2 2 2 2 6" xfId="6586"/>
    <cellStyle name="20% - 强调文字颜色 2 2 2 2 6 2" xfId="1466"/>
    <cellStyle name="20% - 强调文字颜色 2 2 2 2 6 2 2" xfId="3098"/>
    <cellStyle name="20% - 强调文字颜色 2 2 2 2 6 2 3" xfId="3611"/>
    <cellStyle name="20% - 强调文字颜色 2 2 2 2 6 3" xfId="1480"/>
    <cellStyle name="20% - 强调文字颜色 2 2 2 2 6 4" xfId="3351"/>
    <cellStyle name="20% - 强调文字颜色 2 2 2 2 7" xfId="6590"/>
    <cellStyle name="20% - 强调文字颜色 2 2 2 2 7 2" xfId="4133"/>
    <cellStyle name="20% - 强调文字颜色 2 2 2 2 7 3" xfId="6595"/>
    <cellStyle name="20% - 强调文字颜色 2 2 2 2 8" xfId="6598"/>
    <cellStyle name="20% - 强调文字颜色 2 2 2 2 9" xfId="2474"/>
    <cellStyle name="20% - 强调文字颜色 2 2 2 3" xfId="4795"/>
    <cellStyle name="20% - 强调文字颜色 2 2 2 3 2" xfId="6602"/>
    <cellStyle name="20% - 强调文字颜色 2 2 2 3 2 2" xfId="6067"/>
    <cellStyle name="20% - 强调文字颜色 2 2 2 3 2 2 2" xfId="6611"/>
    <cellStyle name="20% - 强调文字颜色 2 2 2 3 2 2 2 2" xfId="2335"/>
    <cellStyle name="20% - 强调文字颜色 2 2 2 3 2 2 2 3" xfId="2342"/>
    <cellStyle name="20% - 强调文字颜色 2 2 2 3 2 2 3" xfId="6616"/>
    <cellStyle name="20% - 强调文字颜色 2 2 2 3 2 2 4" xfId="6625"/>
    <cellStyle name="20% - 强调文字颜色 2 2 2 3 2 3" xfId="6077"/>
    <cellStyle name="20% - 强调文字颜色 2 2 2 3 2 3 2" xfId="6632"/>
    <cellStyle name="20% - 强调文字颜色 2 2 2 3 2 3 3" xfId="6640"/>
    <cellStyle name="20% - 强调文字颜色 2 2 2 3 2 4" xfId="6655"/>
    <cellStyle name="20% - 强调文字颜色 2 2 2 3 2 5" xfId="4350"/>
    <cellStyle name="20% - 强调文字颜色 2 2 2 3 3" xfId="6658"/>
    <cellStyle name="20% - 强调文字颜色 2 2 2 3 3 2" xfId="6092"/>
    <cellStyle name="20% - 强调文字颜色 2 2 2 3 3 2 2" xfId="6659"/>
    <cellStyle name="20% - 强调文字颜色 2 2 2 3 3 2 3" xfId="4956"/>
    <cellStyle name="20% - 强调文字颜色 2 2 2 3 3 3" xfId="6097"/>
    <cellStyle name="20% - 强调文字颜色 2 2 2 3 3 4" xfId="6664"/>
    <cellStyle name="20% - 强调文字颜色 2 2 2 3 4" xfId="6666"/>
    <cellStyle name="20% - 强调文字颜色 2 2 2 3 4 2" xfId="6124"/>
    <cellStyle name="20% - 强调文字颜色 2 2 2 3 4 2 2" xfId="6669"/>
    <cellStyle name="20% - 强调文字颜色 2 2 2 3 4 2 3" xfId="4987"/>
    <cellStyle name="20% - 强调文字颜色 2 2 2 3 4 3" xfId="6131"/>
    <cellStyle name="20% - 强调文字颜色 2 2 2 3 4 4" xfId="6673"/>
    <cellStyle name="20% - 强调文字颜色 2 2 2 3 5" xfId="6675"/>
    <cellStyle name="20% - 强调文字颜色 2 2 2 3 5 2" xfId="4310"/>
    <cellStyle name="20% - 强调文字颜色 2 2 2 3 5 3" xfId="4324"/>
    <cellStyle name="20% - 强调文字颜色 2 2 2 3 6" xfId="1182"/>
    <cellStyle name="20% - 强调文字颜色 2 2 2 3 7" xfId="1235"/>
    <cellStyle name="20% - 强调文字颜色 2 2 2 4" xfId="6680"/>
    <cellStyle name="20% - 强调文字颜色 2 2 2 4 2" xfId="6683"/>
    <cellStyle name="20% - 强调文字颜色 2 2 2 4 2 2" xfId="6190"/>
    <cellStyle name="20% - 强调文字颜色 2 2 2 4 2 2 2" xfId="6690"/>
    <cellStyle name="20% - 强调文字颜色 2 2 2 4 2 2 3" xfId="6695"/>
    <cellStyle name="20% - 强调文字颜色 2 2 2 4 2 3" xfId="6197"/>
    <cellStyle name="20% - 强调文字颜色 2 2 2 4 2 4" xfId="6703"/>
    <cellStyle name="20% - 强调文字颜色 2 2 2 4 3" xfId="6707"/>
    <cellStyle name="20% - 强调文字颜色 2 2 2 4 3 2" xfId="5728"/>
    <cellStyle name="20% - 强调文字颜色 2 2 2 4 3 2 2" xfId="6709"/>
    <cellStyle name="20% - 强调文字颜色 2 2 2 4 3 2 3" xfId="6713"/>
    <cellStyle name="20% - 强调文字颜色 2 2 2 4 3 3" xfId="5736"/>
    <cellStyle name="20% - 强调文字颜色 2 2 2 4 3 4" xfId="6719"/>
    <cellStyle name="20% - 强调文字颜色 2 2 2 4 4" xfId="3620"/>
    <cellStyle name="20% - 强调文字颜色 2 2 2 4 4 2" xfId="2133"/>
    <cellStyle name="20% - 强调文字颜色 2 2 2 4 4 3" xfId="2174"/>
    <cellStyle name="20% - 强调文字颜色 2 2 2 4 5" xfId="125"/>
    <cellStyle name="20% - 强调文字颜色 2 2 2 4 6" xfId="1516"/>
    <cellStyle name="20% - 强调文字颜色 2 2 2 5" xfId="6720"/>
    <cellStyle name="20% - 强调文字颜色 2 2 2 5 2" xfId="6726"/>
    <cellStyle name="20% - 强调文字颜色 2 2 2 5 2 2" xfId="4551"/>
    <cellStyle name="20% - 强调文字颜色 2 2 2 5 2 3" xfId="4660"/>
    <cellStyle name="20% - 强调文字颜色 2 2 2 5 3" xfId="6731"/>
    <cellStyle name="20% - 强调文字颜色 2 2 2 5 4" xfId="6734"/>
    <cellStyle name="20% - 强调文字颜色 2 2 2 6" xfId="6735"/>
    <cellStyle name="20% - 强调文字颜色 2 2 2 6 2" xfId="6740"/>
    <cellStyle name="20% - 强调文字颜色 2 2 2 6 2 2" xfId="6746"/>
    <cellStyle name="20% - 强调文字颜色 2 2 2 6 2 3" xfId="6749"/>
    <cellStyle name="20% - 强调文字颜色 2 2 2 6 3" xfId="6752"/>
    <cellStyle name="20% - 强调文字颜色 2 2 2 6 4" xfId="6240"/>
    <cellStyle name="20% - 强调文字颜色 2 2 2 7" xfId="6753"/>
    <cellStyle name="20% - 强调文字颜色 2 2 2 7 2" xfId="6756"/>
    <cellStyle name="20% - 强调文字颜色 2 2 2 7 2 2" xfId="6761"/>
    <cellStyle name="20% - 强调文字颜色 2 2 2 7 2 3" xfId="6765"/>
    <cellStyle name="20% - 强调文字颜色 2 2 2 7 3" xfId="6769"/>
    <cellStyle name="20% - 强调文字颜色 2 2 2 7 4" xfId="6770"/>
    <cellStyle name="20% - 强调文字颜色 2 2 2 8" xfId="4306"/>
    <cellStyle name="20% - 强调文字颜色 2 2 2 8 2" xfId="4316"/>
    <cellStyle name="20% - 强调文字颜色 2 2 2 8 3" xfId="4328"/>
    <cellStyle name="20% - 强调文字颜色 2 2 2 9" xfId="1178"/>
    <cellStyle name="20% - 强调文字颜色 2 2 2_11" xfId="2079"/>
    <cellStyle name="20% - 强调文字颜色 2 2 3" xfId="6773"/>
    <cellStyle name="20% - 强调文字颜色 2 2 3 10" xfId="6776"/>
    <cellStyle name="20% - 强调文字颜色 2 2 3 11" xfId="6782"/>
    <cellStyle name="20% - 强调文字颜色 2 2 3 2" xfId="4822"/>
    <cellStyle name="20% - 强调文字颜色 2 2 3 2 2" xfId="6787"/>
    <cellStyle name="20% - 强调文字颜色 2 2 3 2 2 2" xfId="86"/>
    <cellStyle name="20% - 强调文字颜色 2 2 3 2 2 2 2" xfId="3809"/>
    <cellStyle name="20% - 强调文字颜色 2 2 3 2 2 2 2 2" xfId="2980"/>
    <cellStyle name="20% - 强调文字颜色 2 2 3 2 2 2 2 3" xfId="3387"/>
    <cellStyle name="20% - 强调文字颜色 2 2 3 2 2 2 3" xfId="3812"/>
    <cellStyle name="20% - 强调文字颜色 2 2 3 2 2 2 4" xfId="3815"/>
    <cellStyle name="20% - 强调文字颜色 2 2 3 2 2 3" xfId="3819"/>
    <cellStyle name="20% - 强调文字颜色 2 2 3 2 2 3 2" xfId="3826"/>
    <cellStyle name="20% - 强调文字颜色 2 2 3 2 2 3 2 2" xfId="1245"/>
    <cellStyle name="20% - 强调文字颜色 2 2 3 2 2 3 2 3" xfId="3832"/>
    <cellStyle name="20% - 强调文字颜色 2 2 3 2 2 3 3" xfId="3767"/>
    <cellStyle name="20% - 强调文字颜色 2 2 3 2 2 3 4" xfId="3843"/>
    <cellStyle name="20% - 强调文字颜色 2 2 3 2 2 4" xfId="3849"/>
    <cellStyle name="20% - 强调文字颜色 2 2 3 2 2 4 2" xfId="3856"/>
    <cellStyle name="20% - 强调文字颜色 2 2 3 2 2 4 2 2" xfId="33"/>
    <cellStyle name="20% - 强调文字颜色 2 2 3 2 2 4 2 3" xfId="6793"/>
    <cellStyle name="20% - 强调文字颜色 2 2 3 2 2 4 3" xfId="3883"/>
    <cellStyle name="20% - 强调文字颜色 2 2 3 2 2 4 4" xfId="6802"/>
    <cellStyle name="20% - 强调文字颜色 2 2 3 2 2 5" xfId="3895"/>
    <cellStyle name="20% - 强调文字颜色 2 2 3 2 2 5 2" xfId="6806"/>
    <cellStyle name="20% - 强调文字颜色 2 2 3 2 2 5 3" xfId="6808"/>
    <cellStyle name="20% - 强调文字颜色 2 2 3 2 2 6" xfId="3903"/>
    <cellStyle name="20% - 强调文字颜色 2 2 3 2 2 7" xfId="6814"/>
    <cellStyle name="20% - 强调文字颜色 2 2 3 2 3" xfId="6817"/>
    <cellStyle name="20% - 强调文字颜色 2 2 3 2 3 2" xfId="274"/>
    <cellStyle name="20% - 强调文字颜色 2 2 3 2 3 2 2" xfId="6819"/>
    <cellStyle name="20% - 强调文字颜色 2 2 3 2 3 2 3" xfId="1822"/>
    <cellStyle name="20% - 强调文字颜色 2 2 3 2 3 3" xfId="6822"/>
    <cellStyle name="20% - 强调文字颜色 2 2 3 2 3 4" xfId="6824"/>
    <cellStyle name="20% - 强调文字颜色 2 2 3 2 4" xfId="6827"/>
    <cellStyle name="20% - 强调文字颜色 2 2 3 2 4 2" xfId="3940"/>
    <cellStyle name="20% - 强调文字颜色 2 2 3 2 4 2 2" xfId="6832"/>
    <cellStyle name="20% - 强调文字颜色 2 2 3 2 4 2 3" xfId="2065"/>
    <cellStyle name="20% - 强调文字颜色 2 2 3 2 4 3" xfId="6836"/>
    <cellStyle name="20% - 强调文字颜色 2 2 3 2 4 4" xfId="6844"/>
    <cellStyle name="20% - 强调文字颜色 2 2 3 2 5" xfId="6846"/>
    <cellStyle name="20% - 强调文字颜色 2 2 3 2 5 2" xfId="2698"/>
    <cellStyle name="20% - 强调文字颜色 2 2 3 2 5 2 2" xfId="6849"/>
    <cellStyle name="20% - 强调文字颜色 2 2 3 2 5 2 3" xfId="6855"/>
    <cellStyle name="20% - 强调文字颜色 2 2 3 2 5 3" xfId="5131"/>
    <cellStyle name="20% - 强调文字颜色 2 2 3 2 5 4" xfId="3039"/>
    <cellStyle name="20% - 强调文字颜色 2 2 3 2 6" xfId="6857"/>
    <cellStyle name="20% - 强调文字颜色 2 2 3 2 6 2" xfId="1796"/>
    <cellStyle name="20% - 强调文字颜色 2 2 3 2 6 2 2" xfId="6860"/>
    <cellStyle name="20% - 强调文字颜色 2 2 3 2 6 2 3" xfId="6861"/>
    <cellStyle name="20% - 强调文字颜色 2 2 3 2 6 3" xfId="6863"/>
    <cellStyle name="20% - 强调文字颜色 2 2 3 2 6 4" xfId="6868"/>
    <cellStyle name="20% - 强调文字颜色 2 2 3 2 7" xfId="6871"/>
    <cellStyle name="20% - 强调文字颜色 2 2 3 2 7 2" xfId="3545"/>
    <cellStyle name="20% - 强调文字颜色 2 2 3 2 7 3" xfId="6872"/>
    <cellStyle name="20% - 强调文字颜色 2 2 3 2 8" xfId="6876"/>
    <cellStyle name="20% - 强调文字颜色 2 2 3 2 9" xfId="2231"/>
    <cellStyle name="20% - 强调文字颜色 2 2 3 3" xfId="6878"/>
    <cellStyle name="20% - 强调文字颜色 2 2 3 3 2" xfId="6882"/>
    <cellStyle name="20% - 强调文字颜色 2 2 3 3 2 2" xfId="4017"/>
    <cellStyle name="20% - 强调文字颜色 2 2 3 3 2 2 2" xfId="6884"/>
    <cellStyle name="20% - 强调文字颜色 2 2 3 3 2 2 2 2" xfId="3879"/>
    <cellStyle name="20% - 强调文字颜色 2 2 3 3 2 2 2 3" xfId="6794"/>
    <cellStyle name="20% - 强调文字颜色 2 2 3 3 2 2 3" xfId="6885"/>
    <cellStyle name="20% - 强调文字颜色 2 2 3 3 2 2 4" xfId="6889"/>
    <cellStyle name="20% - 强调文字颜色 2 2 3 3 2 3" xfId="4022"/>
    <cellStyle name="20% - 强调文字颜色 2 2 3 3 2 3 2" xfId="2295"/>
    <cellStyle name="20% - 强调文字颜色 2 2 3 3 2 3 3" xfId="6891"/>
    <cellStyle name="20% - 强调文字颜色 2 2 3 3 2 4" xfId="3974"/>
    <cellStyle name="20% - 强调文字颜色 2 2 3 3 2 5" xfId="3986"/>
    <cellStyle name="20% - 强调文字颜色 2 2 3 3 3" xfId="6894"/>
    <cellStyle name="20% - 强调文字颜色 2 2 3 3 3 2" xfId="4047"/>
    <cellStyle name="20% - 强调文字颜色 2 2 3 3 3 2 2" xfId="6895"/>
    <cellStyle name="20% - 强调文字颜色 2 2 3 3 3 2 3" xfId="6897"/>
    <cellStyle name="20% - 强调文字颜色 2 2 3 3 3 3" xfId="6315"/>
    <cellStyle name="20% - 强调文字颜色 2 2 3 3 3 4" xfId="6900"/>
    <cellStyle name="20% - 强调文字颜色 2 2 3 3 4" xfId="6903"/>
    <cellStyle name="20% - 强调文字颜色 2 2 3 3 4 2" xfId="4079"/>
    <cellStyle name="20% - 强调文字颜色 2 2 3 3 4 2 2" xfId="6905"/>
    <cellStyle name="20% - 强调文字颜色 2 2 3 3 4 2 3" xfId="6910"/>
    <cellStyle name="20% - 强调文字颜色 2 2 3 3 4 3" xfId="6916"/>
    <cellStyle name="20% - 强调文字颜色 2 2 3 3 4 4" xfId="6918"/>
    <cellStyle name="20% - 强调文字颜色 2 2 3 3 5" xfId="107"/>
    <cellStyle name="20% - 强调文字颜色 2 2 3 3 5 2" xfId="5491"/>
    <cellStyle name="20% - 强调文字颜色 2 2 3 3 5 2 2" xfId="6923"/>
    <cellStyle name="20% - 强调文字颜色 2 2 3 3 5 2 3" xfId="6934"/>
    <cellStyle name="20% - 强调文字颜色 2 2 3 3 5 3" xfId="5494"/>
    <cellStyle name="20% - 强调文字颜色 2 2 3 3 5 4" xfId="6942"/>
    <cellStyle name="20% - 强调文字颜色 2 2 3 3 6" xfId="6944"/>
    <cellStyle name="20% - 强调文字颜色 2 2 3 3 6 2" xfId="1643"/>
    <cellStyle name="20% - 强调文字颜色 2 2 3 3 6 3" xfId="6947"/>
    <cellStyle name="20% - 强调文字颜色 2 2 3 3 7" xfId="6953"/>
    <cellStyle name="20% - 强调文字颜色 2 2 3 3 8" xfId="1861"/>
    <cellStyle name="20% - 强调文字颜色 2 2 3 4" xfId="5951"/>
    <cellStyle name="20% - 强调文字颜色 2 2 3 4 2" xfId="6955"/>
    <cellStyle name="20% - 强调文字颜色 2 2 3 4 2 2" xfId="4113"/>
    <cellStyle name="20% - 强调文字颜色 2 2 3 4 2 2 2" xfId="6964"/>
    <cellStyle name="20% - 强调文字颜色 2 2 3 4 2 2 3" xfId="6968"/>
    <cellStyle name="20% - 强调文字颜色 2 2 3 4 2 3" xfId="6971"/>
    <cellStyle name="20% - 强调文字颜色 2 2 3 4 2 4" xfId="6975"/>
    <cellStyle name="20% - 强调文字颜色 2 2 3 4 3" xfId="6978"/>
    <cellStyle name="20% - 强调文字颜色 2 2 3 4 3 2" xfId="4147"/>
    <cellStyle name="20% - 强调文字颜色 2 2 3 4 3 2 2" xfId="6981"/>
    <cellStyle name="20% - 强调文字颜色 2 2 3 4 3 2 3" xfId="6984"/>
    <cellStyle name="20% - 强调文字颜色 2 2 3 4 3 3" xfId="6986"/>
    <cellStyle name="20% - 强调文字颜色 2 2 3 4 3 4" xfId="6988"/>
    <cellStyle name="20% - 强调文字颜色 2 2 3 4 4" xfId="6990"/>
    <cellStyle name="20% - 强调文字颜色 2 2 3 4 4 2" xfId="6992"/>
    <cellStyle name="20% - 强调文字颜色 2 2 3 4 4 3" xfId="6994"/>
    <cellStyle name="20% - 强调文字颜色 2 2 3 4 5" xfId="6998"/>
    <cellStyle name="20% - 强调文字颜色 2 2 3 4 6" xfId="7002"/>
    <cellStyle name="20% - 强调文字颜色 2 2 3 5" xfId="7006"/>
    <cellStyle name="20% - 强调文字颜色 2 2 3 5 2" xfId="7010"/>
    <cellStyle name="20% - 强调文字颜色 2 2 3 5 2 2" xfId="7013"/>
    <cellStyle name="20% - 强调文字颜色 2 2 3 5 2 3" xfId="3855"/>
    <cellStyle name="20% - 强调文字颜色 2 2 3 5 3" xfId="7015"/>
    <cellStyle name="20% - 强调文字颜色 2 2 3 5 4" xfId="7017"/>
    <cellStyle name="20% - 强调文字颜色 2 2 3 6" xfId="7019"/>
    <cellStyle name="20% - 强调文字颜色 2 2 3 6 2" xfId="7021"/>
    <cellStyle name="20% - 强调文字颜色 2 2 3 6 2 2" xfId="5002"/>
    <cellStyle name="20% - 强调文字颜色 2 2 3 6 2 3" xfId="5009"/>
    <cellStyle name="20% - 强调文字颜色 2 2 3 6 3" xfId="7023"/>
    <cellStyle name="20% - 强调文字颜色 2 2 3 6 4" xfId="6031"/>
    <cellStyle name="20% - 强调文字颜色 2 2 3 7" xfId="7025"/>
    <cellStyle name="20% - 强调文字颜色 2 2 3 7 2" xfId="7027"/>
    <cellStyle name="20% - 强调文字颜色 2 2 3 7 2 2" xfId="7033"/>
    <cellStyle name="20% - 强调文字颜色 2 2 3 7 2 3" xfId="7041"/>
    <cellStyle name="20% - 强调文字颜色 2 2 3 7 3" xfId="7044"/>
    <cellStyle name="20% - 强调文字颜色 2 2 3 7 4" xfId="7049"/>
    <cellStyle name="20% - 强调文字颜色 2 2 3 8" xfId="113"/>
    <cellStyle name="20% - 强调文字颜色 2 2 3 8 2" xfId="2405"/>
    <cellStyle name="20% - 强调文字颜色 2 2 3 8 2 2" xfId="7052"/>
    <cellStyle name="20% - 强调文字颜色 2 2 3 8 2 3" xfId="7054"/>
    <cellStyle name="20% - 强调文字颜色 2 2 3 8 3" xfId="3675"/>
    <cellStyle name="20% - 强调文字颜色 2 2 3 8 4" xfId="7055"/>
    <cellStyle name="20% - 强调文字颜色 2 2 3 9" xfId="1505"/>
    <cellStyle name="20% - 强调文字颜色 2 2 3 9 2" xfId="7057"/>
    <cellStyle name="20% - 强调文字颜色 2 2 3 9 3" xfId="7059"/>
    <cellStyle name="20% - 强调文字颜色 2 2 3_11" xfId="7066"/>
    <cellStyle name="20% - 强调文字颜色 2 2 4" xfId="7072"/>
    <cellStyle name="20% - 强调文字颜色 2 2 4 10" xfId="7074"/>
    <cellStyle name="20% - 强调文字颜色 2 2 4 2" xfId="7080"/>
    <cellStyle name="20% - 强调文字颜色 2 2 4 2 2" xfId="7082"/>
    <cellStyle name="20% - 强调文字颜色 2 2 4 2 2 2" xfId="1433"/>
    <cellStyle name="20% - 强调文字颜色 2 2 4 2 2 2 2" xfId="4108"/>
    <cellStyle name="20% - 强调文字颜色 2 2 4 2 2 2 3" xfId="4288"/>
    <cellStyle name="20% - 强调文字颜色 2 2 4 2 2 3" xfId="1443"/>
    <cellStyle name="20% - 强调文字颜色 2 2 4 2 2 4" xfId="891"/>
    <cellStyle name="20% - 强调文字颜色 2 2 4 2 3" xfId="7085"/>
    <cellStyle name="20% - 强调文字颜色 2 2 4 2 3 2" xfId="1487"/>
    <cellStyle name="20% - 强调文字颜色 2 2 4 2 3 2 2" xfId="7088"/>
    <cellStyle name="20% - 强调文字颜色 2 2 4 2 3 2 3" xfId="2777"/>
    <cellStyle name="20% - 强调文字颜色 2 2 4 2 3 3" xfId="7089"/>
    <cellStyle name="20% - 强调文字颜色 2 2 4 2 3 4" xfId="7092"/>
    <cellStyle name="20% - 强调文字颜色 2 2 4 2 4" xfId="7094"/>
    <cellStyle name="20% - 强调文字颜色 2 2 4 2 4 2" xfId="1221"/>
    <cellStyle name="20% - 强调文字颜色 2 2 4 2 4 2 2" xfId="7099"/>
    <cellStyle name="20% - 强调文字颜色 2 2 4 2 4 2 3" xfId="7105"/>
    <cellStyle name="20% - 强调文字颜色 2 2 4 2 4 3" xfId="1281"/>
    <cellStyle name="20% - 强调文字颜色 2 2 4 2 4 4" xfId="1298"/>
    <cellStyle name="20% - 强调文字颜色 2 2 4 2 5" xfId="7107"/>
    <cellStyle name="20% - 强调文字颜色 2 2 4 2 5 2" xfId="1556"/>
    <cellStyle name="20% - 强调文字颜色 2 2 4 2 5 3" xfId="7108"/>
    <cellStyle name="20% - 强调文字颜色 2 2 4 2 6" xfId="7109"/>
    <cellStyle name="20% - 强调文字颜色 2 2 4 2 7" xfId="7114"/>
    <cellStyle name="20% - 强调文字颜色 2 2 4 3" xfId="7115"/>
    <cellStyle name="20% - 强调文字颜色 2 2 4 3 2" xfId="7117"/>
    <cellStyle name="20% - 强调文字颜色 2 2 4 3 2 2" xfId="1767"/>
    <cellStyle name="20% - 强调文字颜色 2 2 4 3 2 2 2" xfId="7122"/>
    <cellStyle name="20% - 强调文字颜色 2 2 4 3 2 2 3" xfId="7124"/>
    <cellStyle name="20% - 强调文字颜色 2 2 4 3 2 3" xfId="1775"/>
    <cellStyle name="20% - 强调文字颜色 2 2 4 3 2 4" xfId="7127"/>
    <cellStyle name="20% - 强调文字颜色 2 2 4 3 3" xfId="7130"/>
    <cellStyle name="20% - 强调文字颜色 2 2 4 3 3 2" xfId="1812"/>
    <cellStyle name="20% - 强调文字颜色 2 2 4 3 3 3" xfId="7132"/>
    <cellStyle name="20% - 强调文字颜色 2 2 4 3 4" xfId="7133"/>
    <cellStyle name="20% - 强调文字颜色 2 2 4 3 5" xfId="7134"/>
    <cellStyle name="20% - 强调文字颜色 2 2 4 4" xfId="7135"/>
    <cellStyle name="20% - 强调文字颜色 2 2 4 4 2" xfId="7137"/>
    <cellStyle name="20% - 强调文字颜色 2 2 4 4 2 2" xfId="2020"/>
    <cellStyle name="20% - 强调文字颜色 2 2 4 4 2 3" xfId="7141"/>
    <cellStyle name="20% - 强调文字颜色 2 2 4 4 3" xfId="7146"/>
    <cellStyle name="20% - 强调文字颜色 2 2 4 4 4" xfId="7148"/>
    <cellStyle name="20% - 强调文字颜色 2 2 4 5" xfId="7151"/>
    <cellStyle name="20% - 强调文字颜色 2 2 4 5 2" xfId="7154"/>
    <cellStyle name="20% - 强调文字颜色 2 2 4 5 2 2" xfId="7155"/>
    <cellStyle name="20% - 强调文字颜色 2 2 4 5 2 3" xfId="7157"/>
    <cellStyle name="20% - 强调文字颜色 2 2 4 5 3" xfId="7159"/>
    <cellStyle name="20% - 强调文字颜色 2 2 4 5 4" xfId="7160"/>
    <cellStyle name="20% - 强调文字颜色 2 2 4 6" xfId="7161"/>
    <cellStyle name="20% - 强调文字颜色 2 2 4 6 2" xfId="7162"/>
    <cellStyle name="20% - 强调文字颜色 2 2 4 6 2 2" xfId="7163"/>
    <cellStyle name="20% - 强调文字颜色 2 2 4 6 2 3" xfId="7164"/>
    <cellStyle name="20% - 强调文字颜色 2 2 4 6 3" xfId="7166"/>
    <cellStyle name="20% - 强调文字颜色 2 2 4 6 4" xfId="7168"/>
    <cellStyle name="20% - 强调文字颜色 2 2 4 7" xfId="7169"/>
    <cellStyle name="20% - 强调文字颜色 2 2 4 7 2" xfId="3215"/>
    <cellStyle name="20% - 强调文字颜色 2 2 4 7 2 2" xfId="7174"/>
    <cellStyle name="20% - 强调文字颜色 2 2 4 7 2 3" xfId="7178"/>
    <cellStyle name="20% - 强调文字颜色 2 2 4 7 3" xfId="7184"/>
    <cellStyle name="20% - 强调文字颜色 2 2 4 7 4" xfId="7190"/>
    <cellStyle name="20% - 强调文字颜色 2 2 4 8" xfId="4352"/>
    <cellStyle name="20% - 强调文字颜色 2 2 4 8 2" xfId="3248"/>
    <cellStyle name="20% - 强调文字颜色 2 2 4 8 3" xfId="4364"/>
    <cellStyle name="20% - 强调文字颜色 2 2 4 9" xfId="1580"/>
    <cellStyle name="20% - 强调文字颜色 2 2 5" xfId="7194"/>
    <cellStyle name="20% - 强调文字颜色 2 2 5 2" xfId="7199"/>
    <cellStyle name="20% - 强调文字颜色 2 2 5 2 2" xfId="7202"/>
    <cellStyle name="20% - 强调文字颜色 2 2 5 2 2 2" xfId="2632"/>
    <cellStyle name="20% - 强调文字颜色 2 2 5 2 2 2 2" xfId="7205"/>
    <cellStyle name="20% - 强调文字颜色 2 2 5 2 2 2 3" xfId="7209"/>
    <cellStyle name="20% - 强调文字颜色 2 2 5 2 2 3" xfId="7211"/>
    <cellStyle name="20% - 强调文字颜色 2 2 5 2 2 4" xfId="7213"/>
    <cellStyle name="20% - 强调文字颜色 2 2 5 2 3" xfId="7215"/>
    <cellStyle name="20% - 强调文字颜色 2 2 5 2 3 2" xfId="2667"/>
    <cellStyle name="20% - 强调文字颜色 2 2 5 2 3 3" xfId="7217"/>
    <cellStyle name="20% - 强调文字颜色 2 2 5 2 4" xfId="7219"/>
    <cellStyle name="20% - 强调文字颜色 2 2 5 2 5" xfId="7220"/>
    <cellStyle name="20% - 强调文字颜色 2 2 5 3" xfId="7221"/>
    <cellStyle name="20% - 强调文字颜色 2 2 5 3 2" xfId="7227"/>
    <cellStyle name="20% - 强调文字颜色 2 2 5 3 2 2" xfId="1008"/>
    <cellStyle name="20% - 强调文字颜色 2 2 5 3 2 3" xfId="7229"/>
    <cellStyle name="20% - 强调文字颜色 2 2 5 3 3" xfId="7233"/>
    <cellStyle name="20% - 强调文字颜色 2 2 5 3 4" xfId="7234"/>
    <cellStyle name="20% - 强调文字颜色 2 2 5 4" xfId="7235"/>
    <cellStyle name="20% - 强调文字颜色 2 2 5 4 2" xfId="7239"/>
    <cellStyle name="20% - 强调文字颜色 2 2 5 4 2 2" xfId="7243"/>
    <cellStyle name="20% - 强调文字颜色 2 2 5 4 2 3" xfId="7244"/>
    <cellStyle name="20% - 强调文字颜色 2 2 5 4 3" xfId="7246"/>
    <cellStyle name="20% - 强调文字颜色 2 2 5 4 4" xfId="7249"/>
    <cellStyle name="20% - 强调文字颜色 2 2 5 5" xfId="7250"/>
    <cellStyle name="20% - 强调文字颜色 2 2 5 5 2" xfId="7252"/>
    <cellStyle name="20% - 强调文字颜色 2 2 5 5 2 2" xfId="7253"/>
    <cellStyle name="20% - 强调文字颜色 2 2 5 5 2 3" xfId="7256"/>
    <cellStyle name="20% - 强调文字颜色 2 2 5 5 3" xfId="4960"/>
    <cellStyle name="20% - 强调文字颜色 2 2 5 5 4" xfId="4963"/>
    <cellStyle name="20% - 强调文字颜色 2 2 5 6" xfId="7259"/>
    <cellStyle name="20% - 强调文字颜色 2 2 5 6 2" xfId="7260"/>
    <cellStyle name="20% - 强调文字颜色 2 2 5 6 3" xfId="7261"/>
    <cellStyle name="20% - 强调文字颜色 2 2 5 7" xfId="7262"/>
    <cellStyle name="20% - 强调文字颜色 2 2 5 8" xfId="4387"/>
    <cellStyle name="20% - 强调文字颜色 2 2 6" xfId="7264"/>
    <cellStyle name="20% - 强调文字颜色 2 2 6 2" xfId="7267"/>
    <cellStyle name="20% - 强调文字颜色 2 2 6 2 2" xfId="1041"/>
    <cellStyle name="20% - 强调文字颜色 2 2 6 2 2 2" xfId="2939"/>
    <cellStyle name="20% - 强调文字颜色 2 2 6 2 2 3" xfId="3113"/>
    <cellStyle name="20% - 强调文字颜色 2 2 6 2 3" xfId="3128"/>
    <cellStyle name="20% - 强调文字颜色 2 2 6 2 4" xfId="3163"/>
    <cellStyle name="20% - 强调文字颜色 2 2 6 3" xfId="7271"/>
    <cellStyle name="20% - 强调文字颜色 2 2 6 3 2" xfId="3424"/>
    <cellStyle name="20% - 强调文字颜色 2 2 6 3 2 2" xfId="3014"/>
    <cellStyle name="20% - 强调文字颜色 2 2 6 3 2 3" xfId="3439"/>
    <cellStyle name="20% - 强调文字颜色 2 2 6 3 3" xfId="3473"/>
    <cellStyle name="20% - 强调文字颜色 2 2 6 3 4" xfId="2010"/>
    <cellStyle name="20% - 强调文字颜色 2 2 6 4" xfId="7275"/>
    <cellStyle name="20% - 强调文字颜色 2 2 6 4 2" xfId="7280"/>
    <cellStyle name="20% - 强调文字颜色 2 2 6 4 2 2" xfId="7281"/>
    <cellStyle name="20% - 强调文字颜色 2 2 6 4 2 3" xfId="7282"/>
    <cellStyle name="20% - 强调文字颜色 2 2 6 4 3" xfId="7286"/>
    <cellStyle name="20% - 强调文字颜色 2 2 6 4 4" xfId="7288"/>
    <cellStyle name="20% - 强调文字颜色 2 2 6 5" xfId="7289"/>
    <cellStyle name="20% - 强调文字颜色 2 2 6 5 2" xfId="7290"/>
    <cellStyle name="20% - 强调文字颜色 2 2 6 5 3" xfId="4994"/>
    <cellStyle name="20% - 强调文字颜色 2 2 6 6" xfId="7291"/>
    <cellStyle name="20% - 强调文字颜色 2 2 6 7" xfId="7293"/>
    <cellStyle name="20% - 强调文字颜色 2 2 7" xfId="7295"/>
    <cellStyle name="20% - 强调文字颜色 2 2 7 2" xfId="4332"/>
    <cellStyle name="20% - 强调文字颜色 2 2 7 2 2" xfId="114"/>
    <cellStyle name="20% - 强调文字颜色 2 2 7 2 3" xfId="1502"/>
    <cellStyle name="20% - 强调文字颜色 2 2 7 3" xfId="4338"/>
    <cellStyle name="20% - 强调文字颜色 2 2 7 4" xfId="4373"/>
    <cellStyle name="20% - 强调文字颜色 2 2 8" xfId="7298"/>
    <cellStyle name="20% - 强调文字颜色 2 2 8 2" xfId="4427"/>
    <cellStyle name="20% - 强调文字颜色 2 2 8 2 2" xfId="4435"/>
    <cellStyle name="20% - 强调文字颜色 2 2 8 2 3" xfId="1878"/>
    <cellStyle name="20% - 强调文字颜色 2 2 8 3" xfId="4446"/>
    <cellStyle name="20% - 强调文字颜色 2 2 8 4" xfId="4460"/>
    <cellStyle name="20% - 强调文字颜色 2 2 9" xfId="7301"/>
    <cellStyle name="20% - 强调文字颜色 2 2 9 2" xfId="4497"/>
    <cellStyle name="20% - 强调文字颜色 2 2 9 2 2" xfId="2907"/>
    <cellStyle name="20% - 强调文字颜色 2 2 9 2 3" xfId="2166"/>
    <cellStyle name="20% - 强调文字颜色 2 2 9 3" xfId="4516"/>
    <cellStyle name="20% - 强调文字颜色 2 2 9 4" xfId="7305"/>
    <cellStyle name="20% - 强调文字颜色 2 2_11" xfId="7306"/>
    <cellStyle name="20% - 强调文字颜色 2 3" xfId="7310"/>
    <cellStyle name="20% - 强调文字颜色 2 3 10" xfId="601"/>
    <cellStyle name="20% - 强调文字颜色 2 3 10 2" xfId="7315"/>
    <cellStyle name="20% - 强调文字颜色 2 3 10 2 2" xfId="7318"/>
    <cellStyle name="20% - 强调文字颜色 2 3 10 2 3" xfId="7323"/>
    <cellStyle name="20% - 强调文字颜色 2 3 10 3" xfId="7326"/>
    <cellStyle name="20% - 强调文字颜色 2 3 10 4" xfId="7332"/>
    <cellStyle name="20% - 强调文字颜色 2 3 11" xfId="7333"/>
    <cellStyle name="20% - 强调文字颜色 2 3 11 2" xfId="7338"/>
    <cellStyle name="20% - 强调文字颜色 2 3 11 2 2" xfId="4828"/>
    <cellStyle name="20% - 强调文字颜色 2 3 11 2 3" xfId="1363"/>
    <cellStyle name="20% - 强调文字颜色 2 3 11 3" xfId="7339"/>
    <cellStyle name="20% - 强调文字颜色 2 3 11 4" xfId="7341"/>
    <cellStyle name="20% - 强调文字颜色 2 3 12" xfId="7342"/>
    <cellStyle name="20% - 强调文字颜色 2 3 12 2" xfId="7348"/>
    <cellStyle name="20% - 强调文字颜色 2 3 12 2 2" xfId="5378"/>
    <cellStyle name="20% - 强调文字颜色 2 3 12 2 3" xfId="7351"/>
    <cellStyle name="20% - 强调文字颜色 2 3 12 3" xfId="7352"/>
    <cellStyle name="20% - 强调文字颜色 2 3 12 4" xfId="7354"/>
    <cellStyle name="20% - 强调文字颜色 2 3 13" xfId="7358"/>
    <cellStyle name="20% - 强调文字颜色 2 3 13 2" xfId="7360"/>
    <cellStyle name="20% - 强调文字颜色 2 3 13 2 2" xfId="5620"/>
    <cellStyle name="20% - 强调文字颜色 2 3 13 2 3" xfId="3402"/>
    <cellStyle name="20% - 强调文字颜色 2 3 13 3" xfId="7364"/>
    <cellStyle name="20% - 强调文字颜色 2 3 13 4" xfId="7366"/>
    <cellStyle name="20% - 强调文字颜色 2 3 14" xfId="7373"/>
    <cellStyle name="20% - 强调文字颜色 2 3 14 2" xfId="6188"/>
    <cellStyle name="20% - 强调文字颜色 2 3 14 2 2" xfId="5265"/>
    <cellStyle name="20% - 强调文字颜色 2 3 14 2 3" xfId="7376"/>
    <cellStyle name="20% - 强调文字颜色 2 3 14 3" xfId="3775"/>
    <cellStyle name="20% - 强调文字颜色 2 3 14 4" xfId="3839"/>
    <cellStyle name="20% - 强调文字颜色 2 3 15" xfId="7381"/>
    <cellStyle name="20% - 强调文字颜色 2 3 15 2" xfId="6696"/>
    <cellStyle name="20% - 强调文字颜色 2 3 15 3" xfId="3872"/>
    <cellStyle name="20% - 强调文字颜色 2 3 16" xfId="7383"/>
    <cellStyle name="20% - 强调文字颜色 2 3 17" xfId="7386"/>
    <cellStyle name="20% - 强调文字颜色 2 3 2" xfId="7389"/>
    <cellStyle name="20% - 强调文字颜色 2 3 2 10" xfId="7396"/>
    <cellStyle name="20% - 强调文字颜色 2 3 2 2" xfId="5162"/>
    <cellStyle name="20% - 强调文字颜色 2 3 2 2 2" xfId="7397"/>
    <cellStyle name="20% - 强调文字颜色 2 3 2 2 2 2" xfId="7401"/>
    <cellStyle name="20% - 强调文字颜色 2 3 2 2 2 2 2" xfId="7404"/>
    <cellStyle name="20% - 强调文字颜色 2 3 2 2 2 2 2 2" xfId="7410"/>
    <cellStyle name="20% - 强调文字颜色 2 3 2 2 2 2 2 3" xfId="7412"/>
    <cellStyle name="20% - 强调文字颜色 2 3 2 2 2 2 3" xfId="7414"/>
    <cellStyle name="20% - 强调文字颜色 2 3 2 2 2 2 4" xfId="7417"/>
    <cellStyle name="20% - 强调文字颜色 2 3 2 2 2 3" xfId="7419"/>
    <cellStyle name="20% - 强调文字颜色 2 3 2 2 2 3 2" xfId="7422"/>
    <cellStyle name="20% - 强调文字颜色 2 3 2 2 2 3 2 2" xfId="7425"/>
    <cellStyle name="20% - 强调文字颜色 2 3 2 2 2 3 2 3" xfId="7429"/>
    <cellStyle name="20% - 强调文字颜色 2 3 2 2 2 3 3" xfId="7434"/>
    <cellStyle name="20% - 强调文字颜色 2 3 2 2 2 3 4" xfId="7438"/>
    <cellStyle name="20% - 强调文字颜色 2 3 2 2 2 4" xfId="7443"/>
    <cellStyle name="20% - 强调文字颜色 2 3 2 2 2 4 2" xfId="7447"/>
    <cellStyle name="20% - 强调文字颜色 2 3 2 2 2 4 2 2" xfId="7451"/>
    <cellStyle name="20% - 强调文字颜色 2 3 2 2 2 4 2 3" xfId="7455"/>
    <cellStyle name="20% - 强调文字颜色 2 3 2 2 2 4 3" xfId="7460"/>
    <cellStyle name="20% - 强调文字颜色 2 3 2 2 2 4 4" xfId="7465"/>
    <cellStyle name="20% - 强调文字颜色 2 3 2 2 2 5" xfId="4059"/>
    <cellStyle name="20% - 强调文字颜色 2 3 2 2 2 5 2" xfId="7473"/>
    <cellStyle name="20% - 强调文字颜色 2 3 2 2 2 5 3" xfId="7477"/>
    <cellStyle name="20% - 强调文字颜色 2 3 2 2 2 6" xfId="2753"/>
    <cellStyle name="20% - 强调文字颜色 2 3 2 2 2 7" xfId="7483"/>
    <cellStyle name="20% - 强调文字颜色 2 3 2 2 3" xfId="7486"/>
    <cellStyle name="20% - 强调文字颜色 2 3 2 2 3 2" xfId="7490"/>
    <cellStyle name="20% - 强调文字颜色 2 3 2 2 3 2 2" xfId="7495"/>
    <cellStyle name="20% - 强调文字颜色 2 3 2 2 3 2 3" xfId="7499"/>
    <cellStyle name="20% - 强调文字颜色 2 3 2 2 3 3" xfId="7500"/>
    <cellStyle name="20% - 强调文字颜色 2 3 2 2 3 4" xfId="7504"/>
    <cellStyle name="20% - 强调文字颜色 2 3 2 2 4" xfId="7505"/>
    <cellStyle name="20% - 强调文字颜色 2 3 2 2 4 2" xfId="7507"/>
    <cellStyle name="20% - 强调文字颜色 2 3 2 2 4 2 2" xfId="7509"/>
    <cellStyle name="20% - 强调文字颜色 2 3 2 2 4 2 3" xfId="7513"/>
    <cellStyle name="20% - 强调文字颜色 2 3 2 2 4 3" xfId="7515"/>
    <cellStyle name="20% - 强调文字颜色 2 3 2 2 4 4" xfId="7517"/>
    <cellStyle name="20% - 强调文字颜色 2 3 2 2 5" xfId="7519"/>
    <cellStyle name="20% - 强调文字颜色 2 3 2 2 5 2" xfId="7522"/>
    <cellStyle name="20% - 强调文字颜色 2 3 2 2 5 2 2" xfId="5845"/>
    <cellStyle name="20% - 强调文字颜色 2 3 2 2 5 2 3" xfId="7525"/>
    <cellStyle name="20% - 强调文字颜色 2 3 2 2 5 3" xfId="2480"/>
    <cellStyle name="20% - 强调文字颜色 2 3 2 2 5 4" xfId="2484"/>
    <cellStyle name="20% - 强调文字颜色 2 3 2 2 6" xfId="2659"/>
    <cellStyle name="20% - 强调文字颜色 2 3 2 2 6 2" xfId="1267"/>
    <cellStyle name="20% - 强调文字颜色 2 3 2 2 6 2 2" xfId="7529"/>
    <cellStyle name="20% - 强调文字颜色 2 3 2 2 6 2 3" xfId="7533"/>
    <cellStyle name="20% - 强调文字颜色 2 3 2 2 6 3" xfId="1286"/>
    <cellStyle name="20% - 强调文字颜色 2 3 2 2 6 4" xfId="7171"/>
    <cellStyle name="20% - 强调文字颜色 2 3 2 2 7" xfId="2671"/>
    <cellStyle name="20% - 强调文字颜色 2 3 2 2 7 2" xfId="1561"/>
    <cellStyle name="20% - 强调文字颜色 2 3 2 2 7 3" xfId="7535"/>
    <cellStyle name="20% - 强调文字颜色 2 3 2 2 8" xfId="657"/>
    <cellStyle name="20% - 强调文字颜色 2 3 2 2 9" xfId="676"/>
    <cellStyle name="20% - 强调文字颜色 2 3 2 3" xfId="7539"/>
    <cellStyle name="20% - 强调文字颜色 2 3 2 3 2" xfId="7541"/>
    <cellStyle name="20% - 强调文字颜色 2 3 2 3 2 2" xfId="7548"/>
    <cellStyle name="20% - 强调文字颜色 2 3 2 3 2 2 2" xfId="546"/>
    <cellStyle name="20% - 强调文字颜色 2 3 2 3 2 2 2 2" xfId="7553"/>
    <cellStyle name="20% - 强调文字颜色 2 3 2 3 2 2 2 3" xfId="7560"/>
    <cellStyle name="20% - 强调文字颜色 2 3 2 3 2 2 3" xfId="7564"/>
    <cellStyle name="20% - 强调文字颜色 2 3 2 3 2 2 4" xfId="7566"/>
    <cellStyle name="20% - 强调文字颜色 2 3 2 3 2 3" xfId="7570"/>
    <cellStyle name="20% - 强调文字颜色 2 3 2 3 2 3 2" xfId="3331"/>
    <cellStyle name="20% - 强调文字颜色 2 3 2 3 2 3 3" xfId="7572"/>
    <cellStyle name="20% - 强调文字颜色 2 3 2 3 2 4" xfId="7576"/>
    <cellStyle name="20% - 强调文字颜色 2 3 2 3 2 5" xfId="5465"/>
    <cellStyle name="20% - 强调文字颜色 2 3 2 3 3" xfId="7579"/>
    <cellStyle name="20% - 强调文字颜色 2 3 2 3 3 2" xfId="7583"/>
    <cellStyle name="20% - 强调文字颜色 2 3 2 3 3 2 2" xfId="7588"/>
    <cellStyle name="20% - 强调文字颜色 2 3 2 3 3 2 3" xfId="7594"/>
    <cellStyle name="20% - 强调文字颜色 2 3 2 3 3 3" xfId="7597"/>
    <cellStyle name="20% - 强调文字颜色 2 3 2 3 3 4" xfId="7602"/>
    <cellStyle name="20% - 强调文字颜色 2 3 2 3 4" xfId="7606"/>
    <cellStyle name="20% - 强调文字颜色 2 3 2 3 4 2" xfId="7609"/>
    <cellStyle name="20% - 强调文字颜色 2 3 2 3 4 2 2" xfId="7612"/>
    <cellStyle name="20% - 强调文字颜色 2 3 2 3 4 2 3" xfId="7615"/>
    <cellStyle name="20% - 强调文字颜色 2 3 2 3 4 3" xfId="7621"/>
    <cellStyle name="20% - 强调文字颜色 2 3 2 3 4 4" xfId="7623"/>
    <cellStyle name="20% - 强调文字颜色 2 3 2 3 5" xfId="7627"/>
    <cellStyle name="20% - 强调文字颜色 2 3 2 3 5 2" xfId="7633"/>
    <cellStyle name="20% - 强调文字颜色 2 3 2 3 5 3" xfId="7638"/>
    <cellStyle name="20% - 强调文字颜色 2 3 2 3 6" xfId="2258"/>
    <cellStyle name="20% - 强调文字颜色 2 3 2 3 7" xfId="2286"/>
    <cellStyle name="20% - 强调文字颜色 2 3 2 4" xfId="7641"/>
    <cellStyle name="20% - 强调文字颜色 2 3 2 4 2" xfId="7642"/>
    <cellStyle name="20% - 强调文字颜色 2 3 2 4 2 2" xfId="7648"/>
    <cellStyle name="20% - 强调文字颜色 2 3 2 4 2 2 2" xfId="6627"/>
    <cellStyle name="20% - 强调文字颜色 2 3 2 4 2 2 3" xfId="7651"/>
    <cellStyle name="20% - 强调文字颜色 2 3 2 4 2 3" xfId="7654"/>
    <cellStyle name="20% - 强调文字颜色 2 3 2 4 2 4" xfId="7657"/>
    <cellStyle name="20% - 强调文字颜色 2 3 2 4 3" xfId="7658"/>
    <cellStyle name="20% - 强调文字颜色 2 3 2 4 3 2" xfId="7661"/>
    <cellStyle name="20% - 强调文字颜色 2 3 2 4 3 3" xfId="7663"/>
    <cellStyle name="20% - 强调文字颜色 2 3 2 4 4" xfId="7664"/>
    <cellStyle name="20% - 强调文字颜色 2 3 2 4 5" xfId="7666"/>
    <cellStyle name="20% - 强调文字颜色 2 3 2 5" xfId="7671"/>
    <cellStyle name="20% - 强调文字颜色 2 3 2 5 2" xfId="7672"/>
    <cellStyle name="20% - 强调文字颜色 2 3 2 5 2 2" xfId="3963"/>
    <cellStyle name="20% - 强调文字颜色 2 3 2 5 2 3" xfId="4096"/>
    <cellStyle name="20% - 强调文字颜色 2 3 2 5 3" xfId="7674"/>
    <cellStyle name="20% - 强调文字颜色 2 3 2 5 4" xfId="7675"/>
    <cellStyle name="20% - 强调文字颜色 2 3 2 6" xfId="7679"/>
    <cellStyle name="20% - 强调文字颜色 2 3 2 6 2" xfId="7680"/>
    <cellStyle name="20% - 强调文字颜色 2 3 2 6 2 2" xfId="783"/>
    <cellStyle name="20% - 强调文字颜色 2 3 2 6 2 3" xfId="5144"/>
    <cellStyle name="20% - 强调文字颜色 2 3 2 6 3" xfId="7684"/>
    <cellStyle name="20% - 强调文字颜色 2 3 2 6 4" xfId="6405"/>
    <cellStyle name="20% - 强调文字颜色 2 3 2 7" xfId="7686"/>
    <cellStyle name="20% - 强调文字颜色 2 3 2 7 2" xfId="6499"/>
    <cellStyle name="20% - 强调文字颜色 2 3 2 7 2 2" xfId="6042"/>
    <cellStyle name="20% - 强调文字颜色 2 3 2 7 2 3" xfId="6080"/>
    <cellStyle name="20% - 强调文字颜色 2 3 2 7 3" xfId="6506"/>
    <cellStyle name="20% - 强调文字颜色 2 3 2 7 4" xfId="7688"/>
    <cellStyle name="20% - 强调文字颜色 2 3 2 8" xfId="109"/>
    <cellStyle name="20% - 强调文字颜色 2 3 2 8 2" xfId="4413"/>
    <cellStyle name="20% - 强调文字颜色 2 3 2 8 3" xfId="4420"/>
    <cellStyle name="20% - 强调文字颜色 2 3 2 9" xfId="1837"/>
    <cellStyle name="20% - 强调文字颜色 2 3 2_11" xfId="7693"/>
    <cellStyle name="20% - 强调文字颜色 2 3 3" xfId="4264"/>
    <cellStyle name="20% - 强调文字颜色 2 3 3 10" xfId="7698"/>
    <cellStyle name="20% - 强调文字颜色 2 3 3 2" xfId="7700"/>
    <cellStyle name="20% - 强调文字颜色 2 3 3 2 2" xfId="7703"/>
    <cellStyle name="20% - 强调文字颜色 2 3 3 2 2 2" xfId="4492"/>
    <cellStyle name="20% - 强调文字颜色 2 3 3 2 2 2 2" xfId="2551"/>
    <cellStyle name="20% - 强调文字颜色 2 3 3 2 2 2 2 2" xfId="5116"/>
    <cellStyle name="20% - 强调文字颜色 2 3 3 2 2 2 2 3" xfId="5120"/>
    <cellStyle name="20% - 强调文字颜色 2 3 3 2 2 2 3" xfId="2109"/>
    <cellStyle name="20% - 强调文字颜色 2 3 3 2 2 2 4" xfId="2123"/>
    <cellStyle name="20% - 强调文字颜色 2 3 3 2 2 3" xfId="4506"/>
    <cellStyle name="20% - 强调文字颜色 2 3 3 2 2 3 2" xfId="2899"/>
    <cellStyle name="20% - 强调文字颜色 2 3 3 2 2 3 2 2" xfId="7709"/>
    <cellStyle name="20% - 强调文字颜色 2 3 3 2 2 3 2 3" xfId="7713"/>
    <cellStyle name="20% - 强调文字颜色 2 3 3 2 2 3 3" xfId="2160"/>
    <cellStyle name="20% - 强调文字颜色 2 3 3 2 2 3 4" xfId="2171"/>
    <cellStyle name="20% - 强调文字颜色 2 3 3 2 2 4" xfId="4512"/>
    <cellStyle name="20% - 强调文字颜色 2 3 3 2 2 4 2" xfId="7717"/>
    <cellStyle name="20% - 强调文字颜色 2 3 3 2 2 4 2 2" xfId="7724"/>
    <cellStyle name="20% - 强调文字颜色 2 3 3 2 2 4 2 3" xfId="7727"/>
    <cellStyle name="20% - 强调文字颜色 2 3 3 2 2 4 3" xfId="7736"/>
    <cellStyle name="20% - 强调文字颜色 2 3 3 2 2 4 4" xfId="7743"/>
    <cellStyle name="20% - 强调文字颜色 2 3 3 2 2 5" xfId="5129"/>
    <cellStyle name="20% - 强调文字颜色 2 3 3 2 2 5 2" xfId="7748"/>
    <cellStyle name="20% - 强调文字颜色 2 3 3 2 2 5 3" xfId="7752"/>
    <cellStyle name="20% - 强调文字颜色 2 3 3 2 2 6" xfId="1248"/>
    <cellStyle name="20% - 强调文字颜色 2 3 3 2 2 7" xfId="1258"/>
    <cellStyle name="20% - 强调文字颜色 2 3 3 2 3" xfId="7756"/>
    <cellStyle name="20% - 强调文字颜色 2 3 3 2 3 2" xfId="556"/>
    <cellStyle name="20% - 强调文字颜色 2 3 3 2 3 2 2" xfId="574"/>
    <cellStyle name="20% - 强调文字颜色 2 3 3 2 3 2 3" xfId="486"/>
    <cellStyle name="20% - 强调文字颜色 2 3 3 2 3 3" xfId="7760"/>
    <cellStyle name="20% - 强调文字颜色 2 3 3 2 3 4" xfId="7763"/>
    <cellStyle name="20% - 强调文字颜色 2 3 3 2 4" xfId="7767"/>
    <cellStyle name="20% - 强调文字颜色 2 3 3 2 4 2" xfId="617"/>
    <cellStyle name="20% - 强调文字颜色 2 3 3 2 4 2 2" xfId="628"/>
    <cellStyle name="20% - 强调文字颜色 2 3 3 2 4 2 3" xfId="7769"/>
    <cellStyle name="20% - 强调文字颜色 2 3 3 2 4 3" xfId="7776"/>
    <cellStyle name="20% - 强调文字颜色 2 3 3 2 4 4" xfId="7779"/>
    <cellStyle name="20% - 强调文字颜色 2 3 3 2 5" xfId="7783"/>
    <cellStyle name="20% - 强调文字颜色 2 3 3 2 5 2" xfId="653"/>
    <cellStyle name="20% - 强调文字颜色 2 3 3 2 5 2 2" xfId="665"/>
    <cellStyle name="20% - 强调文字颜色 2 3 3 2 5 2 3" xfId="7786"/>
    <cellStyle name="20% - 强调文字颜色 2 3 3 2 5 3" xfId="7789"/>
    <cellStyle name="20% - 强调文字颜色 2 3 3 2 5 4" xfId="7795"/>
    <cellStyle name="20% - 强调文字颜色 2 3 3 2 6" xfId="704"/>
    <cellStyle name="20% - 强调文字颜色 2 3 3 2 6 2" xfId="715"/>
    <cellStyle name="20% - 强调文字颜色 2 3 3 2 6 2 2" xfId="733"/>
    <cellStyle name="20% - 强调文字颜色 2 3 3 2 6 2 3" xfId="7802"/>
    <cellStyle name="20% - 强调文字颜色 2 3 3 2 6 3" xfId="757"/>
    <cellStyle name="20% - 强调文字颜色 2 3 3 2 6 4" xfId="7805"/>
    <cellStyle name="20% - 强调文字颜色 2 3 3 2 7" xfId="793"/>
    <cellStyle name="20% - 强调文字颜色 2 3 3 2 7 2" xfId="7810"/>
    <cellStyle name="20% - 强调文字颜色 2 3 3 2 7 3" xfId="7817"/>
    <cellStyle name="20% - 强调文字颜色 2 3 3 2 8" xfId="1057"/>
    <cellStyle name="20% - 强调文字颜色 2 3 3 2 9" xfId="1125"/>
    <cellStyle name="20% - 强调文字颜色 2 3 3 3" xfId="7822"/>
    <cellStyle name="20% - 强调文字颜色 2 3 3 3 2" xfId="7829"/>
    <cellStyle name="20% - 强调文字颜色 2 3 3 3 2 2" xfId="4627"/>
    <cellStyle name="20% - 强调文字颜色 2 3 3 3 2 2 2" xfId="3817"/>
    <cellStyle name="20% - 强调文字颜色 2 3 3 3 2 2 2 2" xfId="3490"/>
    <cellStyle name="20% - 强调文字颜色 2 3 3 3 2 2 2 3" xfId="7834"/>
    <cellStyle name="20% - 强调文字颜色 2 3 3 3 2 2 3" xfId="7836"/>
    <cellStyle name="20% - 强调文字颜色 2 3 3 3 2 2 4" xfId="7840"/>
    <cellStyle name="20% - 强调文字颜色 2 3 3 3 2 3" xfId="5141"/>
    <cellStyle name="20% - 强调文字颜色 2 3 3 3 2 3 2" xfId="3845"/>
    <cellStyle name="20% - 强调文字颜色 2 3 3 3 2 3 3" xfId="7842"/>
    <cellStyle name="20% - 强调文字颜色 2 3 3 3 2 4" xfId="7847"/>
    <cellStyle name="20% - 强调文字颜色 2 3 3 3 2 5" xfId="7851"/>
    <cellStyle name="20% - 强调文字颜色 2 3 3 3 3" xfId="7855"/>
    <cellStyle name="20% - 强调文字颜色 2 3 3 3 3 2" xfId="222"/>
    <cellStyle name="20% - 强调文字颜色 2 3 3 3 3 2 2" xfId="2241"/>
    <cellStyle name="20% - 强调文字颜色 2 3 3 3 3 2 3" xfId="7857"/>
    <cellStyle name="20% - 强调文字颜色 2 3 3 3 3 3" xfId="7862"/>
    <cellStyle name="20% - 强调文字颜色 2 3 3 3 3 4" xfId="7863"/>
    <cellStyle name="20% - 强调文字颜色 2 3 3 3 4" xfId="7864"/>
    <cellStyle name="20% - 强调文字颜色 2 3 3 3 4 2" xfId="4656"/>
    <cellStyle name="20% - 强调文字颜色 2 3 3 3 4 2 2" xfId="2322"/>
    <cellStyle name="20% - 强调文字颜色 2 3 3 3 4 2 3" xfId="7867"/>
    <cellStyle name="20% - 强调文字颜色 2 3 3 3 4 3" xfId="7871"/>
    <cellStyle name="20% - 强调文字颜色 2 3 3 3 4 4" xfId="7872"/>
    <cellStyle name="20% - 强调文字颜色 2 3 3 3 5" xfId="7874"/>
    <cellStyle name="20% - 强调文字颜色 2 3 3 3 5 2" xfId="7880"/>
    <cellStyle name="20% - 强调文字颜色 2 3 3 3 5 3" xfId="7884"/>
    <cellStyle name="20% - 强调文字颜色 2 3 3 3 6" xfId="3946"/>
    <cellStyle name="20% - 强调文字颜色 2 3 3 3 7" xfId="1949"/>
    <cellStyle name="20% - 强调文字颜色 2 3 3 4" xfId="7887"/>
    <cellStyle name="20% - 强调文字颜色 2 3 3 4 2" xfId="7894"/>
    <cellStyle name="20% - 强调文字颜色 2 3 3 4 2 2" xfId="4728"/>
    <cellStyle name="20% - 强调文字颜色 2 3 3 4 2 2 2" xfId="6887"/>
    <cellStyle name="20% - 强调文字颜色 2 3 3 4 2 2 3" xfId="7896"/>
    <cellStyle name="20% - 强调文字颜色 2 3 3 4 2 3" xfId="822"/>
    <cellStyle name="20% - 强调文字颜色 2 3 3 4 2 4" xfId="843"/>
    <cellStyle name="20% - 强调文字颜色 2 3 3 4 3" xfId="7899"/>
    <cellStyle name="20% - 强调文字颜色 2 3 3 4 3 2" xfId="7901"/>
    <cellStyle name="20% - 强调文字颜色 2 3 3 4 3 3" xfId="2831"/>
    <cellStyle name="20% - 强调文字颜色 2 3 3 4 4" xfId="7902"/>
    <cellStyle name="20% - 强调文字颜色 2 3 3 4 5" xfId="7405"/>
    <cellStyle name="20% - 强调文字颜色 2 3 3 5" xfId="7903"/>
    <cellStyle name="20% - 强调文字颜色 2 3 3 5 2" xfId="7905"/>
    <cellStyle name="20% - 强调文字颜色 2 3 3 5 2 2" xfId="4794"/>
    <cellStyle name="20% - 强调文字颜色 2 3 3 5 2 3" xfId="6679"/>
    <cellStyle name="20% - 强调文字颜色 2 3 3 5 3" xfId="7907"/>
    <cellStyle name="20% - 强调文字颜色 2 3 3 5 4" xfId="7908"/>
    <cellStyle name="20% - 强调文字颜色 2 3 3 6" xfId="7909"/>
    <cellStyle name="20% - 强调文字颜色 2 3 3 6 2" xfId="7910"/>
    <cellStyle name="20% - 强调文字颜色 2 3 3 6 2 2" xfId="7538"/>
    <cellStyle name="20% - 强调文字颜色 2 3 3 6 2 3" xfId="7640"/>
    <cellStyle name="20% - 强调文字颜色 2 3 3 6 3" xfId="7912"/>
    <cellStyle name="20% - 强调文字颜色 2 3 3 6 4" xfId="7915"/>
    <cellStyle name="20% - 强调文字颜色 2 3 3 7" xfId="7917"/>
    <cellStyle name="20% - 强调文字颜色 2 3 3 7 2" xfId="7920"/>
    <cellStyle name="20% - 强调文字颜色 2 3 3 7 2 2" xfId="7926"/>
    <cellStyle name="20% - 强调文字颜色 2 3 3 7 2 3" xfId="7932"/>
    <cellStyle name="20% - 强调文字颜色 2 3 3 7 3" xfId="7936"/>
    <cellStyle name="20% - 强调文字颜色 2 3 3 7 4" xfId="3695"/>
    <cellStyle name="20% - 强调文字颜色 2 3 3 8" xfId="4433"/>
    <cellStyle name="20% - 强调文字颜色 2 3 3 8 2" xfId="4437"/>
    <cellStyle name="20% - 强调文字颜色 2 3 3 8 3" xfId="4440"/>
    <cellStyle name="20% - 强调文字颜色 2 3 3 9" xfId="1875"/>
    <cellStyle name="20% - 强调文字颜色 2 3 3_11" xfId="4955"/>
    <cellStyle name="20% - 强调文字颜色 2 3 4" xfId="5532"/>
    <cellStyle name="20% - 强调文字颜色 2 3 4 2" xfId="7938"/>
    <cellStyle name="20% - 强调文字颜色 2 3 4 2 2" xfId="7942"/>
    <cellStyle name="20% - 强调文字颜色 2 3 4 2 2 2" xfId="5269"/>
    <cellStyle name="20% - 强调文字颜色 2 3 4 2 2 2 2" xfId="5279"/>
    <cellStyle name="20% - 强调文字颜色 2 3 4 2 2 2 3" xfId="5295"/>
    <cellStyle name="20% - 强调文字颜色 2 3 4 2 2 3" xfId="5303"/>
    <cellStyle name="20% - 强调文字颜色 2 3 4 2 2 4" xfId="3054"/>
    <cellStyle name="20% - 强调文字颜色 2 3 4 2 3" xfId="7947"/>
    <cellStyle name="20% - 强调文字颜色 2 3 4 2 3 2" xfId="5370"/>
    <cellStyle name="20% - 强调文字颜色 2 3 4 2 3 2 2" xfId="474"/>
    <cellStyle name="20% - 强调文字颜色 2 3 4 2 3 2 3" xfId="7953"/>
    <cellStyle name="20% - 强调文字颜色 2 3 4 2 3 3" xfId="7959"/>
    <cellStyle name="20% - 强调文字颜色 2 3 4 2 3 4" xfId="3104"/>
    <cellStyle name="20% - 强调文字颜色 2 3 4 2 4" xfId="7963"/>
    <cellStyle name="20% - 强调文字颜色 2 3 4 2 4 2" xfId="5408"/>
    <cellStyle name="20% - 强调文字颜色 2 3 4 2 4 2 2" xfId="2850"/>
    <cellStyle name="20% - 强调文字颜色 2 3 4 2 4 2 3" xfId="7965"/>
    <cellStyle name="20% - 强调文字颜色 2 3 4 2 4 3" xfId="7972"/>
    <cellStyle name="20% - 强调文字颜色 2 3 4 2 4 4" xfId="7976"/>
    <cellStyle name="20% - 强调文字颜色 2 3 4 2 5" xfId="7981"/>
    <cellStyle name="20% - 强调文字颜色 2 3 4 2 5 2" xfId="5455"/>
    <cellStyle name="20% - 强调文字颜色 2 3 4 2 5 3" xfId="7985"/>
    <cellStyle name="20% - 强调文字颜色 2 3 4 2 6" xfId="7990"/>
    <cellStyle name="20% - 强调文字颜色 2 3 4 2 7" xfId="7999"/>
    <cellStyle name="20% - 强调文字颜色 2 3 4 3" xfId="8003"/>
    <cellStyle name="20% - 强调文字颜色 2 3 4 3 2" xfId="8008"/>
    <cellStyle name="20% - 强调文字颜色 2 3 4 3 2 2" xfId="5564"/>
    <cellStyle name="20% - 强调文字颜色 2 3 4 3 2 3" xfId="5570"/>
    <cellStyle name="20% - 强调文字颜色 2 3 4 3 3" xfId="8013"/>
    <cellStyle name="20% - 强调文字颜色 2 3 4 3 4" xfId="8017"/>
    <cellStyle name="20% - 强调文字颜色 2 3 4 4" xfId="8020"/>
    <cellStyle name="20% - 强调文字颜色 2 3 4 4 2" xfId="8028"/>
    <cellStyle name="20% - 强调文字颜色 2 3 4 4 2 2" xfId="5057"/>
    <cellStyle name="20% - 强调文字颜色 2 3 4 4 2 3" xfId="5088"/>
    <cellStyle name="20% - 强调文字颜色 2 3 4 4 3" xfId="8033"/>
    <cellStyle name="20% - 强调文字颜色 2 3 4 4 4" xfId="8038"/>
    <cellStyle name="20% - 强调文字颜色 2 3 4 5" xfId="8043"/>
    <cellStyle name="20% - 强调文字颜色 2 3 4 5 2" xfId="8051"/>
    <cellStyle name="20% - 强调文字颜色 2 3 4 5 2 2" xfId="8056"/>
    <cellStyle name="20% - 强调文字颜色 2 3 4 5 2 3" xfId="8062"/>
    <cellStyle name="20% - 强调文字颜色 2 3 4 5 3" xfId="8068"/>
    <cellStyle name="20% - 强调文字颜色 2 3 4 5 4" xfId="8070"/>
    <cellStyle name="20% - 强调文字颜色 2 3 4 6" xfId="8072"/>
    <cellStyle name="20% - 强调文字颜色 2 3 4 6 2" xfId="8074"/>
    <cellStyle name="20% - 强调文字颜色 2 3 4 6 2 2" xfId="8077"/>
    <cellStyle name="20% - 强调文字颜色 2 3 4 6 2 3" xfId="8083"/>
    <cellStyle name="20% - 强调文字颜色 2 3 4 6 3" xfId="8087"/>
    <cellStyle name="20% - 强调文字颜色 2 3 4 6 4" xfId="8089"/>
    <cellStyle name="20% - 强调文字颜色 2 3 4 7" xfId="8090"/>
    <cellStyle name="20% - 强调文字颜色 2 3 4 7 2" xfId="6566"/>
    <cellStyle name="20% - 强调文字颜色 2 3 4 7 3" xfId="6569"/>
    <cellStyle name="20% - 强调文字颜色 2 3 4 8" xfId="4453"/>
    <cellStyle name="20% - 强调文字颜色 2 3 4 9" xfId="544"/>
    <cellStyle name="20% - 强调文字颜色 2 3 5" xfId="8098"/>
    <cellStyle name="20% - 强调文字颜色 2 3 5 2" xfId="8104"/>
    <cellStyle name="20% - 强调文字颜色 2 3 5 2 2" xfId="8110"/>
    <cellStyle name="20% - 强调文字颜色 2 3 5 2 2 2" xfId="5739"/>
    <cellStyle name="20% - 强调文字颜色 2 3 5 2 2 2 2" xfId="8113"/>
    <cellStyle name="20% - 强调文字颜色 2 3 5 2 2 2 3" xfId="8116"/>
    <cellStyle name="20% - 强调文字颜色 2 3 5 2 2 3" xfId="8123"/>
    <cellStyle name="20% - 强调文字颜色 2 3 5 2 2 4" xfId="8125"/>
    <cellStyle name="20% - 强调文字颜色 2 3 5 2 3" xfId="8126"/>
    <cellStyle name="20% - 强调文字颜色 2 3 5 2 3 2" xfId="2179"/>
    <cellStyle name="20% - 强调文字颜色 2 3 5 2 3 3" xfId="8127"/>
    <cellStyle name="20% - 强调文字颜色 2 3 5 2 4" xfId="8128"/>
    <cellStyle name="20% - 强调文字颜色 2 3 5 2 5" xfId="8129"/>
    <cellStyle name="20% - 强调文字颜色 2 3 5 3" xfId="8132"/>
    <cellStyle name="20% - 强调文字颜色 2 3 5 3 2" xfId="8137"/>
    <cellStyle name="20% - 强调文字颜色 2 3 5 3 2 2" xfId="5823"/>
    <cellStyle name="20% - 强调文字颜色 2 3 5 3 2 3" xfId="5896"/>
    <cellStyle name="20% - 强调文字颜色 2 3 5 3 3" xfId="8138"/>
    <cellStyle name="20% - 强调文字颜色 2 3 5 3 4" xfId="8139"/>
    <cellStyle name="20% - 强调文字颜色 2 3 5 4" xfId="5709"/>
    <cellStyle name="20% - 强调文字颜色 2 3 5 4 2" xfId="5715"/>
    <cellStyle name="20% - 强调文字颜色 2 3 5 4 2 2" xfId="8091"/>
    <cellStyle name="20% - 强调文字颜色 2 3 5 4 2 3" xfId="40"/>
    <cellStyle name="20% - 强调文字颜色 2 3 5 4 3" xfId="5723"/>
    <cellStyle name="20% - 强调文字颜色 2 3 5 4 4" xfId="8140"/>
    <cellStyle name="20% - 强调文字颜色 2 3 5 5" xfId="5729"/>
    <cellStyle name="20% - 强调文字颜色 2 3 5 5 2" xfId="8142"/>
    <cellStyle name="20% - 强调文字颜色 2 3 5 5 3" xfId="8143"/>
    <cellStyle name="20% - 强调文字颜色 2 3 5 6" xfId="5737"/>
    <cellStyle name="20% - 强调文字颜色 2 3 5 7" xfId="8119"/>
    <cellStyle name="20% - 强调文字颜色 2 3 6" xfId="35"/>
    <cellStyle name="20% - 强调文字颜色 2 3 6 2" xfId="8144"/>
    <cellStyle name="20% - 强调文字颜色 2 3 6 2 2" xfId="8146"/>
    <cellStyle name="20% - 强调文字颜色 2 3 6 2 2 2" xfId="5851"/>
    <cellStyle name="20% - 强调文字颜色 2 3 6 2 2 3" xfId="8152"/>
    <cellStyle name="20% - 强调文字颜色 2 3 6 2 3" xfId="8156"/>
    <cellStyle name="20% - 强调文字颜色 2 3 6 2 4" xfId="8159"/>
    <cellStyle name="20% - 强调文字颜色 2 3 6 3" xfId="8164"/>
    <cellStyle name="20% - 强调文字颜色 2 3 6 3 2" xfId="8165"/>
    <cellStyle name="20% - 强调文字颜色 2 3 6 3 2 2" xfId="8171"/>
    <cellStyle name="20% - 强调文字颜色 2 3 6 3 2 3" xfId="8178"/>
    <cellStyle name="20% - 强调文字颜色 2 3 6 3 3" xfId="8179"/>
    <cellStyle name="20% - 强调文字颜色 2 3 6 3 4" xfId="8181"/>
    <cellStyle name="20% - 强调文字颜色 2 3 6 4" xfId="5754"/>
    <cellStyle name="20% - 强调文字颜色 2 3 6 4 2" xfId="5756"/>
    <cellStyle name="20% - 强调文字颜色 2 3 6 4 3" xfId="5761"/>
    <cellStyle name="20% - 强调文字颜色 2 3 6 5" xfId="2144"/>
    <cellStyle name="20% - 强调文字颜色 2 3 6 6" xfId="2180"/>
    <cellStyle name="20% - 强调文字颜色 2 3 7" xfId="8189"/>
    <cellStyle name="20% - 强调文字颜色 2 3 7 2" xfId="4579"/>
    <cellStyle name="20% - 强调文字颜色 2 3 7 2 2" xfId="4587"/>
    <cellStyle name="20% - 强调文字颜色 2 3 7 2 3" xfId="4533"/>
    <cellStyle name="20% - 强调文字颜色 2 3 7 3" xfId="4589"/>
    <cellStyle name="20% - 强调文字颜色 2 3 7 4" xfId="2380"/>
    <cellStyle name="20% - 强调文字颜色 2 3 8" xfId="8190"/>
    <cellStyle name="20% - 强调文字颜色 2 3 8 2" xfId="4604"/>
    <cellStyle name="20% - 强调文字颜色 2 3 8 2 2" xfId="8195"/>
    <cellStyle name="20% - 强调文字颜色 2 3 8 2 3" xfId="8197"/>
    <cellStyle name="20% - 强调文字颜色 2 3 8 3" xfId="8200"/>
    <cellStyle name="20% - 强调文字颜色 2 3 8 4" xfId="5783"/>
    <cellStyle name="20% - 强调文字颜色 2 3 9" xfId="8201"/>
    <cellStyle name="20% - 强调文字颜色 2 3 9 2" xfId="8202"/>
    <cellStyle name="20% - 强调文字颜色 2 3 9 2 2" xfId="8205"/>
    <cellStyle name="20% - 强调文字颜色 2 3 9 2 3" xfId="337"/>
    <cellStyle name="20% - 强调文字颜色 2 3 9 3" xfId="8206"/>
    <cellStyle name="20% - 强调文字颜色 2 3 9 4" xfId="8207"/>
    <cellStyle name="20% - 强调文字颜色 2 3_11" xfId="8208"/>
    <cellStyle name="20% - 强调文字颜色 2 4" xfId="8210"/>
    <cellStyle name="20% - 强调文字颜色 2 4 10" xfId="1325"/>
    <cellStyle name="20% - 强调文字颜色 2 4 11" xfId="250"/>
    <cellStyle name="20% - 强调文字颜色 2 4 2" xfId="234"/>
    <cellStyle name="20% - 强调文字颜色 2 4 2 2" xfId="353"/>
    <cellStyle name="20% - 强调文字颜色 2 4 2 2 2" xfId="8215"/>
    <cellStyle name="20% - 强调文字颜色 2 4 2 2 2 2" xfId="8220"/>
    <cellStyle name="20% - 强调文字颜色 2 4 2 2 2 2 2" xfId="4681"/>
    <cellStyle name="20% - 强调文字颜色 2 4 2 2 2 2 3" xfId="3135"/>
    <cellStyle name="20% - 强调文字颜色 2 4 2 2 2 3" xfId="8223"/>
    <cellStyle name="20% - 强调文字颜色 2 4 2 2 2 4" xfId="6517"/>
    <cellStyle name="20% - 强调文字颜色 2 4 2 2 3" xfId="8227"/>
    <cellStyle name="20% - 强调文字颜色 2 4 2 2 3 2" xfId="3019"/>
    <cellStyle name="20% - 强调文字颜色 2 4 2 2 3 2 2" xfId="8229"/>
    <cellStyle name="20% - 强调文字颜色 2 4 2 2 3 2 3" xfId="3482"/>
    <cellStyle name="20% - 强调文字颜色 2 4 2 2 3 3" xfId="8236"/>
    <cellStyle name="20% - 强调文字颜色 2 4 2 2 3 4" xfId="6529"/>
    <cellStyle name="20% - 强调文字颜色 2 4 2 2 4" xfId="8240"/>
    <cellStyle name="20% - 强调文字颜色 2 4 2 2 4 2" xfId="8241"/>
    <cellStyle name="20% - 强调文字颜色 2 4 2 2 4 2 2" xfId="8243"/>
    <cellStyle name="20% - 强调文字颜色 2 4 2 2 4 2 3" xfId="8244"/>
    <cellStyle name="20% - 强调文字颜色 2 4 2 2 4 3" xfId="8248"/>
    <cellStyle name="20% - 强调文字颜色 2 4 2 2 4 4" xfId="6543"/>
    <cellStyle name="20% - 强调文字颜色 2 4 2 2 5" xfId="8252"/>
    <cellStyle name="20% - 强调文字颜色 2 4 2 2 5 2" xfId="8255"/>
    <cellStyle name="20% - 强调文字颜色 2 4 2 2 5 3" xfId="8263"/>
    <cellStyle name="20% - 强调文字颜色 2 4 2 2 6" xfId="5432"/>
    <cellStyle name="20% - 强调文字颜色 2 4 2 2 7" xfId="5447"/>
    <cellStyle name="20% - 强调文字颜色 2 4 2 3" xfId="7923"/>
    <cellStyle name="20% - 强调文字颜色 2 4 2 3 2" xfId="8269"/>
    <cellStyle name="20% - 强调文字颜色 2 4 2 3 2 2" xfId="8272"/>
    <cellStyle name="20% - 强调文字颜色 2 4 2 3 2 3" xfId="8274"/>
    <cellStyle name="20% - 强调文字颜色 2 4 2 3 3" xfId="7546"/>
    <cellStyle name="20% - 强调文字颜色 2 4 2 3 4" xfId="7567"/>
    <cellStyle name="20% - 强调文字颜色 2 4 2 4" xfId="7930"/>
    <cellStyle name="20% - 强调文字颜色 2 4 2 4 2" xfId="8278"/>
    <cellStyle name="20% - 强调文字颜色 2 4 2 4 2 2" xfId="8280"/>
    <cellStyle name="20% - 强调文字颜色 2 4 2 4 2 3" xfId="8285"/>
    <cellStyle name="20% - 强调文字颜色 2 4 2 4 3" xfId="7582"/>
    <cellStyle name="20% - 强调文字颜色 2 4 2 4 4" xfId="7596"/>
    <cellStyle name="20% - 强调文字颜色 2 4 2 5" xfId="8289"/>
    <cellStyle name="20% - 强调文字颜色 2 4 2 5 2" xfId="8294"/>
    <cellStyle name="20% - 强调文字颜色 2 4 2 5 2 2" xfId="8295"/>
    <cellStyle name="20% - 强调文字颜色 2 4 2 5 2 3" xfId="8300"/>
    <cellStyle name="20% - 强调文字颜色 2 4 2 5 3" xfId="7608"/>
    <cellStyle name="20% - 强调文字颜色 2 4 2 5 4" xfId="7620"/>
    <cellStyle name="20% - 强调文字颜色 2 4 2 6" xfId="8304"/>
    <cellStyle name="20% - 强调文字颜色 2 4 2 6 2" xfId="8308"/>
    <cellStyle name="20% - 强调文字颜色 2 4 2 6 2 2" xfId="8312"/>
    <cellStyle name="20% - 强调文字颜色 2 4 2 6 2 3" xfId="8314"/>
    <cellStyle name="20% - 强调文字颜色 2 4 2 6 3" xfId="7629"/>
    <cellStyle name="20% - 强调文字颜色 2 4 2 6 4" xfId="7635"/>
    <cellStyle name="20% - 强调文字颜色 2 4 2 7" xfId="2544"/>
    <cellStyle name="20% - 强调文字颜色 2 4 2 7 2" xfId="8318"/>
    <cellStyle name="20% - 强调文字颜色 2 4 2 7 3" xfId="1849"/>
    <cellStyle name="20% - 强调文字颜色 2 4 2 8" xfId="2556"/>
    <cellStyle name="20% - 强调文字颜色 2 4 2 9" xfId="2112"/>
    <cellStyle name="20% - 强调文字颜色 2 4 3" xfId="8320"/>
    <cellStyle name="20% - 强调文字颜色 2 4 3 2" xfId="681"/>
    <cellStyle name="20% - 强调文字颜色 2 4 3 2 2" xfId="8323"/>
    <cellStyle name="20% - 强调文字颜色 2 4 3 2 2 2" xfId="5977"/>
    <cellStyle name="20% - 强调文字颜色 2 4 3 2 2 2 2" xfId="5866"/>
    <cellStyle name="20% - 强调文字颜色 2 4 3 2 2 2 3" xfId="8327"/>
    <cellStyle name="20% - 强调文字颜色 2 4 3 2 2 3" xfId="8328"/>
    <cellStyle name="20% - 强调文字颜色 2 4 3 2 2 4" xfId="8330"/>
    <cellStyle name="20% - 强调文字颜色 2 4 3 2 3" xfId="8338"/>
    <cellStyle name="20% - 强调文字颜色 2 4 3 2 3 2" xfId="6013"/>
    <cellStyle name="20% - 强调文字颜色 2 4 3 2 3 3" xfId="8342"/>
    <cellStyle name="20% - 强调文字颜色 2 4 3 2 4" xfId="8344"/>
    <cellStyle name="20% - 强调文字颜色 2 4 3 2 5" xfId="8347"/>
    <cellStyle name="20% - 强调文字颜色 2 4 3 3" xfId="8350"/>
    <cellStyle name="20% - 强调文字颜色 2 4 3 3 2" xfId="8353"/>
    <cellStyle name="20% - 强调文字颜色 2 4 3 3 2 2" xfId="8355"/>
    <cellStyle name="20% - 强调文字颜色 2 4 3 3 2 3" xfId="8358"/>
    <cellStyle name="20% - 强调文字颜色 2 4 3 3 3" xfId="7647"/>
    <cellStyle name="20% - 强调文字颜色 2 4 3 3 4" xfId="7652"/>
    <cellStyle name="20% - 强调文字颜色 2 4 3 4" xfId="8364"/>
    <cellStyle name="20% - 强调文字颜色 2 4 3 4 2" xfId="8367"/>
    <cellStyle name="20% - 强调文字颜色 2 4 3 4 2 2" xfId="8370"/>
    <cellStyle name="20% - 强调文字颜色 2 4 3 4 2 3" xfId="8372"/>
    <cellStyle name="20% - 强调文字颜色 2 4 3 4 3" xfId="7659"/>
    <cellStyle name="20% - 强调文字颜色 2 4 3 4 4" xfId="7662"/>
    <cellStyle name="20% - 强调文字颜色 2 4 3 5" xfId="8373"/>
    <cellStyle name="20% - 强调文字颜色 2 4 3 5 2" xfId="8375"/>
    <cellStyle name="20% - 强调文字颜色 2 4 3 5 3" xfId="8377"/>
    <cellStyle name="20% - 强调文字颜色 2 4 3 6" xfId="8379"/>
    <cellStyle name="20% - 强调文字颜色 2 4 3 7" xfId="8381"/>
    <cellStyle name="20% - 强调文字颜色 2 4 4" xfId="8382"/>
    <cellStyle name="20% - 强调文字颜色 2 4 4 2" xfId="779"/>
    <cellStyle name="20% - 强调文字颜色 2 4 4 2 2" xfId="8384"/>
    <cellStyle name="20% - 强调文字颜色 2 4 4 2 2 2" xfId="6155"/>
    <cellStyle name="20% - 强调文字颜色 2 4 4 2 2 3" xfId="8385"/>
    <cellStyle name="20% - 强调文字颜色 2 4 4 2 3" xfId="8387"/>
    <cellStyle name="20% - 强调文字颜色 2 4 4 2 4" xfId="8388"/>
    <cellStyle name="20% - 强调文字颜色 2 4 4 3" xfId="3760"/>
    <cellStyle name="20% - 强调文字颜色 2 4 4 3 2" xfId="3763"/>
    <cellStyle name="20% - 强调文字颜色 2 4 4 3 2 2" xfId="3774"/>
    <cellStyle name="20% - 强调文字颜色 2 4 4 3 2 3" xfId="3835"/>
    <cellStyle name="20% - 强调文字颜色 2 4 4 3 3" xfId="3961"/>
    <cellStyle name="20% - 强调文字颜色 2 4 4 3 4" xfId="4097"/>
    <cellStyle name="20% - 强调文字颜色 2 4 4 4" xfId="4213"/>
    <cellStyle name="20% - 强调文字颜色 2 4 4 4 2" xfId="2264"/>
    <cellStyle name="20% - 强调文字颜色 2 4 4 4 3" xfId="2294"/>
    <cellStyle name="20% - 强调文字颜色 2 4 4 5" xfId="4560"/>
    <cellStyle name="20% - 强调文字颜色 2 4 4 6" xfId="4668"/>
    <cellStyle name="20% - 强调文字颜色 2 4 5" xfId="8391"/>
    <cellStyle name="20% - 强调文字颜色 2 4 5 2" xfId="972"/>
    <cellStyle name="20% - 强调文字颜色 2 4 5 2 2" xfId="982"/>
    <cellStyle name="20% - 强调文字颜色 2 4 5 2 3" xfId="1011"/>
    <cellStyle name="20% - 强调文字颜色 2 4 5 3" xfId="1033"/>
    <cellStyle name="20% - 强调文字颜色 2 4 5 4" xfId="5192"/>
    <cellStyle name="20% - 强调文字颜色 2 4 6" xfId="1315"/>
    <cellStyle name="20% - 强调文字颜色 2 4 6 2" xfId="1114"/>
    <cellStyle name="20% - 强调文字颜色 2 4 6 2 2" xfId="857"/>
    <cellStyle name="20% - 强调文字颜色 2 4 6 2 3" xfId="866"/>
    <cellStyle name="20% - 强调文字颜色 2 4 6 3" xfId="1330"/>
    <cellStyle name="20% - 强调文字颜色 2 4 6 4" xfId="268"/>
    <cellStyle name="20% - 强调文字颜色 2 4 7" xfId="1335"/>
    <cellStyle name="20% - 强调文字颜色 2 4 7 2" xfId="1345"/>
    <cellStyle name="20% - 强调文字颜色 2 4 7 2 2" xfId="145"/>
    <cellStyle name="20% - 强调文字颜色 2 4 7 2 3" xfId="1356"/>
    <cellStyle name="20% - 强调文字颜色 2 4 7 3" xfId="1367"/>
    <cellStyle name="20% - 强调文字颜色 2 4 7 4" xfId="1372"/>
    <cellStyle name="20% - 强调文字颜色 2 4 8" xfId="1170"/>
    <cellStyle name="20% - 强调文字颜色 2 4 8 2" xfId="1310"/>
    <cellStyle name="20% - 强调文字颜色 2 4 8 2 2" xfId="8394"/>
    <cellStyle name="20% - 强调文字颜色 2 4 8 2 3" xfId="1412"/>
    <cellStyle name="20% - 强调文字颜色 2 4 8 3" xfId="1403"/>
    <cellStyle name="20% - 强调文字颜色 2 4 8 4" xfId="1924"/>
    <cellStyle name="20% - 强调文字颜色 2 4 9" xfId="805"/>
    <cellStyle name="20% - 强调文字颜色 2 4 9 2" xfId="818"/>
    <cellStyle name="20% - 强调文字颜色 2 4 9 3" xfId="838"/>
    <cellStyle name="20% - 强调文字颜色 2 4_11" xfId="8396"/>
    <cellStyle name="20% - 强调文字颜色 2 5" xfId="8399"/>
    <cellStyle name="20% - 强调文字颜色 2 5 10" xfId="2886"/>
    <cellStyle name="20% - 强调文字颜色 2 5 2" xfId="8401"/>
    <cellStyle name="20% - 强调文字颜色 2 5 2 2" xfId="7479"/>
    <cellStyle name="20% - 强调文字颜色 2 5 2 2 2" xfId="8406"/>
    <cellStyle name="20% - 强调文字颜色 2 5 2 2 2 2" xfId="8410"/>
    <cellStyle name="20% - 强调文字颜色 2 5 2 2 2 3" xfId="8414"/>
    <cellStyle name="20% - 强调文字颜色 2 5 2 2 3" xfId="8419"/>
    <cellStyle name="20% - 强调文字颜色 2 5 2 2 4" xfId="8421"/>
    <cellStyle name="20% - 强调文字颜色 2 5 2 3" xfId="7063"/>
    <cellStyle name="20% - 强调文字颜色 2 5 2 3 2" xfId="4622"/>
    <cellStyle name="20% - 强调文字颜色 2 5 2 3 2 2" xfId="3807"/>
    <cellStyle name="20% - 强调文字颜色 2 5 2 3 2 3" xfId="5134"/>
    <cellStyle name="20% - 强调文字颜色 2 5 2 3 3" xfId="4626"/>
    <cellStyle name="20% - 强调文字颜色 2 5 2 3 4" xfId="5139"/>
    <cellStyle name="20% - 强调文字颜色 2 5 2 4" xfId="8422"/>
    <cellStyle name="20% - 强调文字颜色 2 5 2 4 2" xfId="96"/>
    <cellStyle name="20% - 强调文字颜色 2 5 2 4 2 2" xfId="8426"/>
    <cellStyle name="20% - 强调文字颜色 2 5 2 4 2 3" xfId="8430"/>
    <cellStyle name="20% - 强调文字颜色 2 5 2 4 3" xfId="221"/>
    <cellStyle name="20% - 强调文字颜色 2 5 2 4 4" xfId="7861"/>
    <cellStyle name="20% - 强调文字颜色 2 5 2 5" xfId="8432"/>
    <cellStyle name="20% - 强调文字颜色 2 5 2 5 2" xfId="1005"/>
    <cellStyle name="20% - 强调文字颜色 2 5 2 5 3" xfId="4655"/>
    <cellStyle name="20% - 强调文字颜色 2 5 2 6" xfId="8434"/>
    <cellStyle name="20% - 强调文字颜色 2 5 2 7" xfId="1942"/>
    <cellStyle name="20% - 强调文字颜色 2 5 3" xfId="8435"/>
    <cellStyle name="20% - 强调文字颜色 2 5 3 2" xfId="8444"/>
    <cellStyle name="20% - 强调文字颜色 2 5 3 2 2" xfId="8445"/>
    <cellStyle name="20% - 强调文字颜色 2 5 3 2 2 2" xfId="8446"/>
    <cellStyle name="20% - 强调文字颜色 2 5 3 2 2 3" xfId="8448"/>
    <cellStyle name="20% - 强调文字颜色 2 5 3 2 3" xfId="8451"/>
    <cellStyle name="20% - 强调文字颜色 2 5 3 2 4" xfId="1305"/>
    <cellStyle name="20% - 强调文字颜色 2 5 3 3" xfId="8455"/>
    <cellStyle name="20% - 强调文字颜色 2 5 3 3 2" xfId="4711"/>
    <cellStyle name="20% - 强调文字颜色 2 5 3 3 3" xfId="4727"/>
    <cellStyle name="20% - 强调文字颜色 2 5 3 4" xfId="8458"/>
    <cellStyle name="20% - 强调文字颜色 2 5 3 5" xfId="8459"/>
    <cellStyle name="20% - 强调文字颜色 2 5 4" xfId="8461"/>
    <cellStyle name="20% - 强调文字颜色 2 5 4 2" xfId="8464"/>
    <cellStyle name="20% - 强调文字颜色 2 5 4 2 2" xfId="8469"/>
    <cellStyle name="20% - 强调文字颜色 2 5 4 2 3" xfId="8473"/>
    <cellStyle name="20% - 强调文字颜色 2 5 4 3" xfId="6573"/>
    <cellStyle name="20% - 强调文字颜色 2 5 4 4" xfId="6772"/>
    <cellStyle name="20% - 强调文字颜色 2 5 5" xfId="8477"/>
    <cellStyle name="20% - 强调文字颜色 2 5 5 2" xfId="8484"/>
    <cellStyle name="20% - 强调文字颜色 2 5 5 2 2" xfId="8486"/>
    <cellStyle name="20% - 强调文字颜色 2 5 5 2 3" xfId="8493"/>
    <cellStyle name="20% - 强调文字颜色 2 5 5 3" xfId="7388"/>
    <cellStyle name="20% - 强调文字颜色 2 5 5 4" xfId="4263"/>
    <cellStyle name="20% - 强调文字颜色 2 5 6" xfId="1417"/>
    <cellStyle name="20% - 强调文字颜色 2 5 6 2" xfId="1430"/>
    <cellStyle name="20% - 强调文字颜色 2 5 6 2 2" xfId="597"/>
    <cellStyle name="20% - 强调文字颜色 2 5 6 2 3" xfId="604"/>
    <cellStyle name="20% - 强调文字颜色 2 5 6 3" xfId="233"/>
    <cellStyle name="20% - 强调文字颜色 2 5 6 4" xfId="8321"/>
    <cellStyle name="20% - 强调文字颜色 2 5 7" xfId="1439"/>
    <cellStyle name="20% - 强调文字颜色 2 5 7 2" xfId="8494"/>
    <cellStyle name="20% - 强调文字颜色 2 5 7 2 2" xfId="7462"/>
    <cellStyle name="20% - 强调文字颜色 2 5 7 2 3" xfId="7469"/>
    <cellStyle name="20% - 强调文字颜色 2 5 7 3" xfId="8402"/>
    <cellStyle name="20% - 强调文字颜色 2 5 7 4" xfId="8436"/>
    <cellStyle name="20% - 强调文字颜色 2 5 8" xfId="1447"/>
    <cellStyle name="20% - 强调文字颜色 2 5 8 2" xfId="8500"/>
    <cellStyle name="20% - 强调文字颜色 2 5 8 3" xfId="8507"/>
    <cellStyle name="20% - 强调文字颜色 2 5 9" xfId="8509"/>
    <cellStyle name="20% - 强调文字颜色 2 6" xfId="8511"/>
    <cellStyle name="20% - 强调文字颜色 2 6 2" xfId="8508"/>
    <cellStyle name="20% - 强调文字颜色 2 6 2 2" xfId="8516"/>
    <cellStyle name="20% - 强调文字颜色 2 6 2 2 2" xfId="5806"/>
    <cellStyle name="20% - 强调文字颜色 2 6 2 2 2 2" xfId="8518"/>
    <cellStyle name="20% - 强调文字颜色 2 6 2 2 2 2 2" xfId="8520"/>
    <cellStyle name="20% - 强调文字颜色 2 6 2 2 2 2 3" xfId="8526"/>
    <cellStyle name="20% - 强调文字颜色 2 6 2 2 2 3" xfId="8530"/>
    <cellStyle name="20% - 强调文字颜色 2 6 2 2 2 4" xfId="8533"/>
    <cellStyle name="20% - 强调文字颜色 2 6 2 2 3" xfId="5815"/>
    <cellStyle name="20% - 强调文字颜色 2 6 2 2 3 2" xfId="7695"/>
    <cellStyle name="20% - 强调文字颜色 2 6 2 2 3 3" xfId="8538"/>
    <cellStyle name="20% - 强调文字颜色 2 6 2 2 4" xfId="8541"/>
    <cellStyle name="20% - 强调文字颜色 2 6 2 2 5" xfId="8544"/>
    <cellStyle name="20% - 强调文字颜色 2 6 2 3" xfId="8548"/>
    <cellStyle name="20% - 强调文字颜色 2 6 2 3 2" xfId="5554"/>
    <cellStyle name="20% - 强调文字颜色 2 6 2 3 2 2" xfId="3281"/>
    <cellStyle name="20% - 强调文字颜色 2 6 2 3 2 3" xfId="5556"/>
    <cellStyle name="20% - 强调文字颜色 2 6 2 3 3" xfId="5568"/>
    <cellStyle name="20% - 强调文字颜色 2 6 2 3 4" xfId="5574"/>
    <cellStyle name="20% - 强调文字颜色 2 6 2 4" xfId="8549"/>
    <cellStyle name="20% - 强调文字颜色 2 6 2 4 2" xfId="4928"/>
    <cellStyle name="20% - 强调文字颜色 2 6 2 4 3" xfId="5622"/>
    <cellStyle name="20% - 强调文字颜色 2 6 2 5" xfId="8550"/>
    <cellStyle name="20% - 强调文字颜色 2 6 2 6" xfId="8552"/>
    <cellStyle name="20% - 强调文字颜色 2 6 3" xfId="8553"/>
    <cellStyle name="20% - 强调文字颜色 2 6 3 2" xfId="8557"/>
    <cellStyle name="20% - 强调文字颜色 2 6 3 2 2" xfId="8560"/>
    <cellStyle name="20% - 强调文字颜色 2 6 3 2 2 2" xfId="1665"/>
    <cellStyle name="20% - 强调文字颜色 2 6 3 2 2 3" xfId="8562"/>
    <cellStyle name="20% - 强调文字颜色 2 6 3 2 3" xfId="8565"/>
    <cellStyle name="20% - 强调文字颜色 2 6 3 2 4" xfId="8567"/>
    <cellStyle name="20% - 强调文字颜色 2 6 3 3" xfId="8573"/>
    <cellStyle name="20% - 强调文字颜色 2 6 3 3 2" xfId="5042"/>
    <cellStyle name="20% - 强调文字颜色 2 6 3 3 3" xfId="5062"/>
    <cellStyle name="20% - 强调文字颜色 2 6 3 4" xfId="8577"/>
    <cellStyle name="20% - 强调文字颜色 2 6 3 5" xfId="8580"/>
    <cellStyle name="20% - 强调文字颜色 2 6 4" xfId="8583"/>
    <cellStyle name="20% - 强调文字颜色 2 6 4 2" xfId="8588"/>
    <cellStyle name="20% - 强调文字颜色 2 6 4 2 2" xfId="8595"/>
    <cellStyle name="20% - 强调文字颜色 2 6 4 2 3" xfId="8601"/>
    <cellStyle name="20% - 强调文字颜色 2 6 4 3" xfId="8605"/>
    <cellStyle name="20% - 强调文字颜色 2 6 4 4" xfId="8608"/>
    <cellStyle name="20% - 强调文字颜色 2 6 5" xfId="8614"/>
    <cellStyle name="20% - 强调文字颜色 2 6 5 2" xfId="8619"/>
    <cellStyle name="20% - 强调文字颜色 2 6 5 2 2" xfId="8623"/>
    <cellStyle name="20% - 强调文字颜色 2 6 5 2 3" xfId="8626"/>
    <cellStyle name="20% - 强调文字颜色 2 6 5 3" xfId="8633"/>
    <cellStyle name="20% - 强调文字颜色 2 6 5 4" xfId="5600"/>
    <cellStyle name="20% - 强调文字颜色 2 6 6" xfId="1457"/>
    <cellStyle name="20% - 强调文字颜色 2 6 6 2" xfId="1469"/>
    <cellStyle name="20% - 强调文字颜色 2 6 6 2 2" xfId="8259"/>
    <cellStyle name="20% - 强调文字颜色 2 6 6 2 3" xfId="6559"/>
    <cellStyle name="20% - 强调文字颜色 2 6 6 3" xfId="1484"/>
    <cellStyle name="20% - 强调文字颜色 2 6 6 4" xfId="8636"/>
    <cellStyle name="20% - 强调文字颜色 2 6 7" xfId="1491"/>
    <cellStyle name="20% - 强调文字颜色 2 6 7 2" xfId="8639"/>
    <cellStyle name="20% - 强调文字颜色 2 6 7 3" xfId="8642"/>
    <cellStyle name="20% - 强调文字颜色 2 6 8" xfId="1496"/>
    <cellStyle name="20% - 强调文字颜色 2 6 9" xfId="2470"/>
    <cellStyle name="20% - 强调文字颜色 2 7" xfId="6962"/>
    <cellStyle name="20% - 强调文字颜色 2 7 2" xfId="8651"/>
    <cellStyle name="20% - 强调文字颜色 2 7 2 2" xfId="8657"/>
    <cellStyle name="20% - 强调文字颜色 2 7 2 2 2" xfId="4558"/>
    <cellStyle name="20% - 强调文字颜色 2 7 2 2 3" xfId="4667"/>
    <cellStyle name="20% - 强调文字颜色 2 7 2 3" xfId="8660"/>
    <cellStyle name="20% - 强调文字颜色 2 7 2 4" xfId="8661"/>
    <cellStyle name="20% - 强调文字颜色 2 7 3" xfId="8668"/>
    <cellStyle name="20% - 强调文字颜色 2 7 3 2" xfId="8673"/>
    <cellStyle name="20% - 强调文字颜色 2 7 3 2 2" xfId="7069"/>
    <cellStyle name="20% - 强调文字颜色 2 7 3 2 3" xfId="7192"/>
    <cellStyle name="20% - 强调文字颜色 2 7 3 3" xfId="8675"/>
    <cellStyle name="20% - 强调文字颜色 2 7 3 4" xfId="8677"/>
    <cellStyle name="20% - 强调文字颜色 2 7 4" xfId="8684"/>
    <cellStyle name="20% - 强调文字颜色 2 7 4 2" xfId="8688"/>
    <cellStyle name="20% - 强调文字颜色 2 7 4 3" xfId="8692"/>
    <cellStyle name="20% - 强调文字颜色 2 7 5" xfId="8696"/>
    <cellStyle name="20% - 强调文字颜色 2 7 6" xfId="1173"/>
    <cellStyle name="20% - 强调文字颜色 2 8" xfId="6966"/>
    <cellStyle name="20% - 强调文字颜色 2 8 2" xfId="5980"/>
    <cellStyle name="20% - 强调文字颜色 2 8 2 2" xfId="5987"/>
    <cellStyle name="20% - 强调文字颜色 2 8 2 2 2" xfId="5998"/>
    <cellStyle name="20% - 强调文字颜色 2 8 2 2 3" xfId="3861"/>
    <cellStyle name="20% - 强调文字颜色 2 8 2 3" xfId="6006"/>
    <cellStyle name="20% - 强调文字颜色 2 8 2 4" xfId="6012"/>
    <cellStyle name="20% - 强调文字颜色 2 8 3" xfId="6016"/>
    <cellStyle name="20% - 强调文字颜色 2 8 3 2" xfId="6021"/>
    <cellStyle name="20% - 强调文字颜色 2 8 3 3" xfId="6026"/>
    <cellStyle name="20% - 强调文字颜色 2 8 4" xfId="6038"/>
    <cellStyle name="20% - 强调文字颜色 2 8 5" xfId="118"/>
    <cellStyle name="20% - 强调文字颜色 2 9" xfId="6607"/>
    <cellStyle name="20% - 强调文字颜色 2 9 2" xfId="6063"/>
    <cellStyle name="20% - 强调文字颜色 2 9 2 2" xfId="6613"/>
    <cellStyle name="20% - 强调文字颜色 2 9 2 2 2" xfId="2332"/>
    <cellStyle name="20% - 强调文字颜色 2 9 2 2 3" xfId="2340"/>
    <cellStyle name="20% - 强调文字颜色 2 9 2 3" xfId="6622"/>
    <cellStyle name="20% - 强调文字颜色 2 9 2 4" xfId="6630"/>
    <cellStyle name="20% - 强调文字颜色 2 9 3" xfId="6070"/>
    <cellStyle name="20% - 强调文字颜色 2 9 3 2" xfId="6637"/>
    <cellStyle name="20% - 强调文字颜色 2 9 3 3" xfId="6643"/>
    <cellStyle name="20% - 强调文字颜色 2 9 4" xfId="6648"/>
    <cellStyle name="20% - 强调文字颜色 2 9 5" xfId="4346"/>
    <cellStyle name="20% - 强调文字颜色 3 10" xfId="4665"/>
    <cellStyle name="20% - 强调文字颜色 3 10 2" xfId="2365"/>
    <cellStyle name="20% - 强调文字颜色 3 10 2 2" xfId="304"/>
    <cellStyle name="20% - 强调文字颜色 3 10 2 3" xfId="1132"/>
    <cellStyle name="20% - 强调文字颜色 3 10 3" xfId="4688"/>
    <cellStyle name="20% - 强调文字颜色 3 10 4" xfId="4704"/>
    <cellStyle name="20% - 强调文字颜色 3 11" xfId="4730"/>
    <cellStyle name="20% - 强调文字颜色 3 11 2" xfId="510"/>
    <cellStyle name="20% - 强调文字颜色 3 11 2 2" xfId="4739"/>
    <cellStyle name="20% - 强调文字颜色 3 11 2 3" xfId="4747"/>
    <cellStyle name="20% - 强调文字颜色 3 11 3" xfId="4759"/>
    <cellStyle name="20% - 强调文字颜色 3 11 4" xfId="4784"/>
    <cellStyle name="20% - 强调文字颜色 3 12" xfId="4837"/>
    <cellStyle name="20% - 强调文字颜色 3 12 2" xfId="4844"/>
    <cellStyle name="20% - 强调文字颜色 3 12 2 2" xfId="4849"/>
    <cellStyle name="20% - 强调文字颜色 3 12 2 3" xfId="4853"/>
    <cellStyle name="20% - 强调文字颜色 3 12 3" xfId="4856"/>
    <cellStyle name="20% - 强调文字颜色 3 12 4" xfId="4868"/>
    <cellStyle name="20% - 强调文字颜色 3 13" xfId="4875"/>
    <cellStyle name="20% - 强调文字颜色 3 13 2" xfId="4884"/>
    <cellStyle name="20% - 强调文字颜色 3 13 3" xfId="4892"/>
    <cellStyle name="20% - 强调文字颜色 3 14" xfId="4910"/>
    <cellStyle name="20% - 强调文字颜色 3 15" xfId="800"/>
    <cellStyle name="20% - 强调文字颜色 3 16" xfId="885"/>
    <cellStyle name="20% - 强调文字颜色 3 2" xfId="8700"/>
    <cellStyle name="20% - 强调文字颜色 3 2 10" xfId="1726"/>
    <cellStyle name="20% - 强调文字颜色 3 2 10 2" xfId="8702"/>
    <cellStyle name="20% - 强调文字颜色 3 2 10 2 2" xfId="6285"/>
    <cellStyle name="20% - 强调文字颜色 3 2 10 2 3" xfId="8703"/>
    <cellStyle name="20% - 强调文字颜色 3 2 10 3" xfId="8704"/>
    <cellStyle name="20% - 强调文字颜色 3 2 10 4" xfId="8705"/>
    <cellStyle name="20% - 强调文字颜色 3 2 11" xfId="8713"/>
    <cellStyle name="20% - 强调文字颜色 3 2 11 2" xfId="8716"/>
    <cellStyle name="20% - 强调文字颜色 3 2 11 2 2" xfId="6338"/>
    <cellStyle name="20% - 强调文字颜色 3 2 11 2 3" xfId="8719"/>
    <cellStyle name="20% - 强调文字颜色 3 2 11 3" xfId="8720"/>
    <cellStyle name="20% - 强调文字颜色 3 2 11 4" xfId="8721"/>
    <cellStyle name="20% - 强调文字颜色 3 2 12" xfId="8735"/>
    <cellStyle name="20% - 强调文字颜色 3 2 12 2" xfId="3824"/>
    <cellStyle name="20% - 强调文字颜色 3 2 12 2 2" xfId="3828"/>
    <cellStyle name="20% - 强调文字颜色 3 2 12 2 3" xfId="3771"/>
    <cellStyle name="20% - 强调文字颜色 3 2 12 3" xfId="3847"/>
    <cellStyle name="20% - 强调文字颜色 3 2 12 4" xfId="3888"/>
    <cellStyle name="20% - 强调文字颜色 3 2 13" xfId="8742"/>
    <cellStyle name="20% - 强调文字颜色 3 2 13 2" xfId="6821"/>
    <cellStyle name="20% - 强调文字颜色 3 2 13 2 2" xfId="4974"/>
    <cellStyle name="20% - 强调文字颜色 3 2 13 2 3" xfId="8745"/>
    <cellStyle name="20% - 强调文字颜色 3 2 13 3" xfId="6826"/>
    <cellStyle name="20% - 强调文字颜色 3 2 13 4" xfId="8750"/>
    <cellStyle name="20% - 强调文字颜色 3 2 14" xfId="8754"/>
    <cellStyle name="20% - 强调文字颜色 3 2 14 2" xfId="6835"/>
    <cellStyle name="20% - 强调文字颜色 3 2 14 3" xfId="6841"/>
    <cellStyle name="20% - 强调文字颜色 3 2 15" xfId="8756"/>
    <cellStyle name="20% - 强调文字颜色 3 2 16" xfId="4206"/>
    <cellStyle name="20% - 强调文字颜色 3 2 2" xfId="8606"/>
    <cellStyle name="20% - 强调文字颜色 3 2 2 10" xfId="8762"/>
    <cellStyle name="20% - 强调文字颜色 3 2 2 2" xfId="5347"/>
    <cellStyle name="20% - 强调文字颜色 3 2 2 2 2" xfId="8770"/>
    <cellStyle name="20% - 强调文字颜色 3 2 2 2 2 2" xfId="8771"/>
    <cellStyle name="20% - 强调文字颜色 3 2 2 2 2 2 2" xfId="8772"/>
    <cellStyle name="20% - 强调文字颜色 3 2 2 2 2 2 2 2" xfId="8773"/>
    <cellStyle name="20% - 强调文字颜色 3 2 2 2 2 2 2 3" xfId="8779"/>
    <cellStyle name="20% - 强调文字颜色 3 2 2 2 2 2 3" xfId="8310"/>
    <cellStyle name="20% - 强调文字颜色 3 2 2 2 2 2 4" xfId="7632"/>
    <cellStyle name="20% - 强调文字颜色 3 2 2 2 2 3" xfId="8780"/>
    <cellStyle name="20% - 强调文字颜色 3 2 2 2 2 3 2" xfId="8781"/>
    <cellStyle name="20% - 强调文字颜色 3 2 2 2 2 3 2 2" xfId="1632"/>
    <cellStyle name="20% - 强调文字颜色 3 2 2 2 2 3 2 3" xfId="8782"/>
    <cellStyle name="20% - 强调文字颜色 3 2 2 2 2 3 3" xfId="8319"/>
    <cellStyle name="20% - 强调文字颜色 3 2 2 2 2 3 4" xfId="1852"/>
    <cellStyle name="20% - 强调文字颜色 3 2 2 2 2 4" xfId="8785"/>
    <cellStyle name="20% - 强调文字颜色 3 2 2 2 2 4 2" xfId="8337"/>
    <cellStyle name="20% - 强调文字颜色 3 2 2 2 2 4 2 2" xfId="1692"/>
    <cellStyle name="20% - 强调文字颜色 3 2 2 2 2 4 2 3" xfId="8787"/>
    <cellStyle name="20% - 强调文字颜色 3 2 2 2 2 4 3" xfId="8793"/>
    <cellStyle name="20% - 强调文字颜色 3 2 2 2 2 4 4" xfId="8803"/>
    <cellStyle name="20% - 强调文字颜色 3 2 2 2 2 5" xfId="8806"/>
    <cellStyle name="20% - 强调文字颜色 3 2 2 2 2 5 2" xfId="8810"/>
    <cellStyle name="20% - 强调文字颜色 3 2 2 2 2 5 2 2" xfId="8729"/>
    <cellStyle name="20% - 强调文字颜色 3 2 2 2 2 5 2 3" xfId="8739"/>
    <cellStyle name="20% - 强调文字颜色 3 2 2 2 2 5 3" xfId="8815"/>
    <cellStyle name="20% - 强调文字颜色 3 2 2 2 2 5 4" xfId="8822"/>
    <cellStyle name="20% - 强调文字颜色 3 2 2 2 2 6" xfId="8825"/>
    <cellStyle name="20% - 强调文字颜色 3 2 2 2 2 6 2" xfId="8831"/>
    <cellStyle name="20% - 强调文字颜色 3 2 2 2 2 6 3" xfId="8837"/>
    <cellStyle name="20% - 强调文字颜色 3 2 2 2 2 7" xfId="8845"/>
    <cellStyle name="20% - 强调文字颜色 3 2 2 2 2 8" xfId="8851"/>
    <cellStyle name="20% - 强调文字颜色 3 2 2 2 3" xfId="8863"/>
    <cellStyle name="20% - 强调文字颜色 3 2 2 2 3 2" xfId="8864"/>
    <cellStyle name="20% - 强调文字颜色 3 2 2 2 3 2 2" xfId="8867"/>
    <cellStyle name="20% - 强调文字颜色 3 2 2 2 3 2 3" xfId="8869"/>
    <cellStyle name="20% - 强调文字颜色 3 2 2 2 3 3" xfId="8870"/>
    <cellStyle name="20% - 强调文字颜色 3 2 2 2 3 4" xfId="8877"/>
    <cellStyle name="20% - 强调文字颜色 3 2 2 2 4" xfId="8879"/>
    <cellStyle name="20% - 强调文字颜色 3 2 2 2 4 2" xfId="7320"/>
    <cellStyle name="20% - 强调文字颜色 3 2 2 2 4 2 2" xfId="8880"/>
    <cellStyle name="20% - 强调文字颜色 3 2 2 2 4 2 3" xfId="2368"/>
    <cellStyle name="20% - 强调文字颜色 3 2 2 2 4 3" xfId="2390"/>
    <cellStyle name="20% - 强调文字颜色 3 2 2 2 4 4" xfId="2414"/>
    <cellStyle name="20% - 强调文字颜色 3 2 2 2 5" xfId="8883"/>
    <cellStyle name="20% - 强调文字颜色 3 2 2 2 5 2" xfId="8884"/>
    <cellStyle name="20% - 强调文字颜色 3 2 2 2 5 2 2" xfId="7208"/>
    <cellStyle name="20% - 强调文字颜色 3 2 2 2 5 2 3" xfId="5828"/>
    <cellStyle name="20% - 强调文字颜色 3 2 2 2 5 3" xfId="8886"/>
    <cellStyle name="20% - 强调文字颜色 3 2 2 2 5 4" xfId="8891"/>
    <cellStyle name="20% - 强调文字颜色 3 2 2 2 6" xfId="2920"/>
    <cellStyle name="20% - 强调文字颜色 3 2 2 2 6 2" xfId="2504"/>
    <cellStyle name="20% - 强调文字颜色 3 2 2 2 6 2 2" xfId="3070"/>
    <cellStyle name="20% - 强调文字颜色 3 2 2 2 6 2 3" xfId="3081"/>
    <cellStyle name="20% - 强调文字颜色 3 2 2 2 6 3" xfId="3085"/>
    <cellStyle name="20% - 强调文字颜色 3 2 2 2 6 4" xfId="30"/>
    <cellStyle name="20% - 强调文字颜色 3 2 2 2 7" xfId="2925"/>
    <cellStyle name="20% - 强调文字颜色 3 2 2 2 7 2" xfId="477"/>
    <cellStyle name="20% - 强调文字颜色 3 2 2 2 7 3" xfId="3090"/>
    <cellStyle name="20% - 强调文字颜色 3 2 2 2 8" xfId="3095"/>
    <cellStyle name="20% - 强调文字颜色 3 2 2 2 9" xfId="3109"/>
    <cellStyle name="20% - 强调文字颜色 3 2 2 3" xfId="8059"/>
    <cellStyle name="20% - 强调文字颜色 3 2 2 3 2" xfId="8897"/>
    <cellStyle name="20% - 强调文字颜色 3 2 2 3 2 2" xfId="1022"/>
    <cellStyle name="20% - 强调文字颜色 3 2 2 3 2 2 2" xfId="700"/>
    <cellStyle name="20% - 强调文字颜色 3 2 2 3 2 2 2 2" xfId="722"/>
    <cellStyle name="20% - 强调文字颜色 3 2 2 3 2 2 2 3" xfId="8901"/>
    <cellStyle name="20% - 强调文字颜色 3 2 2 3 2 2 3" xfId="789"/>
    <cellStyle name="20% - 强调文字颜色 3 2 2 3 2 2 4" xfId="7878"/>
    <cellStyle name="20% - 强调文字颜色 3 2 2 3 2 3" xfId="2708"/>
    <cellStyle name="20% - 强调文字颜色 3 2 2 3 2 3 2" xfId="8904"/>
    <cellStyle name="20% - 强调文字颜色 3 2 2 3 2 3 3" xfId="8905"/>
    <cellStyle name="20% - 强调文字颜色 3 2 2 3 2 4" xfId="3951"/>
    <cellStyle name="20% - 强调文字颜色 3 2 2 3 2 5" xfId="8778"/>
    <cellStyle name="20% - 强调文字颜色 3 2 2 3 3" xfId="8907"/>
    <cellStyle name="20% - 强调文字颜色 3 2 2 3 3 2" xfId="1322"/>
    <cellStyle name="20% - 强调文字颜色 3 2 2 3 3 2 2" xfId="8908"/>
    <cellStyle name="20% - 强调文字颜色 3 2 2 3 3 2 3" xfId="8910"/>
    <cellStyle name="20% - 强调文字颜色 3 2 2 3 3 3" xfId="8911"/>
    <cellStyle name="20% - 强调文字颜色 3 2 2 3 3 4" xfId="8915"/>
    <cellStyle name="20% - 强调文字颜色 3 2 2 3 4" xfId="4672"/>
    <cellStyle name="20% - 强调文字颜色 3 2 2 3 4 2" xfId="1361"/>
    <cellStyle name="20% - 强调文字颜色 3 2 2 3 4 2 2" xfId="8917"/>
    <cellStyle name="20% - 强调文字颜色 3 2 2 3 4 2 3" xfId="7198"/>
    <cellStyle name="20% - 强调文字颜色 3 2 2 3 4 3" xfId="1386"/>
    <cellStyle name="20% - 强调文字颜色 3 2 2 3 4 4" xfId="3552"/>
    <cellStyle name="20% - 强调文字颜色 3 2 2 3 5" xfId="2935"/>
    <cellStyle name="20% - 强调文字颜色 3 2 2 3 5 2" xfId="8920"/>
    <cellStyle name="20% - 强调文字颜色 3 2 2 3 5 3" xfId="8923"/>
    <cellStyle name="20% - 强调文字颜色 3 2 2 3 6" xfId="2940"/>
    <cellStyle name="20% - 强调文字颜色 3 2 2 3 7" xfId="3116"/>
    <cellStyle name="20% - 强调文字颜色 3 2 2 4" xfId="8066"/>
    <cellStyle name="20% - 强调文字颜色 3 2 2 4 2" xfId="8930"/>
    <cellStyle name="20% - 强调文字颜色 3 2 2 4 2 2" xfId="5669"/>
    <cellStyle name="20% - 强调文字颜色 3 2 2 4 2 2 2" xfId="5676"/>
    <cellStyle name="20% - 强调文字颜色 3 2 2 4 2 2 3" xfId="5684"/>
    <cellStyle name="20% - 强调文字颜色 3 2 2 4 2 3" xfId="5688"/>
    <cellStyle name="20% - 强调文字颜色 3 2 2 4 2 4" xfId="1624"/>
    <cellStyle name="20% - 强调文字颜色 3 2 2 4 3" xfId="8933"/>
    <cellStyle name="20% - 强调文字颜色 3 2 2 4 3 2" xfId="5315"/>
    <cellStyle name="20% - 强调文字颜色 3 2 2 4 3 2 2" xfId="343"/>
    <cellStyle name="20% - 强调文字颜色 3 2 2 4 3 2 3" xfId="9"/>
    <cellStyle name="20% - 强调文字颜色 3 2 2 4 3 3" xfId="8937"/>
    <cellStyle name="20% - 强调文字颜色 3 2 2 4 3 4" xfId="8941"/>
    <cellStyle name="20% - 强调文字颜色 3 2 2 4 4" xfId="4676"/>
    <cellStyle name="20% - 强调文字颜色 3 2 2 4 4 2" xfId="7350"/>
    <cellStyle name="20% - 强调文字颜色 3 2 2 4 4 3" xfId="3099"/>
    <cellStyle name="20% - 强调文字颜色 3 2 2 4 5" xfId="4680"/>
    <cellStyle name="20% - 强调文字颜色 3 2 2 4 6" xfId="3136"/>
    <cellStyle name="20% - 强调文字颜色 3 2 2 5" xfId="8944"/>
    <cellStyle name="20% - 强调文字颜色 3 2 2 5 2" xfId="8948"/>
    <cellStyle name="20% - 强调文字颜色 3 2 2 5 2 2" xfId="8953"/>
    <cellStyle name="20% - 强调文字颜色 3 2 2 5 2 3" xfId="8957"/>
    <cellStyle name="20% - 强调文字颜色 3 2 2 5 3" xfId="8961"/>
    <cellStyle name="20% - 强调文字颜色 3 2 2 5 4" xfId="3701"/>
    <cellStyle name="20% - 强调文字颜色 3 2 2 6" xfId="8964"/>
    <cellStyle name="20% - 强调文字颜色 3 2 2 6 2" xfId="1712"/>
    <cellStyle name="20% - 强调文字颜色 3 2 2 6 2 2" xfId="1721"/>
    <cellStyle name="20% - 强调文字颜色 3 2 2 6 2 3" xfId="1727"/>
    <cellStyle name="20% - 强调文字颜色 3 2 2 6 3" xfId="945"/>
    <cellStyle name="20% - 强调文字颜色 3 2 2 6 4" xfId="141"/>
    <cellStyle name="20% - 强调文字颜色 3 2 2 7" xfId="8966"/>
    <cellStyle name="20% - 强调文字颜色 3 2 2 7 2" xfId="1772"/>
    <cellStyle name="20% - 强调文字颜色 3 2 2 7 2 2" xfId="8974"/>
    <cellStyle name="20% - 强调文字颜色 3 2 2 7 2 3" xfId="8981"/>
    <cellStyle name="20% - 强调文字颜色 3 2 2 7 3" xfId="8986"/>
    <cellStyle name="20% - 强调文字颜色 3 2 2 7 4" xfId="6261"/>
    <cellStyle name="20% - 强调文字颜色 3 2 2 8" xfId="4577"/>
    <cellStyle name="20% - 强调文字颜色 3 2 2 8 2" xfId="1830"/>
    <cellStyle name="20% - 强调文字颜色 3 2 2 8 3" xfId="2224"/>
    <cellStyle name="20% - 强调文字颜色 3 2 2 9" xfId="2250"/>
    <cellStyle name="20% - 强调文字颜色 3 2 2_11" xfId="8663"/>
    <cellStyle name="20% - 强调文字颜色 3 2 3" xfId="8609"/>
    <cellStyle name="20% - 强调文字颜色 3 2 3 10" xfId="8492"/>
    <cellStyle name="20% - 强调文字颜色 3 2 3 11" xfId="496"/>
    <cellStyle name="20% - 强调文字颜色 3 2 3 2" xfId="8987"/>
    <cellStyle name="20% - 强调文字颜色 3 2 3 2 2" xfId="8994"/>
    <cellStyle name="20% - 强调文字颜色 3 2 3 2 2 2" xfId="3342"/>
    <cellStyle name="20% - 强调文字颜色 3 2 3 2 2 2 2" xfId="2974"/>
    <cellStyle name="20% - 强调文字颜色 3 2 3 2 2 2 2 2" xfId="3361"/>
    <cellStyle name="20% - 强调文字颜色 3 2 3 2 2 2 2 3" xfId="3367"/>
    <cellStyle name="20% - 强调文字颜色 3 2 3 2 2 2 3" xfId="2990"/>
    <cellStyle name="20% - 强调文字颜色 3 2 3 2 2 2 4" xfId="3395"/>
    <cellStyle name="20% - 强调文字颜色 3 2 3 2 2 3" xfId="3416"/>
    <cellStyle name="20% - 强调文字颜色 3 2 3 2 2 3 2" xfId="3012"/>
    <cellStyle name="20% - 强调文字颜色 3 2 3 2 2 3 2 2" xfId="1217"/>
    <cellStyle name="20% - 强调文字颜色 3 2 3 2 2 3 2 3" xfId="3427"/>
    <cellStyle name="20% - 强调文字颜色 3 2 3 2 2 3 3" xfId="3434"/>
    <cellStyle name="20% - 强调文字颜色 3 2 3 2 2 3 4" xfId="3454"/>
    <cellStyle name="20% - 强调文字颜色 3 2 3 2 2 4" xfId="3470"/>
    <cellStyle name="20% - 强调文字颜色 3 2 3 2 2 4 2" xfId="3479"/>
    <cellStyle name="20% - 强调文字颜色 3 2 3 2 2 4 2 2" xfId="7689"/>
    <cellStyle name="20% - 强调文字颜色 3 2 3 2 2 4 2 3" xfId="8996"/>
    <cellStyle name="20% - 强调文字颜色 3 2 3 2 2 4 3" xfId="3488"/>
    <cellStyle name="20% - 强调文字颜色 3 2 3 2 2 4 4" xfId="9001"/>
    <cellStyle name="20% - 强调文字颜色 3 2 3 2 2 5" xfId="2006"/>
    <cellStyle name="20% - 强调文字颜色 3 2 3 2 2 5 2" xfId="9003"/>
    <cellStyle name="20% - 强调文字颜色 3 2 3 2 2 5 3" xfId="9005"/>
    <cellStyle name="20% - 强调文字颜色 3 2 3 2 2 6" xfId="634"/>
    <cellStyle name="20% - 强调文字颜色 3 2 3 2 2 7" xfId="9008"/>
    <cellStyle name="20% - 强调文字颜色 3 2 3 2 3" xfId="9012"/>
    <cellStyle name="20% - 强调文字颜色 3 2 3 2 3 2" xfId="3520"/>
    <cellStyle name="20% - 强调文字颜色 3 2 3 2 3 2 2" xfId="3048"/>
    <cellStyle name="20% - 强调文字颜色 3 2 3 2 3 2 3" xfId="1236"/>
    <cellStyle name="20% - 强调文字颜色 3 2 3 2 3 3" xfId="6109"/>
    <cellStyle name="20% - 强调文字颜色 3 2 3 2 3 4" xfId="6115"/>
    <cellStyle name="20% - 强调文字颜色 3 2 3 2 4" xfId="9014"/>
    <cellStyle name="20% - 强调文字颜色 3 2 3 2 4 2" xfId="3534"/>
    <cellStyle name="20% - 强调文字颜色 3 2 3 2 4 2 2" xfId="3088"/>
    <cellStyle name="20% - 强调文字颜色 3 2 3 2 4 2 3" xfId="26"/>
    <cellStyle name="20% - 强调文字颜色 3 2 3 2 4 3" xfId="6667"/>
    <cellStyle name="20% - 强调文字颜色 3 2 3 2 4 4" xfId="4985"/>
    <cellStyle name="20% - 强调文字颜色 3 2 3 2 5" xfId="2959"/>
    <cellStyle name="20% - 强调文字颜色 3 2 3 2 5 2" xfId="2964"/>
    <cellStyle name="20% - 强调文字颜色 3 2 3 2 5 2 2" xfId="2716"/>
    <cellStyle name="20% - 强调文字颜色 3 2 3 2 5 2 3" xfId="9015"/>
    <cellStyle name="20% - 强调文字颜色 3 2 3 2 5 3" xfId="9017"/>
    <cellStyle name="20% - 强调文字颜色 3 2 3 2 5 4" xfId="9022"/>
    <cellStyle name="20% - 强调文字颜色 3 2 3 2 6" xfId="2977"/>
    <cellStyle name="20% - 强调文字颜色 3 2 3 2 6 2" xfId="3350"/>
    <cellStyle name="20% - 强调文字颜色 3 2 3 2 6 2 2" xfId="3148"/>
    <cellStyle name="20% - 强调文字颜色 3 2 3 2 6 2 3" xfId="3364"/>
    <cellStyle name="20% - 强调文字颜色 3 2 3 2 6 3" xfId="3372"/>
    <cellStyle name="20% - 强调文字颜色 3 2 3 2 6 4" xfId="3380"/>
    <cellStyle name="20% - 强调文字颜色 3 2 3 2 7" xfId="2983"/>
    <cellStyle name="20% - 强调文字颜色 3 2 3 2 7 2" xfId="2780"/>
    <cellStyle name="20% - 强调文字颜色 3 2 3 2 7 3" xfId="3386"/>
    <cellStyle name="20% - 强调文字颜色 3 2 3 2 8" xfId="3390"/>
    <cellStyle name="20% - 强调文字颜色 3 2 3 2 9" xfId="3413"/>
    <cellStyle name="20% - 强调文字颜色 3 2 3 3" xfId="9025"/>
    <cellStyle name="20% - 强调文字颜色 3 2 3 3 2" xfId="9028"/>
    <cellStyle name="20% - 强调文字颜色 3 2 3 3 2 2" xfId="6651"/>
    <cellStyle name="20% - 强调文字颜色 3 2 3 3 2 2 2" xfId="3226"/>
    <cellStyle name="20% - 强调文字颜色 3 2 3 3 2 2 2 2" xfId="9031"/>
    <cellStyle name="20% - 强调文字颜色 3 2 3 3 2 2 2 3" xfId="9032"/>
    <cellStyle name="20% - 强调文字颜色 3 2 3 3 2 2 3" xfId="3238"/>
    <cellStyle name="20% - 强调文字颜色 3 2 3 3 2 2 4" xfId="9039"/>
    <cellStyle name="20% - 强调文字颜色 3 2 3 3 2 3" xfId="4348"/>
    <cellStyle name="20% - 强调文字颜色 3 2 3 3 2 3 2" xfId="3244"/>
    <cellStyle name="20% - 强调文字颜色 3 2 3 3 2 3 3" xfId="9049"/>
    <cellStyle name="20% - 强调文字颜色 3 2 3 3 2 4" xfId="1588"/>
    <cellStyle name="20% - 强调文字颜色 3 2 3 3 2 5" xfId="1599"/>
    <cellStyle name="20% - 强调文字颜色 3 2 3 3 3" xfId="9051"/>
    <cellStyle name="20% - 强调文字颜色 3 2 3 3 3 2" xfId="6662"/>
    <cellStyle name="20% - 强调文字颜色 3 2 3 3 3 2 2" xfId="3300"/>
    <cellStyle name="20% - 强调文字颜色 3 2 3 3 3 2 3" xfId="3305"/>
    <cellStyle name="20% - 强调文字颜色 3 2 3 3 3 3" xfId="4379"/>
    <cellStyle name="20% - 强调文字颜色 3 2 3 3 3 4" xfId="4390"/>
    <cellStyle name="20% - 强调文字颜色 3 2 3 3 4" xfId="4692"/>
    <cellStyle name="20% - 强调文字颜色 3 2 3 3 4 2" xfId="6672"/>
    <cellStyle name="20% - 强调文字颜色 3 2 3 3 4 2 2" xfId="3374"/>
    <cellStyle name="20% - 强调文字颜色 3 2 3 3 4 2 3" xfId="3384"/>
    <cellStyle name="20% - 强调文字颜色 3 2 3 3 4 3" xfId="9053"/>
    <cellStyle name="20% - 强调文字颜色 3 2 3 3 4 4" xfId="9055"/>
    <cellStyle name="20% - 强调文字颜色 3 2 3 3 5" xfId="3005"/>
    <cellStyle name="20% - 强调文字颜色 3 2 3 3 5 2" xfId="9056"/>
    <cellStyle name="20% - 强调文字颜色 3 2 3 3 5 2 2" xfId="3428"/>
    <cellStyle name="20% - 强调文字颜色 3 2 3 3 5 2 3" xfId="9059"/>
    <cellStyle name="20% - 强调文字颜色 3 2 3 3 5 3" xfId="9060"/>
    <cellStyle name="20% - 强调文字颜色 3 2 3 3 5 4" xfId="9062"/>
    <cellStyle name="20% - 强调文字颜色 3 2 3 3 6" xfId="3015"/>
    <cellStyle name="20% - 强调文字颜色 3 2 3 3 6 2" xfId="1213"/>
    <cellStyle name="20% - 强调文字颜色 3 2 3 3 6 3" xfId="3431"/>
    <cellStyle name="20% - 强调文字颜色 3 2 3 3 7" xfId="3444"/>
    <cellStyle name="20% - 强调文字颜色 3 2 3 3 8" xfId="3465"/>
    <cellStyle name="20% - 强调文字颜色 3 2 3 4" xfId="9064"/>
    <cellStyle name="20% - 强调文字颜色 3 2 3 4 2" xfId="9070"/>
    <cellStyle name="20% - 强调文字颜色 3 2 3 4 2 2" xfId="6701"/>
    <cellStyle name="20% - 强调文字颜色 3 2 3 4 2 2 2" xfId="9075"/>
    <cellStyle name="20% - 强调文字颜色 3 2 3 4 2 2 3" xfId="9081"/>
    <cellStyle name="20% - 强调文字颜色 3 2 3 4 2 3" xfId="9087"/>
    <cellStyle name="20% - 强调文字颜色 3 2 3 4 2 4" xfId="536"/>
    <cellStyle name="20% - 强调文字颜色 3 2 3 4 3" xfId="9090"/>
    <cellStyle name="20% - 强调文字颜色 3 2 3 4 3 2" xfId="6717"/>
    <cellStyle name="20% - 强调文字颜色 3 2 3 4 3 2 2" xfId="9094"/>
    <cellStyle name="20% - 强调文字颜色 3 2 3 4 3 2 3" xfId="9095"/>
    <cellStyle name="20% - 强调文字颜色 3 2 3 4 3 3" xfId="9096"/>
    <cellStyle name="20% - 强调文字颜色 3 2 3 4 3 4" xfId="9097"/>
    <cellStyle name="20% - 强调文字颜色 3 2 3 4 4" xfId="9099"/>
    <cellStyle name="20% - 强调文字颜色 3 2 3 4 4 2" xfId="3657"/>
    <cellStyle name="20% - 强调文字颜色 3 2 3 4 4 3" xfId="1198"/>
    <cellStyle name="20% - 强调文字颜色 3 2 3 4 5" xfId="8230"/>
    <cellStyle name="20% - 强调文字颜色 3 2 3 4 6" xfId="3483"/>
    <cellStyle name="20% - 强调文字颜色 3 2 3 5" xfId="9100"/>
    <cellStyle name="20% - 强调文字颜色 3 2 3 5 2" xfId="9103"/>
    <cellStyle name="20% - 强调文字颜色 3 2 3 5 2 2" xfId="9109"/>
    <cellStyle name="20% - 强调文字颜色 3 2 3 5 2 3" xfId="7718"/>
    <cellStyle name="20% - 强调文字颜色 3 2 3 5 3" xfId="9111"/>
    <cellStyle name="20% - 强调文字颜色 3 2 3 5 4" xfId="9113"/>
    <cellStyle name="20% - 强调文字颜色 3 2 3 6" xfId="9114"/>
    <cellStyle name="20% - 强调文字颜色 3 2 3 6 2" xfId="1979"/>
    <cellStyle name="20% - 强调文字颜色 3 2 3 6 2 2" xfId="9118"/>
    <cellStyle name="20% - 强调文字颜色 3 2 3 6 2 3" xfId="9123"/>
    <cellStyle name="20% - 强调文字颜色 3 2 3 6 3" xfId="988"/>
    <cellStyle name="20% - 强调文字颜色 3 2 3 6 4" xfId="8393"/>
    <cellStyle name="20% - 强调文字颜色 3 2 3 7" xfId="9126"/>
    <cellStyle name="20% - 强调文字颜色 3 2 3 7 2" xfId="2031"/>
    <cellStyle name="20% - 强调文字颜色 3 2 3 7 2 2" xfId="9132"/>
    <cellStyle name="20% - 强调文字颜色 3 2 3 7 2 3" xfId="9135"/>
    <cellStyle name="20% - 强调文字颜色 3 2 3 7 3" xfId="9140"/>
    <cellStyle name="20% - 强调文字颜色 3 2 3 7 4" xfId="64"/>
    <cellStyle name="20% - 强调文字颜色 3 2 3 8" xfId="4582"/>
    <cellStyle name="20% - 强调文字颜色 3 2 3 8 2" xfId="2072"/>
    <cellStyle name="20% - 强调文字颜色 3 2 3 8 2 2" xfId="9141"/>
    <cellStyle name="20% - 强调文字颜色 3 2 3 8 2 3" xfId="9144"/>
    <cellStyle name="20% - 强调文字颜色 3 2 3 8 3" xfId="9147"/>
    <cellStyle name="20% - 强调文字颜色 3 2 3 8 4" xfId="1929"/>
    <cellStyle name="20% - 强调文字颜色 3 2 3 9" xfId="4530"/>
    <cellStyle name="20% - 强调文字颜色 3 2 3 9 2" xfId="2132"/>
    <cellStyle name="20% - 强调文字颜色 3 2 3 9 3" xfId="9148"/>
    <cellStyle name="20% - 强调文字颜色 3 2 3_11" xfId="4317"/>
    <cellStyle name="20% - 强调文字颜色 3 2 4" xfId="9149"/>
    <cellStyle name="20% - 强调文字颜色 3 2 4 10" xfId="8163"/>
    <cellStyle name="20% - 强调文字颜色 3 2 4 2" xfId="9151"/>
    <cellStyle name="20% - 强调文字颜色 3 2 4 2 2" xfId="9155"/>
    <cellStyle name="20% - 强调文字颜色 3 2 4 2 2 2" xfId="3852"/>
    <cellStyle name="20% - 强调文字颜色 3 2 4 2 2 2 2" xfId="3858"/>
    <cellStyle name="20% - 强调文字颜色 3 2 4 2 2 2 3" xfId="3887"/>
    <cellStyle name="20% - 强调文字颜色 3 2 4 2 2 3" xfId="3894"/>
    <cellStyle name="20% - 强调文字颜色 3 2 4 2 2 4" xfId="3899"/>
    <cellStyle name="20% - 强调文字颜色 3 2 4 2 3" xfId="9157"/>
    <cellStyle name="20% - 强调文字颜色 3 2 4 2 3 2" xfId="6823"/>
    <cellStyle name="20% - 强调文字颜色 3 2 4 2 3 2 2" xfId="5008"/>
    <cellStyle name="20% - 强调文字颜色 3 2 4 2 3 2 3" xfId="9160"/>
    <cellStyle name="20% - 强调文字颜色 3 2 4 2 3 3" xfId="8749"/>
    <cellStyle name="20% - 强调文字颜色 3 2 4 2 3 4" xfId="9164"/>
    <cellStyle name="20% - 强调文字颜色 3 2 4 2 4" xfId="9166"/>
    <cellStyle name="20% - 强调文字颜色 3 2 4 2 4 2" xfId="6843"/>
    <cellStyle name="20% - 强调文字颜色 3 2 4 2 4 2 2" xfId="7040"/>
    <cellStyle name="20% - 强调文字颜色 3 2 4 2 4 2 3" xfId="9176"/>
    <cellStyle name="20% - 强调文字颜色 3 2 4 2 4 3" xfId="3630"/>
    <cellStyle name="20% - 强调文字颜色 3 2 4 2 4 4" xfId="3642"/>
    <cellStyle name="20% - 强调文字颜色 3 2 4 2 5" xfId="9177"/>
    <cellStyle name="20% - 强调文字颜色 3 2 4 2 5 2" xfId="3040"/>
    <cellStyle name="20% - 强调文字颜色 3 2 4 2 5 3" xfId="9178"/>
    <cellStyle name="20% - 强调文字颜色 3 2 4 2 6" xfId="9179"/>
    <cellStyle name="20% - 强调文字颜色 3 2 4 2 7" xfId="1243"/>
    <cellStyle name="20% - 强调文字颜色 3 2 4 3" xfId="9182"/>
    <cellStyle name="20% - 强调文字颜色 3 2 4 3 2" xfId="9184"/>
    <cellStyle name="20% - 强调文字颜色 3 2 4 3 2 2" xfId="3978"/>
    <cellStyle name="20% - 强调文字颜色 3 2 4 3 2 2 2" xfId="7156"/>
    <cellStyle name="20% - 强调文字颜色 3 2 4 3 2 2 3" xfId="9185"/>
    <cellStyle name="20% - 强调文字颜色 3 2 4 3 2 3" xfId="3983"/>
    <cellStyle name="20% - 强调文字颜色 3 2 4 3 2 4" xfId="9191"/>
    <cellStyle name="20% - 强调文字颜色 3 2 4 3 3" xfId="9196"/>
    <cellStyle name="20% - 强调文字颜色 3 2 4 3 3 2" xfId="6899"/>
    <cellStyle name="20% - 强调文字颜色 3 2 4 3 3 3" xfId="9198"/>
    <cellStyle name="20% - 强调文字颜色 3 2 4 3 4" xfId="4000"/>
    <cellStyle name="20% - 强调文字颜色 3 2 4 3 5" xfId="592"/>
    <cellStyle name="20% - 强调文字颜色 3 2 4 4" xfId="9200"/>
    <cellStyle name="20% - 强调文字颜色 3 2 4 4 2" xfId="9201"/>
    <cellStyle name="20% - 强调文字颜色 3 2 4 4 2 2" xfId="6974"/>
    <cellStyle name="20% - 强调文字颜色 3 2 4 4 2 3" xfId="9202"/>
    <cellStyle name="20% - 强调文字颜色 3 2 4 4 3" xfId="9203"/>
    <cellStyle name="20% - 强调文字颜色 3 2 4 4 4" xfId="9205"/>
    <cellStyle name="20% - 强调文字颜色 3 2 4 5" xfId="9208"/>
    <cellStyle name="20% - 强调文字颜色 3 2 4 5 2" xfId="9212"/>
    <cellStyle name="20% - 强调文字颜色 3 2 4 5 2 2" xfId="3886"/>
    <cellStyle name="20% - 强调文字颜色 3 2 4 5 2 3" xfId="6800"/>
    <cellStyle name="20% - 强调文字颜色 3 2 4 5 3" xfId="9215"/>
    <cellStyle name="20% - 强调文字颜色 3 2 4 5 4" xfId="9219"/>
    <cellStyle name="20% - 强调文字颜色 3 2 4 6" xfId="9221"/>
    <cellStyle name="20% - 强调文字颜色 3 2 4 6 2" xfId="2302"/>
    <cellStyle name="20% - 强调文字颜色 3 2 4 6 2 2" xfId="9159"/>
    <cellStyle name="20% - 强调文字颜色 3 2 4 6 2 3" xfId="9223"/>
    <cellStyle name="20% - 强调文字颜色 3 2 4 6 3" xfId="9227"/>
    <cellStyle name="20% - 强调文字颜色 3 2 4 6 4" xfId="9230"/>
    <cellStyle name="20% - 强调文字颜色 3 2 4 7" xfId="3982"/>
    <cellStyle name="20% - 强调文字颜色 3 2 4 7 2" xfId="2349"/>
    <cellStyle name="20% - 强调文字颜色 3 2 4 7 2 2" xfId="9175"/>
    <cellStyle name="20% - 强调文字颜色 3 2 4 7 2 3" xfId="9236"/>
    <cellStyle name="20% - 强调文字颜色 3 2 4 7 3" xfId="9238"/>
    <cellStyle name="20% - 强调文字颜色 3 2 4 7 4" xfId="914"/>
    <cellStyle name="20% - 强调文字颜色 3 2 4 8" xfId="3990"/>
    <cellStyle name="20% - 强调文字颜色 3 2 4 8 2" xfId="9248"/>
    <cellStyle name="20% - 强调文字颜色 3 2 4 8 3" xfId="9251"/>
    <cellStyle name="20% - 强调文字颜色 3 2 4 9" xfId="9253"/>
    <cellStyle name="20% - 强调文字颜色 3 2 5" xfId="9256"/>
    <cellStyle name="20% - 强调文字颜色 3 2 5 2" xfId="9262"/>
    <cellStyle name="20% - 强调文字颜色 3 2 5 2 2" xfId="9266"/>
    <cellStyle name="20% - 强调文字颜色 3 2 5 2 2 2" xfId="893"/>
    <cellStyle name="20% - 强调文字颜色 3 2 5 2 2 2 2" xfId="6678"/>
    <cellStyle name="20% - 强调文字颜色 3 2 5 2 2 2 3" xfId="6722"/>
    <cellStyle name="20% - 强调文字颜色 3 2 5 2 2 3" xfId="902"/>
    <cellStyle name="20% - 强调文字颜色 3 2 5 2 2 4" xfId="9268"/>
    <cellStyle name="20% - 强调文字颜色 3 2 5 2 3" xfId="9273"/>
    <cellStyle name="20% - 强调文字颜色 3 2 5 2 3 2" xfId="7091"/>
    <cellStyle name="20% - 强调文字颜色 3 2 5 2 3 3" xfId="8523"/>
    <cellStyle name="20% - 强调文字颜色 3 2 5 2 4" xfId="9274"/>
    <cellStyle name="20% - 强调文字颜色 3 2 5 2 5" xfId="9276"/>
    <cellStyle name="20% - 强调文字颜色 3 2 5 3" xfId="9282"/>
    <cellStyle name="20% - 强调文字颜色 3 2 5 3 2" xfId="9283"/>
    <cellStyle name="20% - 强调文字颜色 3 2 5 3 2 2" xfId="7126"/>
    <cellStyle name="20% - 强调文字颜色 3 2 5 3 2 3" xfId="9284"/>
    <cellStyle name="20% - 强调文字颜色 3 2 5 3 3" xfId="9285"/>
    <cellStyle name="20% - 强调文字颜色 3 2 5 3 4" xfId="437"/>
    <cellStyle name="20% - 强调文字颜色 3 2 5 4" xfId="9291"/>
    <cellStyle name="20% - 强调文字颜色 3 2 5 4 2" xfId="9293"/>
    <cellStyle name="20% - 强调文字颜色 3 2 5 4 2 2" xfId="9299"/>
    <cellStyle name="20% - 强调文字颜色 3 2 5 4 2 3" xfId="61"/>
    <cellStyle name="20% - 强调文字颜色 3 2 5 4 3" xfId="9300"/>
    <cellStyle name="20% - 强调文字颜色 3 2 5 4 4" xfId="187"/>
    <cellStyle name="20% - 强调文字颜色 3 2 5 5" xfId="9303"/>
    <cellStyle name="20% - 强调文字颜色 3 2 5 5 2" xfId="9307"/>
    <cellStyle name="20% - 强调文字颜色 3 2 5 5 2 2" xfId="9186"/>
    <cellStyle name="20% - 强调文字颜色 3 2 5 5 2 3" xfId="917"/>
    <cellStyle name="20% - 强调文字颜色 3 2 5 5 3" xfId="9311"/>
    <cellStyle name="20% - 强调文字颜色 3 2 5 5 4" xfId="9314"/>
    <cellStyle name="20% - 强调文字颜色 3 2 5 6" xfId="9316"/>
    <cellStyle name="20% - 强调文字颜色 3 2 5 6 2" xfId="9317"/>
    <cellStyle name="20% - 强调文字颜色 3 2 5 6 3" xfId="9318"/>
    <cellStyle name="20% - 强调文字颜色 3 2 5 7" xfId="9320"/>
    <cellStyle name="20% - 强调文字颜色 3 2 5 8" xfId="5771"/>
    <cellStyle name="20% - 强调文字颜色 3 2 6" xfId="9323"/>
    <cellStyle name="20% - 强调文字颜色 3 2 6 2" xfId="9329"/>
    <cellStyle name="20% - 强调文字颜色 3 2 6 2 2" xfId="4903"/>
    <cellStyle name="20% - 强调文字颜色 3 2 6 2 2 2" xfId="7212"/>
    <cellStyle name="20% - 强调文字颜色 3 2 6 2 2 3" xfId="9332"/>
    <cellStyle name="20% - 强调文字颜色 3 2 6 2 3" xfId="9335"/>
    <cellStyle name="20% - 强调文字颜色 3 2 6 2 4" xfId="9337"/>
    <cellStyle name="20% - 强调文字颜色 3 2 6 3" xfId="9340"/>
    <cellStyle name="20% - 强调文字颜色 3 2 6 3 2" xfId="4065"/>
    <cellStyle name="20% - 强调文字颜色 3 2 6 3 2 2" xfId="9341"/>
    <cellStyle name="20% - 强调文字颜色 3 2 6 3 2 3" xfId="9343"/>
    <cellStyle name="20% - 强调文字颜色 3 2 6 3 3" xfId="9350"/>
    <cellStyle name="20% - 强调文字颜色 3 2 6 3 4" xfId="9354"/>
    <cellStyle name="20% - 强调文字颜色 3 2 6 4" xfId="8395"/>
    <cellStyle name="20% - 强调文字颜色 3 2 6 4 2" xfId="876"/>
    <cellStyle name="20% - 强调文字颜色 3 2 6 4 2 2" xfId="9358"/>
    <cellStyle name="20% - 强调文字颜色 3 2 6 4 2 3" xfId="9360"/>
    <cellStyle name="20% - 强调文字颜色 3 2 6 4 3" xfId="9364"/>
    <cellStyle name="20% - 强调文字颜色 3 2 6 4 4" xfId="9369"/>
    <cellStyle name="20% - 强调文字颜色 3 2 6 5" xfId="9375"/>
    <cellStyle name="20% - 强调文字颜色 3 2 6 5 2" xfId="9380"/>
    <cellStyle name="20% - 强调文字颜色 3 2 6 5 3" xfId="9382"/>
    <cellStyle name="20% - 强调文字颜色 3 2 6 6" xfId="9388"/>
    <cellStyle name="20% - 强调文字颜色 3 2 6 7" xfId="9391"/>
    <cellStyle name="20% - 强调文字颜色 3 2 7" xfId="9394"/>
    <cellStyle name="20% - 强调文字颜色 3 2 7 2" xfId="5419"/>
    <cellStyle name="20% - 强调文字颜色 3 2 7 2 2" xfId="5425"/>
    <cellStyle name="20% - 强调文字颜色 3 2 7 2 3" xfId="5452"/>
    <cellStyle name="20% - 强调文字颜色 3 2 7 3" xfId="2950"/>
    <cellStyle name="20% - 强调文字颜色 3 2 7 4" xfId="4087"/>
    <cellStyle name="20% - 强调文字颜色 3 2 8" xfId="8927"/>
    <cellStyle name="20% - 强调文字颜色 3 2 8 2" xfId="5667"/>
    <cellStyle name="20% - 强调文字颜色 3 2 8 2 2" xfId="5673"/>
    <cellStyle name="20% - 强调文字颜色 3 2 8 2 3" xfId="5683"/>
    <cellStyle name="20% - 强调文字颜色 3 2 8 3" xfId="5687"/>
    <cellStyle name="20% - 强调文字颜色 3 2 8 4" xfId="1621"/>
    <cellStyle name="20% - 强调文字颜色 3 2 9" xfId="8932"/>
    <cellStyle name="20% - 强调文字颜色 3 2 9 2" xfId="5313"/>
    <cellStyle name="20% - 强调文字颜色 3 2 9 2 2" xfId="344"/>
    <cellStyle name="20% - 强调文字颜色 3 2 9 2 3" xfId="11"/>
    <cellStyle name="20% - 强调文字颜色 3 2 9 3" xfId="8935"/>
    <cellStyle name="20% - 强调文字颜色 3 2 9 4" xfId="8939"/>
    <cellStyle name="20% - 强调文字颜色 3 2_11" xfId="8112"/>
    <cellStyle name="20% - 强调文字颜色 3 3" xfId="9398"/>
    <cellStyle name="20% - 强调文字颜色 3 3 10" xfId="3942"/>
    <cellStyle name="20% - 强调文字颜色 3 3 10 2" xfId="6831"/>
    <cellStyle name="20% - 强调文字颜色 3 3 10 2 2" xfId="6568"/>
    <cellStyle name="20% - 强调文字颜色 3 3 10 2 3" xfId="9399"/>
    <cellStyle name="20% - 强调文字颜色 3 3 10 3" xfId="2069"/>
    <cellStyle name="20% - 强调文字颜色 3 3 10 4" xfId="2326"/>
    <cellStyle name="20% - 强调文字颜色 3 3 11" xfId="6834"/>
    <cellStyle name="20% - 强调文字颜色 3 3 11 2" xfId="9400"/>
    <cellStyle name="20% - 强调文字颜色 3 3 11 2 2" xfId="9406"/>
    <cellStyle name="20% - 强调文字颜色 3 3 11 2 3" xfId="2568"/>
    <cellStyle name="20% - 强调文字颜色 3 3 11 3" xfId="9409"/>
    <cellStyle name="20% - 强调文字颜色 3 3 11 4" xfId="9414"/>
    <cellStyle name="20% - 强调文字颜色 3 3 12" xfId="6840"/>
    <cellStyle name="20% - 强调文字颜色 3 3 12 2" xfId="7036"/>
    <cellStyle name="20% - 强调文字颜色 3 3 12 2 2" xfId="9418"/>
    <cellStyle name="20% - 强调文字颜色 3 3 12 2 3" xfId="168"/>
    <cellStyle name="20% - 强调文字颜色 3 3 12 3" xfId="9171"/>
    <cellStyle name="20% - 强调文字颜色 3 3 12 4" xfId="9233"/>
    <cellStyle name="20% - 强调文字颜色 3 3 13" xfId="3633"/>
    <cellStyle name="20% - 强调文字颜色 3 3 13 2" xfId="9423"/>
    <cellStyle name="20% - 强调文字颜色 3 3 13 2 2" xfId="7329"/>
    <cellStyle name="20% - 强调文字颜色 3 3 13 2 3" xfId="2723"/>
    <cellStyle name="20% - 强调文字颜色 3 3 13 3" xfId="9426"/>
    <cellStyle name="20% - 强调文字颜色 3 3 13 4" xfId="9429"/>
    <cellStyle name="20% - 强调文字颜色 3 3 14" xfId="3649"/>
    <cellStyle name="20% - 强调文字颜色 3 3 14 2" xfId="9433"/>
    <cellStyle name="20% - 强调文字颜色 3 3 14 2 2" xfId="9437"/>
    <cellStyle name="20% - 强调文字颜色 3 3 14 2 3" xfId="9440"/>
    <cellStyle name="20% - 强调文字颜色 3 3 14 3" xfId="174"/>
    <cellStyle name="20% - 强调文字颜色 3 3 14 4" xfId="105"/>
    <cellStyle name="20% - 强调文字颜色 3 3 15" xfId="4592"/>
    <cellStyle name="20% - 强调文字颜色 3 3 15 2" xfId="4595"/>
    <cellStyle name="20% - 强调文字颜色 3 3 15 3" xfId="978"/>
    <cellStyle name="20% - 强调文字颜色 3 3 16" xfId="4600"/>
    <cellStyle name="20% - 强调文字颜色 3 3 17" xfId="4603"/>
    <cellStyle name="20% - 强调文字颜色 3 3 2" xfId="8634"/>
    <cellStyle name="20% - 强调文字颜色 3 3 2 10" xfId="2969"/>
    <cellStyle name="20% - 强调文字颜色 3 3 2 2" xfId="5394"/>
    <cellStyle name="20% - 强调文字颜色 3 3 2 2 2" xfId="9445"/>
    <cellStyle name="20% - 强调文字颜色 3 3 2 2 2 2" xfId="9446"/>
    <cellStyle name="20% - 强调文字颜色 3 3 2 2 2 2 2" xfId="7683"/>
    <cellStyle name="20% - 强调文字颜色 3 3 2 2 2 2 2 2" xfId="5499"/>
    <cellStyle name="20% - 强调文字颜色 3 3 2 2 2 2 2 3" xfId="5204"/>
    <cellStyle name="20% - 强调文字颜色 3 3 2 2 2 2 3" xfId="6404"/>
    <cellStyle name="20% - 强调文字颜色 3 3 2 2 2 2 4" xfId="6409"/>
    <cellStyle name="20% - 强调文字颜色 3 3 2 2 2 3" xfId="3922"/>
    <cellStyle name="20% - 强调文字颜色 3 3 2 2 2 3 2" xfId="6505"/>
    <cellStyle name="20% - 强调文字颜色 3 3 2 2 2 3 2 2" xfId="6175"/>
    <cellStyle name="20% - 强调文字颜色 3 3 2 2 2 3 2 3" xfId="5700"/>
    <cellStyle name="20% - 强调文字颜色 3 3 2 2 2 3 3" xfId="7687"/>
    <cellStyle name="20% - 强调文字颜色 3 3 2 2 2 3 4" xfId="7051"/>
    <cellStyle name="20% - 强调文字颜色 3 3 2 2 2 4" xfId="3934"/>
    <cellStyle name="20% - 强调文字颜色 3 3 2 2 2 4 2" xfId="4419"/>
    <cellStyle name="20% - 强调文字颜色 3 3 2 2 2 4 2 2" xfId="6349"/>
    <cellStyle name="20% - 强调文字颜色 3 3 2 2 2 4 2 3" xfId="5836"/>
    <cellStyle name="20% - 强调文字颜色 3 3 2 2 2 4 3" xfId="9453"/>
    <cellStyle name="20% - 强调文字颜色 3 3 2 2 2 4 4" xfId="9456"/>
    <cellStyle name="20% - 强调文字颜色 3 3 2 2 2 5" xfId="4635"/>
    <cellStyle name="20% - 强调文字颜色 3 3 2 2 2 5 2" xfId="56"/>
    <cellStyle name="20% - 强调文字颜色 3 3 2 2 2 5 3" xfId="9458"/>
    <cellStyle name="20% - 强调文字颜色 3 3 2 2 2 6" xfId="4645"/>
    <cellStyle name="20% - 强调文字颜色 3 3 2 2 2 7" xfId="9460"/>
    <cellStyle name="20% - 强调文字颜色 3 3 2 2 3" xfId="9467"/>
    <cellStyle name="20% - 强调文字颜色 3 3 2 2 3 2" xfId="9470"/>
    <cellStyle name="20% - 强调文字颜色 3 3 2 2 3 2 2" xfId="7911"/>
    <cellStyle name="20% - 强调文字颜色 3 3 2 2 3 2 3" xfId="7914"/>
    <cellStyle name="20% - 强调文字颜色 3 3 2 2 3 3" xfId="9472"/>
    <cellStyle name="20% - 强调文字颜色 3 3 2 2 3 4" xfId="9478"/>
    <cellStyle name="20% - 强调文字颜色 3 3 2 2 4" xfId="9479"/>
    <cellStyle name="20% - 强调文字颜色 3 3 2 2 4 2" xfId="9480"/>
    <cellStyle name="20% - 强调文字颜色 3 3 2 2 4 2 2" xfId="8086"/>
    <cellStyle name="20% - 强调文字颜色 3 3 2 2 4 2 3" xfId="8088"/>
    <cellStyle name="20% - 强调文字颜色 3 3 2 2 4 3" xfId="6830"/>
    <cellStyle name="20% - 强调文字颜色 3 3 2 2 4 4" xfId="2070"/>
    <cellStyle name="20% - 强调文字颜色 3 3 2 2 5" xfId="2081"/>
    <cellStyle name="20% - 强调文字颜色 3 3 2 2 5 2" xfId="2096"/>
    <cellStyle name="20% - 强调文字颜色 3 3 2 2 5 2 2" xfId="8115"/>
    <cellStyle name="20% - 强调文字颜色 3 3 2 2 5 2 3" xfId="4472"/>
    <cellStyle name="20% - 强调文字颜色 3 3 2 2 5 3" xfId="9401"/>
    <cellStyle name="20% - 强调文字颜色 3 3 2 2 5 4" xfId="9411"/>
    <cellStyle name="20% - 强调文字颜色 3 3 2 2 6" xfId="7026"/>
    <cellStyle name="20% - 强调文字颜色 3 3 2 2 6 2" xfId="7031"/>
    <cellStyle name="20% - 强调文字颜色 3 3 2 2 6 2 2" xfId="9482"/>
    <cellStyle name="20% - 强调文字颜色 3 3 2 2 6 2 3" xfId="4614"/>
    <cellStyle name="20% - 强调文字颜色 3 3 2 2 6 3" xfId="7038"/>
    <cellStyle name="20% - 强调文字颜色 3 3 2 2 6 4" xfId="9169"/>
    <cellStyle name="20% - 强调文字颜色 3 3 2 2 7" xfId="7043"/>
    <cellStyle name="20% - 强调文字颜色 3 3 2 2 7 2" xfId="9485"/>
    <cellStyle name="20% - 强调文字颜色 3 3 2 2 7 3" xfId="9422"/>
    <cellStyle name="20% - 强调文字颜色 3 3 2 2 8" xfId="7048"/>
    <cellStyle name="20% - 强调文字颜色 3 3 2 2 9" xfId="9488"/>
    <cellStyle name="20% - 强调文字颜色 3 3 2 3" xfId="8075"/>
    <cellStyle name="20% - 强调文字颜色 3 3 2 3 2" xfId="9490"/>
    <cellStyle name="20% - 强调文字颜色 3 3 2 3 2 2" xfId="7624"/>
    <cellStyle name="20% - 强调文字颜色 3 3 2 3 2 2 2" xfId="7630"/>
    <cellStyle name="20% - 强调文字颜色 3 3 2 3 2 2 2 2" xfId="9492"/>
    <cellStyle name="20% - 强调文字颜色 3 3 2 3 2 2 2 3" xfId="9498"/>
    <cellStyle name="20% - 强调文字颜色 3 3 2 3 2 2 3" xfId="7636"/>
    <cellStyle name="20% - 强调文字颜色 3 3 2 3 2 2 4" xfId="9505"/>
    <cellStyle name="20% - 强调文字颜色 3 3 2 3 2 3" xfId="2261"/>
    <cellStyle name="20% - 强调文字颜色 3 3 2 3 2 3 2" xfId="1850"/>
    <cellStyle name="20% - 强调文字颜色 3 3 2 3 2 3 3" xfId="4526"/>
    <cellStyle name="20% - 强调文字颜色 3 3 2 3 2 4" xfId="2291"/>
    <cellStyle name="20% - 强调文字颜色 3 3 2 3 2 5" xfId="726"/>
    <cellStyle name="20% - 强调文字颜色 3 3 2 3 3" xfId="9509"/>
    <cellStyle name="20% - 强调文字颜色 3 3 2 3 3 2" xfId="7665"/>
    <cellStyle name="20% - 强调文字颜色 3 3 2 3 3 2 2" xfId="9511"/>
    <cellStyle name="20% - 强调文字颜色 3 3 2 3 3 2 3" xfId="9513"/>
    <cellStyle name="20% - 强调文字颜色 3 3 2 3 3 3" xfId="4538"/>
    <cellStyle name="20% - 强调文字颜色 3 3 2 3 3 4" xfId="4546"/>
    <cellStyle name="20% - 强调文字颜色 3 3 2 3 4" xfId="4742"/>
    <cellStyle name="20% - 强调文字颜色 3 3 2 3 4 2" xfId="9514"/>
    <cellStyle name="20% - 强调文字颜色 3 3 2 3 4 2 2" xfId="4686"/>
    <cellStyle name="20% - 强调文字颜色 3 3 2 3 4 2 3" xfId="4701"/>
    <cellStyle name="20% - 强调文字颜色 3 3 2 3 4 3" xfId="6848"/>
    <cellStyle name="20% - 强调文字颜色 3 3 2 3 4 4" xfId="6851"/>
    <cellStyle name="20% - 强调文字颜色 3 3 2 3 5" xfId="2383"/>
    <cellStyle name="20% - 强调文字颜色 3 3 2 3 5 2" xfId="6408"/>
    <cellStyle name="20% - 强调文字颜色 3 3 2 3 5 3" xfId="9515"/>
    <cellStyle name="20% - 强调文字颜色 3 3 2 3 6" xfId="2406"/>
    <cellStyle name="20% - 强调文字颜色 3 3 2 3 7" xfId="3677"/>
    <cellStyle name="20% - 强调文字颜色 3 3 2 4" xfId="8081"/>
    <cellStyle name="20% - 强调文字颜色 3 3 2 4 2" xfId="9516"/>
    <cellStyle name="20% - 强调文字颜色 3 3 2 4 2 2" xfId="7873"/>
    <cellStyle name="20% - 强调文字颜色 3 3 2 4 2 2 2" xfId="7876"/>
    <cellStyle name="20% - 强调文字颜色 3 3 2 4 2 2 3" xfId="7882"/>
    <cellStyle name="20% - 强调文字颜色 3 3 2 4 2 3" xfId="3947"/>
    <cellStyle name="20% - 强调文字颜色 3 3 2 4 2 4" xfId="1947"/>
    <cellStyle name="20% - 强调文字颜色 3 3 2 4 3" xfId="7403"/>
    <cellStyle name="20% - 强调文字颜色 3 3 2 4 3 2" xfId="7408"/>
    <cellStyle name="20% - 强调文字颜色 3 3 2 4 3 3" xfId="7411"/>
    <cellStyle name="20% - 强调文字颜色 3 3 2 4 4" xfId="7413"/>
    <cellStyle name="20% - 强调文字颜色 3 3 2 4 5" xfId="7415"/>
    <cellStyle name="20% - 强调文字颜色 3 3 2 5" xfId="9518"/>
    <cellStyle name="20% - 强调文字颜色 3 3 2 5 2" xfId="9524"/>
    <cellStyle name="20% - 强调文字颜色 3 3 2 5 2 2" xfId="9529"/>
    <cellStyle name="20% - 强调文字颜色 3 3 2 5 2 3" xfId="3540"/>
    <cellStyle name="20% - 强调文字颜色 3 3 2 5 3" xfId="7421"/>
    <cellStyle name="20% - 强调文字颜色 3 3 2 5 4" xfId="7433"/>
    <cellStyle name="20% - 强调文字颜色 3 3 2 6" xfId="9532"/>
    <cellStyle name="20% - 强调文字颜色 3 3 2 6 2" xfId="224"/>
    <cellStyle name="20% - 强调文字颜色 3 3 2 6 2 2" xfId="9536"/>
    <cellStyle name="20% - 强调文字颜色 3 3 2 6 2 3" xfId="9539"/>
    <cellStyle name="20% - 强调文字颜色 3 3 2 6 3" xfId="7446"/>
    <cellStyle name="20% - 强调文字颜色 3 3 2 6 4" xfId="7459"/>
    <cellStyle name="20% - 强调文字颜色 3 3 2 7" xfId="9541"/>
    <cellStyle name="20% - 强调文字颜色 3 3 2 7 2" xfId="9546"/>
    <cellStyle name="20% - 强调文字颜色 3 3 2 7 2 2" xfId="9548"/>
    <cellStyle name="20% - 强调文字颜色 3 3 2 7 2 3" xfId="9550"/>
    <cellStyle name="20% - 强调文字颜色 3 3 2 7 3" xfId="7471"/>
    <cellStyle name="20% - 强调文字颜色 3 3 2 7 4" xfId="7476"/>
    <cellStyle name="20% - 强调文字颜色 3 3 2 8" xfId="9551"/>
    <cellStyle name="20% - 强调文字颜色 3 3 2 8 2" xfId="9556"/>
    <cellStyle name="20% - 强调文字颜色 3 3 2 8 3" xfId="9561"/>
    <cellStyle name="20% - 强调文字颜色 3 3 2 9" xfId="9563"/>
    <cellStyle name="20% - 强调文字颜色 3 3 2_11" xfId="9564"/>
    <cellStyle name="20% - 强调文字颜色 3 3 3" xfId="5599"/>
    <cellStyle name="20% - 强调文字颜色 3 3 3 10" xfId="5971"/>
    <cellStyle name="20% - 强调文字颜色 3 3 3 2" xfId="9566"/>
    <cellStyle name="20% - 强调文字颜色 3 3 3 2 2" xfId="9568"/>
    <cellStyle name="20% - 强调文字颜色 3 3 3 2 2 2" xfId="7441"/>
    <cellStyle name="20% - 强调文字颜色 3 3 3 2 2 2 2" xfId="7445"/>
    <cellStyle name="20% - 强调文字颜色 3 3 3 2 2 2 2 2" xfId="7450"/>
    <cellStyle name="20% - 强调文字颜色 3 3 3 2 2 2 2 3" xfId="7454"/>
    <cellStyle name="20% - 强调文字颜色 3 3 3 2 2 2 3" xfId="7458"/>
    <cellStyle name="20% - 强调文字颜色 3 3 3 2 2 2 4" xfId="7463"/>
    <cellStyle name="20% - 强调文字颜色 3 3 3 2 2 3" xfId="4058"/>
    <cellStyle name="20% - 强调文字颜色 3 3 3 2 2 3 2" xfId="7470"/>
    <cellStyle name="20% - 强调文字颜色 3 3 3 2 2 3 2 2" xfId="9571"/>
    <cellStyle name="20% - 强调文字颜色 3 3 3 2 2 3 2 3" xfId="9574"/>
    <cellStyle name="20% - 强调文字颜色 3 3 3 2 2 3 3" xfId="7475"/>
    <cellStyle name="20% - 强调文字颜色 3 3 3 2 2 3 4" xfId="7060"/>
    <cellStyle name="20% - 强调文字颜色 3 3 3 2 2 4" xfId="2754"/>
    <cellStyle name="20% - 强调文字颜色 3 3 3 2 2 4 2" xfId="9562"/>
    <cellStyle name="20% - 强调文字颜色 3 3 3 2 2 4 2 2" xfId="9575"/>
    <cellStyle name="20% - 强调文字颜色 3 3 3 2 2 4 2 3" xfId="9576"/>
    <cellStyle name="20% - 强调文字颜色 3 3 3 2 2 4 3" xfId="8441"/>
    <cellStyle name="20% - 强调文字颜色 3 3 3 2 2 4 4" xfId="8452"/>
    <cellStyle name="20% - 强调文字颜色 3 3 3 2 2 5" xfId="7482"/>
    <cellStyle name="20% - 强调文字颜色 3 3 3 2 2 5 2" xfId="9579"/>
    <cellStyle name="20% - 强调文字颜色 3 3 3 2 2 5 3" xfId="8463"/>
    <cellStyle name="20% - 强调文字颜色 3 3 3 2 2 6" xfId="9583"/>
    <cellStyle name="20% - 强调文字颜色 3 3 3 2 2 7" xfId="9585"/>
    <cellStyle name="20% - 强调文字颜色 3 3 3 2 3" xfId="9587"/>
    <cellStyle name="20% - 强调文字颜色 3 3 3 2 3 2" xfId="7502"/>
    <cellStyle name="20% - 强调文字颜色 3 3 3 2 3 2 2" xfId="9591"/>
    <cellStyle name="20% - 强调文字颜色 3 3 3 2 3 2 3" xfId="9593"/>
    <cellStyle name="20% - 强调文字颜色 3 3 3 2 3 3" xfId="9596"/>
    <cellStyle name="20% - 强调文字颜色 3 3 3 2 3 4" xfId="9601"/>
    <cellStyle name="20% - 强调文字颜色 3 3 3 2 4" xfId="9603"/>
    <cellStyle name="20% - 强调文字颜色 3 3 3 2 4 2" xfId="7516"/>
    <cellStyle name="20% - 强调文字颜色 3 3 3 2 4 2 2" xfId="9605"/>
    <cellStyle name="20% - 强调文字颜色 3 3 3 2 4 2 3" xfId="9607"/>
    <cellStyle name="20% - 强调文字颜色 3 3 3 2 4 3" xfId="6904"/>
    <cellStyle name="20% - 强调文字颜色 3 3 3 2 4 4" xfId="6906"/>
    <cellStyle name="20% - 强调文字颜色 3 3 3 2 5" xfId="258"/>
    <cellStyle name="20% - 强调文字颜色 3 3 3 2 5 2" xfId="2485"/>
    <cellStyle name="20% - 强调文字颜色 3 3 3 2 5 2 2" xfId="9609"/>
    <cellStyle name="20% - 强调文字颜色 3 3 3 2 5 2 3" xfId="5959"/>
    <cellStyle name="20% - 强调文字颜色 3 3 3 2 5 3" xfId="9610"/>
    <cellStyle name="20% - 强调文字颜色 3 3 3 2 5 4" xfId="9613"/>
    <cellStyle name="20% - 强调文字颜色 3 3 3 2 6" xfId="3218"/>
    <cellStyle name="20% - 强调文字颜色 3 3 3 2 6 2" xfId="7173"/>
    <cellStyle name="20% - 强调文字颜色 3 3 3 2 6 2 2" xfId="9614"/>
    <cellStyle name="20% - 强调文字颜色 3 3 3 2 6 2 3" xfId="6053"/>
    <cellStyle name="20% - 强调文字颜色 3 3 3 2 6 3" xfId="7177"/>
    <cellStyle name="20% - 强调文字颜色 3 3 3 2 6 4" xfId="9617"/>
    <cellStyle name="20% - 强调文字颜色 3 3 3 2 7" xfId="7183"/>
    <cellStyle name="20% - 强调文字颜色 3 3 3 2 7 2" xfId="9620"/>
    <cellStyle name="20% - 强调文字颜色 3 3 3 2 7 3" xfId="9623"/>
    <cellStyle name="20% - 强调文字颜色 3 3 3 2 8" xfId="7189"/>
    <cellStyle name="20% - 强调文字颜色 3 3 3 2 9" xfId="9626"/>
    <cellStyle name="20% - 强调文字颜色 3 3 3 3" xfId="9628"/>
    <cellStyle name="20% - 强调文字颜色 3 3 3 3 2" xfId="9629"/>
    <cellStyle name="20% - 强调文字颜色 3 3 3 3 2 2" xfId="7574"/>
    <cellStyle name="20% - 强调文字颜色 3 3 3 3 2 2 2" xfId="3397"/>
    <cellStyle name="20% - 强调文字颜色 3 3 3 3 2 2 2 2" xfId="9631"/>
    <cellStyle name="20% - 强调文字颜色 3 3 3 3 2 2 2 3" xfId="9638"/>
    <cellStyle name="20% - 强调文字颜色 3 3 3 3 2 2 3" xfId="9642"/>
    <cellStyle name="20% - 强调文字颜色 3 3 3 3 2 2 4" xfId="9646"/>
    <cellStyle name="20% - 强调文字颜色 3 3 3 3 2 3" xfId="5464"/>
    <cellStyle name="20% - 强调文字颜色 3 3 3 3 2 3 2" xfId="3458"/>
    <cellStyle name="20% - 强调文字颜色 3 3 3 3 2 3 3" xfId="9653"/>
    <cellStyle name="20% - 强调文字颜色 3 3 3 3 2 4" xfId="5474"/>
    <cellStyle name="20% - 强调文字颜色 3 3 3 3 2 5" xfId="9657"/>
    <cellStyle name="20% - 强调文字颜色 3 3 3 3 3" xfId="9659"/>
    <cellStyle name="20% - 强调文字颜色 3 3 3 3 3 2" xfId="7600"/>
    <cellStyle name="20% - 强调文字颜色 3 3 3 3 3 2 2" xfId="9665"/>
    <cellStyle name="20% - 强调文字颜色 3 3 3 3 3 2 3" xfId="9668"/>
    <cellStyle name="20% - 强调文字颜色 3 3 3 3 3 3" xfId="9670"/>
    <cellStyle name="20% - 强调文字颜色 3 3 3 3 3 4" xfId="9674"/>
    <cellStyle name="20% - 强调文字颜色 3 3 3 3 4" xfId="4769"/>
    <cellStyle name="20% - 强调文字颜色 3 3 3 3 4 2" xfId="7622"/>
    <cellStyle name="20% - 强调文字颜色 3 3 3 3 4 2 2" xfId="9678"/>
    <cellStyle name="20% - 强调文字颜色 3 3 3 3 4 2 3" xfId="9683"/>
    <cellStyle name="20% - 强调文字颜色 3 3 3 3 4 3" xfId="6921"/>
    <cellStyle name="20% - 强调文字颜色 3 3 3 3 4 4" xfId="6931"/>
    <cellStyle name="20% - 强调文字颜色 3 3 3 3 5" xfId="1379"/>
    <cellStyle name="20% - 强调文字颜色 3 3 3 3 5 2" xfId="9507"/>
    <cellStyle name="20% - 强调文字颜色 3 3 3 3 5 3" xfId="9684"/>
    <cellStyle name="20% - 强调文字颜色 3 3 3 3 6" xfId="3250"/>
    <cellStyle name="20% - 强调文字颜色 3 3 3 3 7" xfId="4356"/>
    <cellStyle name="20% - 强调文字颜色 3 3 3 4" xfId="9687"/>
    <cellStyle name="20% - 强调文字颜色 3 3 3 4 2" xfId="9689"/>
    <cellStyle name="20% - 强调文字颜色 3 3 3 4 2 2" xfId="7655"/>
    <cellStyle name="20% - 强调文字颜色 3 3 3 4 2 2 2" xfId="9042"/>
    <cellStyle name="20% - 强调文字颜色 3 3 3 4 2 2 3" xfId="9696"/>
    <cellStyle name="20% - 强调文字颜色 3 3 3 4 2 3" xfId="9697"/>
    <cellStyle name="20% - 强调文字颜色 3 3 3 4 2 4" xfId="9708"/>
    <cellStyle name="20% - 强调文字颜色 3 3 3 4 3" xfId="7493"/>
    <cellStyle name="20% - 强调文字颜色 3 3 3 4 3 2" xfId="9710"/>
    <cellStyle name="20% - 强调文字颜色 3 3 3 4 3 3" xfId="9713"/>
    <cellStyle name="20% - 强调文字颜色 3 3 3 4 4" xfId="7497"/>
    <cellStyle name="20% - 强调文字颜色 3 3 3 4 5" xfId="7550"/>
    <cellStyle name="20% - 强调文字颜色 3 3 3 5" xfId="9714"/>
    <cellStyle name="20% - 强调文字颜色 3 3 3 5 2" xfId="9716"/>
    <cellStyle name="20% - 强调文字颜色 3 3 3 5 2 2" xfId="4168"/>
    <cellStyle name="20% - 强调文字颜色 3 3 3 5 2 3" xfId="3578"/>
    <cellStyle name="20% - 强调文字颜色 3 3 3 5 3" xfId="9719"/>
    <cellStyle name="20% - 强调文字颜色 3 3 3 5 4" xfId="9722"/>
    <cellStyle name="20% - 强调文字颜色 3 3 3 6" xfId="9724"/>
    <cellStyle name="20% - 强调文字颜色 3 3 3 6 2" xfId="2763"/>
    <cellStyle name="20% - 强调文字颜色 3 3 3 6 2 2" xfId="5149"/>
    <cellStyle name="20% - 强调文字颜色 3 3 3 6 2 3" xfId="5155"/>
    <cellStyle name="20% - 强调文字颜色 3 3 3 6 3" xfId="9590"/>
    <cellStyle name="20% - 强调文字颜色 3 3 3 6 4" xfId="9594"/>
    <cellStyle name="20% - 强调文字颜色 3 3 3 7" xfId="9725"/>
    <cellStyle name="20% - 强调文字颜色 3 3 3 7 2" xfId="9729"/>
    <cellStyle name="20% - 强调文字颜色 3 3 3 7 2 2" xfId="6103"/>
    <cellStyle name="20% - 强调文字颜色 3 3 3 7 2 3" xfId="6137"/>
    <cellStyle name="20% - 强调文字颜色 3 3 3 7 3" xfId="9731"/>
    <cellStyle name="20% - 强调文字颜色 3 3 3 7 4" xfId="8513"/>
    <cellStyle name="20% - 强调文字颜色 3 3 3 8" xfId="8191"/>
    <cellStyle name="20% - 强调文字颜色 3 3 3 8 2" xfId="9733"/>
    <cellStyle name="20% - 强调文字颜色 3 3 3 8 3" xfId="9737"/>
    <cellStyle name="20% - 强调文字颜色 3 3 3 9" xfId="8196"/>
    <cellStyle name="20% - 强调文字颜色 3 3 3_11" xfId="4487"/>
    <cellStyle name="20% - 强调文字颜色 3 3 4" xfId="5608"/>
    <cellStyle name="20% - 强调文字颜色 3 3 4 2" xfId="9739"/>
    <cellStyle name="20% - 强调文字颜色 3 3 4 2 2" xfId="9740"/>
    <cellStyle name="20% - 强调文字颜色 3 3 4 2 2 2" xfId="4509"/>
    <cellStyle name="20% - 强调文字颜色 3 3 4 2 2 2 2" xfId="7715"/>
    <cellStyle name="20% - 强调文字颜色 3 3 4 2 2 2 3" xfId="7732"/>
    <cellStyle name="20% - 强调文字颜色 3 3 4 2 2 3" xfId="5126"/>
    <cellStyle name="20% - 强调文字颜色 3 3 4 2 2 4" xfId="1247"/>
    <cellStyle name="20% - 强调文字颜色 3 3 4 2 3" xfId="5112"/>
    <cellStyle name="20% - 强调文字颜色 3 3 4 2 3 2" xfId="7762"/>
    <cellStyle name="20% - 强调文字颜色 3 3 4 2 3 2 2" xfId="9125"/>
    <cellStyle name="20% - 强调文字颜色 3 3 4 2 3 2 3" xfId="9744"/>
    <cellStyle name="20% - 强调文字颜色 3 3 4 2 3 3" xfId="9745"/>
    <cellStyle name="20% - 强调文字颜色 3 3 4 2 3 4" xfId="9749"/>
    <cellStyle name="20% - 强调文字颜色 3 3 4 2 4" xfId="9750"/>
    <cellStyle name="20% - 强调文字颜色 3 3 4 2 4 2" xfId="7778"/>
    <cellStyle name="20% - 强调文字颜色 3 3 4 2 4 2 2" xfId="9137"/>
    <cellStyle name="20% - 强调文字颜色 3 3 4 2 4 2 3" xfId="9753"/>
    <cellStyle name="20% - 强调文字颜色 3 3 4 2 4 3" xfId="9755"/>
    <cellStyle name="20% - 强调文字颜色 3 3 4 2 4 4" xfId="9758"/>
    <cellStyle name="20% - 强调文字颜色 3 3 4 2 5" xfId="3285"/>
    <cellStyle name="20% - 强调文字颜色 3 3 4 2 5 2" xfId="7793"/>
    <cellStyle name="20% - 强调文字颜色 3 3 4 2 5 3" xfId="9761"/>
    <cellStyle name="20% - 强调文字颜色 3 3 4 2 6" xfId="3293"/>
    <cellStyle name="20% - 强调文字颜色 3 3 4 2 7" xfId="9764"/>
    <cellStyle name="20% - 强调文字颜色 3 3 4 3" xfId="9768"/>
    <cellStyle name="20% - 强调文字颜色 3 3 4 3 2" xfId="9769"/>
    <cellStyle name="20% - 强调文字颜色 3 3 4 3 2 2" xfId="7845"/>
    <cellStyle name="20% - 强调文字颜色 3 3 4 3 2 3" xfId="7850"/>
    <cellStyle name="20% - 强调文字颜色 3 3 4 3 3" xfId="9771"/>
    <cellStyle name="20% - 强调文字颜色 3 3 4 3 4" xfId="4790"/>
    <cellStyle name="20% - 强调文字颜色 3 3 4 4" xfId="9775"/>
    <cellStyle name="20% - 强调文字颜色 3 3 4 4 2" xfId="9776"/>
    <cellStyle name="20% - 强调文字颜色 3 3 4 4 2 2" xfId="844"/>
    <cellStyle name="20% - 强调文字颜色 3 3 4 4 2 3" xfId="2721"/>
    <cellStyle name="20% - 强调文字颜色 3 3 4 4 3" xfId="7508"/>
    <cellStyle name="20% - 强调文字颜色 3 3 4 4 4" xfId="7512"/>
    <cellStyle name="20% - 强调文字颜色 3 3 4 5" xfId="4119"/>
    <cellStyle name="20% - 强调文字颜色 3 3 4 5 2" xfId="9781"/>
    <cellStyle name="20% - 强调文字颜色 3 3 4 5 2 2" xfId="6723"/>
    <cellStyle name="20% - 强调文字颜色 3 3 4 5 2 3" xfId="6737"/>
    <cellStyle name="20% - 强调文字颜色 3 3 4 5 3" xfId="9784"/>
    <cellStyle name="20% - 强调文字颜色 3 3 4 5 4" xfId="9786"/>
    <cellStyle name="20% - 强调文字颜色 3 3 4 6" xfId="5965"/>
    <cellStyle name="20% - 强调文字颜色 3 3 4 6 2" xfId="2796"/>
    <cellStyle name="20% - 强调文字颜色 3 3 4 6 2 2" xfId="7669"/>
    <cellStyle name="20% - 强调文字颜色 3 3 4 6 2 3" xfId="7676"/>
    <cellStyle name="20% - 强调文字颜色 3 3 4 6 3" xfId="9606"/>
    <cellStyle name="20% - 强调文字颜色 3 3 4 6 4" xfId="9608"/>
    <cellStyle name="20% - 强调文字颜色 3 3 4 7" xfId="9790"/>
    <cellStyle name="20% - 强调文字颜色 3 3 4 7 2" xfId="9794"/>
    <cellStyle name="20% - 强调文字颜色 3 3 4 7 3" xfId="5196"/>
    <cellStyle name="20% - 强调文字颜色 3 3 4 8" xfId="9796"/>
    <cellStyle name="20% - 强调文字颜色 3 3 4 9" xfId="9797"/>
    <cellStyle name="20% - 强调文字颜色 3 3 5" xfId="9801"/>
    <cellStyle name="20% - 强调文字颜色 3 3 5 2" xfId="3563"/>
    <cellStyle name="20% - 强调文字颜色 3 3 5 2 2" xfId="3570"/>
    <cellStyle name="20% - 强调文字颜色 3 3 5 2 2 2" xfId="3056"/>
    <cellStyle name="20% - 强调文字颜色 3 3 5 2 2 2 2" xfId="3580"/>
    <cellStyle name="20% - 强调文字颜色 3 3 5 2 2 2 3" xfId="3594"/>
    <cellStyle name="20% - 强调文字颜色 3 3 5 2 2 3" xfId="3603"/>
    <cellStyle name="20% - 强调文字颜色 3 3 5 2 2 4" xfId="3610"/>
    <cellStyle name="20% - 强调文字颜色 3 3 5 2 3" xfId="1462"/>
    <cellStyle name="20% - 强调文字颜色 3 3 5 2 3 2" xfId="3106"/>
    <cellStyle name="20% - 强调文字颜色 3 3 5 2 3 3" xfId="3617"/>
    <cellStyle name="20% - 强调文字颜色 3 3 5 2 4" xfId="1473"/>
    <cellStyle name="20% - 强调文字颜色 3 3 5 2 5" xfId="3362"/>
    <cellStyle name="20% - 强调文字颜色 3 3 5 3" xfId="9807"/>
    <cellStyle name="20% - 强调文字颜色 3 3 5 3 2" xfId="9808"/>
    <cellStyle name="20% - 强调文字颜色 3 3 5 3 2 2" xfId="9809"/>
    <cellStyle name="20% - 强调文字颜色 3 3 5 3 2 3" xfId="9810"/>
    <cellStyle name="20% - 强调文字颜色 3 3 5 3 3" xfId="9811"/>
    <cellStyle name="20% - 强调文字颜色 3 3 5 3 4" xfId="9812"/>
    <cellStyle name="20% - 强调文字颜色 3 3 5 4" xfId="4134"/>
    <cellStyle name="20% - 强调文字颜色 3 3 5 4 2" xfId="5839"/>
    <cellStyle name="20% - 强调文字颜色 3 3 5 4 2 2" xfId="5100"/>
    <cellStyle name="20% - 强调文字颜色 3 3 5 4 2 3" xfId="5105"/>
    <cellStyle name="20% - 强调文字颜色 3 3 5 4 3" xfId="5843"/>
    <cellStyle name="20% - 强调文字颜色 3 3 5 4 4" xfId="7524"/>
    <cellStyle name="20% - 强调文字颜色 3 3 5 5" xfId="4142"/>
    <cellStyle name="20% - 强调文字颜色 3 3 5 5 2" xfId="9815"/>
    <cellStyle name="20% - 强调文字颜色 3 3 5 5 3" xfId="9818"/>
    <cellStyle name="20% - 强调文字颜色 3 3 5 6" xfId="5849"/>
    <cellStyle name="20% - 强调文字颜色 3 3 5 7" xfId="8150"/>
    <cellStyle name="20% - 强调文字颜色 3 3 6" xfId="9823"/>
    <cellStyle name="20% - 强调文字颜色 3 3 6 2" xfId="9824"/>
    <cellStyle name="20% - 强调文字颜色 3 3 6 2 2" xfId="4459"/>
    <cellStyle name="20% - 强调文字颜色 3 3 6 2 2 2" xfId="8124"/>
    <cellStyle name="20% - 强调文字颜色 3 3 6 2 2 3" xfId="9826"/>
    <cellStyle name="20% - 强调文字颜色 3 3 6 2 3" xfId="1186"/>
    <cellStyle name="20% - 强调文字颜色 3 3 6 2 4" xfId="9829"/>
    <cellStyle name="20% - 强调文字颜色 3 3 6 3" xfId="9831"/>
    <cellStyle name="20% - 强调文字颜色 3 3 6 3 2" xfId="7304"/>
    <cellStyle name="20% - 强调文字颜色 3 3 6 3 2 2" xfId="5913"/>
    <cellStyle name="20% - 强调文字颜色 3 3 6 3 2 3" xfId="5927"/>
    <cellStyle name="20% - 强调文字颜色 3 3 6 3 3" xfId="9832"/>
    <cellStyle name="20% - 强调文字颜色 3 3 6 3 4" xfId="9835"/>
    <cellStyle name="20% - 强调文字颜色 3 3 6 4" xfId="3502"/>
    <cellStyle name="20% - 强调文字颜色 3 3 6 4 2" xfId="9838"/>
    <cellStyle name="20% - 强调文字颜色 3 3 6 4 3" xfId="7531"/>
    <cellStyle name="20% - 强调文字颜色 3 3 6 5" xfId="5862"/>
    <cellStyle name="20% - 强调文字颜色 3 3 6 6" xfId="8324"/>
    <cellStyle name="20% - 强调文字颜色 3 3 7" xfId="9843"/>
    <cellStyle name="20% - 强调文字颜色 3 3 7 2" xfId="5780"/>
    <cellStyle name="20% - 强调文字颜色 3 3 7 2 2" xfId="5784"/>
    <cellStyle name="20% - 强调文字颜色 3 3 7 2 3" xfId="1524"/>
    <cellStyle name="20% - 强调文字颜色 3 3 7 3" xfId="5791"/>
    <cellStyle name="20% - 强调文字颜色 3 3 7 4" xfId="5794"/>
    <cellStyle name="20% - 强调文字颜色 3 3 8" xfId="8946"/>
    <cellStyle name="20% - 强调文字颜色 3 3 8 2" xfId="8950"/>
    <cellStyle name="20% - 强调文字颜色 3 3 8 2 2" xfId="1923"/>
    <cellStyle name="20% - 强调文字颜色 3 3 8 2 3" xfId="2203"/>
    <cellStyle name="20% - 强调文字颜色 3 3 8 3" xfId="8954"/>
    <cellStyle name="20% - 强调文字颜色 3 3 8 4" xfId="1685"/>
    <cellStyle name="20% - 强调文字颜色 3 3 9" xfId="8958"/>
    <cellStyle name="20% - 强调文字颜色 3 3 9 2" xfId="9844"/>
    <cellStyle name="20% - 强调文字颜色 3 3 9 2 2" xfId="8555"/>
    <cellStyle name="20% - 强调文字颜色 3 3 9 2 3" xfId="8585"/>
    <cellStyle name="20% - 强调文字颜色 3 3 9 3" xfId="9846"/>
    <cellStyle name="20% - 强调文字颜色 3 3 9 4" xfId="9849"/>
    <cellStyle name="20% - 强调文字颜色 3 3_11" xfId="9852"/>
    <cellStyle name="20% - 强调文字颜色 3 4" xfId="9856"/>
    <cellStyle name="20% - 强调文字颜色 3 4 10" xfId="9858"/>
    <cellStyle name="20% - 强调文字颜色 3 4 11" xfId="7826"/>
    <cellStyle name="20% - 强调文字颜色 3 4 2" xfId="1483"/>
    <cellStyle name="20% - 强调文字颜色 3 4 2 2" xfId="5437"/>
    <cellStyle name="20% - 强调文字颜色 3 4 2 2 2" xfId="9860"/>
    <cellStyle name="20% - 强调文字颜色 3 4 2 2 2 2" xfId="9861"/>
    <cellStyle name="20% - 强调文字颜色 3 4 2 2 2 2 2" xfId="6241"/>
    <cellStyle name="20% - 强调文字颜色 3 4 2 2 2 2 3" xfId="9862"/>
    <cellStyle name="20% - 强调文字颜色 3 4 2 2 2 3" xfId="4313"/>
    <cellStyle name="20% - 强调文字颜色 3 4 2 2 2 4" xfId="4326"/>
    <cellStyle name="20% - 强调文字颜色 3 4 2 2 3" xfId="9863"/>
    <cellStyle name="20% - 强调文字颜色 3 4 2 2 3 2" xfId="9864"/>
    <cellStyle name="20% - 强调文字颜色 3 4 2 2 3 2 2" xfId="6250"/>
    <cellStyle name="20% - 强调文字颜色 3 4 2 2 3 2 3" xfId="9867"/>
    <cellStyle name="20% - 强调文字颜色 3 4 2 2 3 3" xfId="9870"/>
    <cellStyle name="20% - 强调文字颜色 3 4 2 2 3 4" xfId="9874"/>
    <cellStyle name="20% - 强调文字颜色 3 4 2 2 4" xfId="9879"/>
    <cellStyle name="20% - 强调文字颜色 3 4 2 2 4 2" xfId="9880"/>
    <cellStyle name="20% - 强调文字颜色 3 4 2 2 4 2 2" xfId="9882"/>
    <cellStyle name="20% - 强调文字颜色 3 4 2 2 4 2 3" xfId="9883"/>
    <cellStyle name="20% - 强调文字颜色 3 4 2 2 4 3" xfId="7096"/>
    <cellStyle name="20% - 强调文字颜色 3 4 2 2 4 4" xfId="7101"/>
    <cellStyle name="20% - 强调文字颜色 3 4 2 2 5" xfId="9884"/>
    <cellStyle name="20% - 强调文字颜色 3 4 2 2 5 2" xfId="606"/>
    <cellStyle name="20% - 强调文字颜色 3 4 2 2 5 3" xfId="9887"/>
    <cellStyle name="20% - 强调文字颜色 3 4 2 2 6" xfId="7918"/>
    <cellStyle name="20% - 强调文字颜色 3 4 2 2 7" xfId="7934"/>
    <cellStyle name="20% - 强调文字颜色 3 4 2 3" xfId="9890"/>
    <cellStyle name="20% - 强调文字颜色 3 4 2 3 2" xfId="9892"/>
    <cellStyle name="20% - 强调文字颜色 3 4 2 3 2 2" xfId="2382"/>
    <cellStyle name="20% - 强调文字颜色 3 4 2 3 2 3" xfId="2408"/>
    <cellStyle name="20% - 强调文字颜色 3 4 2 3 3" xfId="8273"/>
    <cellStyle name="20% - 强调文字颜色 3 4 2 3 4" xfId="8275"/>
    <cellStyle name="20% - 强调文字颜色 3 4 2 4" xfId="9893"/>
    <cellStyle name="20% - 强调文字颜色 3 4 2 4 2" xfId="530"/>
    <cellStyle name="20% - 强调文字颜色 3 4 2 4 2 2" xfId="1381"/>
    <cellStyle name="20% - 强调文字颜色 3 4 2 4 2 3" xfId="3253"/>
    <cellStyle name="20% - 强调文字颜色 3 4 2 4 3" xfId="548"/>
    <cellStyle name="20% - 强调文字颜色 3 4 2 4 4" xfId="7563"/>
    <cellStyle name="20% - 强调文字颜色 3 4 2 5" xfId="9897"/>
    <cellStyle name="20% - 强调文字颜色 3 4 2 5 2" xfId="3309"/>
    <cellStyle name="20% - 强调文字颜色 3 4 2 5 2 2" xfId="3321"/>
    <cellStyle name="20% - 强调文字颜色 3 4 2 5 2 3" xfId="9899"/>
    <cellStyle name="20% - 强调文字颜色 3 4 2 5 3" xfId="3333"/>
    <cellStyle name="20% - 强调文字颜色 3 4 2 5 4" xfId="7571"/>
    <cellStyle name="20% - 强调文字颜色 3 4 2 6" xfId="9901"/>
    <cellStyle name="20% - 强调文字颜色 3 4 2 6 2" xfId="2993"/>
    <cellStyle name="20% - 强调文字颜色 3 4 2 6 2 2" xfId="9909"/>
    <cellStyle name="20% - 强调文字颜色 3 4 2 6 2 3" xfId="9912"/>
    <cellStyle name="20% - 强调文字颜色 3 4 2 6 3" xfId="3399"/>
    <cellStyle name="20% - 强调文字颜色 3 4 2 6 4" xfId="9643"/>
    <cellStyle name="20% - 强调文字颜色 3 4 2 7" xfId="9915"/>
    <cellStyle name="20% - 强调文字颜色 3 4 2 7 2" xfId="3437"/>
    <cellStyle name="20% - 强调文字颜色 3 4 2 7 3" xfId="3457"/>
    <cellStyle name="20% - 强调文字颜色 3 4 2 8" xfId="9918"/>
    <cellStyle name="20% - 强调文字颜色 3 4 2 9" xfId="9920"/>
    <cellStyle name="20% - 强调文字颜色 3 4 3" xfId="8637"/>
    <cellStyle name="20% - 强调文字颜色 3 4 3 2" xfId="9921"/>
    <cellStyle name="20% - 强调文字颜色 3 4 3 2 2" xfId="6511"/>
    <cellStyle name="20% - 强调文字颜色 3 4 3 2 2 2" xfId="6516"/>
    <cellStyle name="20% - 强调文字颜色 3 4 3 2 2 2 2" xfId="1350"/>
    <cellStyle name="20% - 强调文字颜色 3 4 3 2 2 2 3" xfId="3198"/>
    <cellStyle name="20% - 强调文字颜色 3 4 3 2 2 3" xfId="4412"/>
    <cellStyle name="20% - 强调文字颜色 3 4 3 2 2 4" xfId="4417"/>
    <cellStyle name="20% - 强调文字颜色 3 4 3 2 3" xfId="6522"/>
    <cellStyle name="20% - 强调文字颜色 3 4 3 2 3 2" xfId="6532"/>
    <cellStyle name="20% - 强调文字颜色 3 4 3 2 3 3" xfId="1650"/>
    <cellStyle name="20% - 强调文字颜色 3 4 3 2 4" xfId="6538"/>
    <cellStyle name="20% - 强调文字颜色 3 4 3 2 5" xfId="6555"/>
    <cellStyle name="20% - 强调文字颜色 3 4 3 3" xfId="9924"/>
    <cellStyle name="20% - 强调文字颜色 3 4 3 3 2" xfId="9925"/>
    <cellStyle name="20% - 强调文字颜色 3 4 3 3 2 2" xfId="9927"/>
    <cellStyle name="20% - 强调文字颜色 3 4 3 3 2 3" xfId="4436"/>
    <cellStyle name="20% - 强调文字颜色 3 4 3 3 3" xfId="8283"/>
    <cellStyle name="20% - 强调文字颜色 3 4 3 3 4" xfId="8288"/>
    <cellStyle name="20% - 强调文字颜色 3 4 3 4" xfId="9931"/>
    <cellStyle name="20% - 强调文字颜色 3 4 3 4 2" xfId="3513"/>
    <cellStyle name="20% - 强调文字颜色 3 4 3 4 2 2" xfId="9932"/>
    <cellStyle name="20% - 强调文字颜色 3 4 3 4 2 3" xfId="9933"/>
    <cellStyle name="20% - 强调文字颜色 3 4 3 4 3" xfId="7585"/>
    <cellStyle name="20% - 强调文字颜色 3 4 3 4 4" xfId="7592"/>
    <cellStyle name="20% - 强调文字颜色 3 4 3 5" xfId="9934"/>
    <cellStyle name="20% - 强调文字颜色 3 4 3 5 2" xfId="9937"/>
    <cellStyle name="20% - 强调文字颜色 3 4 3 5 3" xfId="9942"/>
    <cellStyle name="20% - 强调文字颜色 3 4 3 6" xfId="9944"/>
    <cellStyle name="20% - 强调文字颜色 3 4 3 7" xfId="9947"/>
    <cellStyle name="20% - 强调文字颜色 3 4 4" xfId="9948"/>
    <cellStyle name="20% - 强调文字颜色 3 4 4 2" xfId="9950"/>
    <cellStyle name="20% - 强调文字颜色 3 4 4 2 2" xfId="8783"/>
    <cellStyle name="20% - 强调文字颜色 3 4 4 2 2 2" xfId="8332"/>
    <cellStyle name="20% - 强调文字颜色 3 4 4 2 2 3" xfId="8789"/>
    <cellStyle name="20% - 强调文字颜色 3 4 4 2 3" xfId="8804"/>
    <cellStyle name="20% - 强调文字颜色 3 4 4 2 4" xfId="8823"/>
    <cellStyle name="20% - 强调文字颜色 3 4 4 3" xfId="9952"/>
    <cellStyle name="20% - 强调文字颜色 3 4 4 3 2" xfId="8874"/>
    <cellStyle name="20% - 强调文字颜色 3 4 4 3 2 2" xfId="9956"/>
    <cellStyle name="20% - 强调文字颜色 3 4 4 3 2 3" xfId="9958"/>
    <cellStyle name="20% - 强调文字颜色 3 4 4 3 3" xfId="8298"/>
    <cellStyle name="20% - 强调文字颜色 3 4 4 3 4" xfId="8302"/>
    <cellStyle name="20% - 强调文字颜色 3 4 4 4" xfId="9960"/>
    <cellStyle name="20% - 强调文字颜色 3 4 4 4 2" xfId="2418"/>
    <cellStyle name="20% - 强调文字颜色 3 4 4 4 3" xfId="7610"/>
    <cellStyle name="20% - 强调文字颜色 3 4 4 5" xfId="5994"/>
    <cellStyle name="20% - 强调文字颜色 3 4 4 6" xfId="3865"/>
    <cellStyle name="20% - 强调文字颜色 3 4 5" xfId="9963"/>
    <cellStyle name="20% - 强调文字颜色 3 4 5 2" xfId="9968"/>
    <cellStyle name="20% - 强调文字颜色 3 4 5 2 2" xfId="3956"/>
    <cellStyle name="20% - 强调文字颜色 3 4 5 2 3" xfId="8775"/>
    <cellStyle name="20% - 强调文字颜色 3 4 5 3" xfId="9974"/>
    <cellStyle name="20% - 强调文字颜色 3 4 5 4" xfId="5878"/>
    <cellStyle name="20% - 强调文字颜色 3 4 6" xfId="1606"/>
    <cellStyle name="20% - 强调文字颜色 3 4 6 2" xfId="1612"/>
    <cellStyle name="20% - 强调文字颜色 3 4 6 2 2" xfId="1620"/>
    <cellStyle name="20% - 强调文字颜色 3 4 6 2 3" xfId="1637"/>
    <cellStyle name="20% - 强调文字颜色 3 4 6 3" xfId="1658"/>
    <cellStyle name="20% - 强调文字颜色 3 4 6 4" xfId="1662"/>
    <cellStyle name="20% - 强调文字颜色 3 4 7" xfId="1668"/>
    <cellStyle name="20% - 强调文字颜色 3 4 7 2" xfId="1675"/>
    <cellStyle name="20% - 强调文字颜色 3 4 7 2 2" xfId="1684"/>
    <cellStyle name="20% - 强调文字颜色 3 4 7 2 3" xfId="1689"/>
    <cellStyle name="20% - 强调文字颜色 3 4 7 3" xfId="1700"/>
    <cellStyle name="20% - 强调文字颜色 3 4 7 4" xfId="1707"/>
    <cellStyle name="20% - 强调文字颜色 3 4 8" xfId="1709"/>
    <cellStyle name="20% - 强调文字颜色 3 4 8 2" xfId="1719"/>
    <cellStyle name="20% - 强调文字颜色 3 4 8 2 2" xfId="8709"/>
    <cellStyle name="20% - 强调文字颜色 3 4 8 2 3" xfId="8731"/>
    <cellStyle name="20% - 强调文字颜色 3 4 8 3" xfId="1723"/>
    <cellStyle name="20% - 强调文字颜色 3 4 8 4" xfId="8710"/>
    <cellStyle name="20% - 强调文字颜色 3 4 9" xfId="948"/>
    <cellStyle name="20% - 强调文字颜色 3 4 9 2" xfId="9979"/>
    <cellStyle name="20% - 强调文字颜色 3 4 9 3" xfId="9985"/>
    <cellStyle name="20% - 强调文字颜色 3 4_11" xfId="9989"/>
    <cellStyle name="20% - 强调文字颜色 3 5" xfId="9993"/>
    <cellStyle name="20% - 强调文字颜色 3 5 10" xfId="9928"/>
    <cellStyle name="20% - 强调文字颜色 3 5 2" xfId="8643"/>
    <cellStyle name="20% - 强调文字颜色 3 5 2 2" xfId="9650"/>
    <cellStyle name="20% - 强调文字颜色 3 5 2 2 2" xfId="9994"/>
    <cellStyle name="20% - 强调文字颜色 3 5 2 2 2 2" xfId="1810"/>
    <cellStyle name="20% - 强调文字颜色 3 5 2 2 2 3" xfId="1828"/>
    <cellStyle name="20% - 强调文字颜色 3 5 2 2 3" xfId="9995"/>
    <cellStyle name="20% - 强调文字颜色 3 5 2 2 4" xfId="9996"/>
    <cellStyle name="20% - 强调文字颜色 3 5 2 3" xfId="9998"/>
    <cellStyle name="20% - 强调文字颜色 3 5 2 3 2" xfId="6058"/>
    <cellStyle name="20% - 强调文字颜色 3 5 2 3 2 2" xfId="2054"/>
    <cellStyle name="20% - 强调文字颜色 3 5 2 3 2 3" xfId="2075"/>
    <cellStyle name="20% - 强调文字颜色 3 5 2 3 3" xfId="8357"/>
    <cellStyle name="20% - 强调文字颜色 3 5 2 3 4" xfId="8360"/>
    <cellStyle name="20% - 强调文字颜色 3 5 2 4" xfId="9999"/>
    <cellStyle name="20% - 强调文字颜色 3 5 2 4 2" xfId="6615"/>
    <cellStyle name="20% - 强调文字颜色 3 5 2 4 2 2" xfId="2374"/>
    <cellStyle name="20% - 强调文字颜色 3 5 2 4 2 3" xfId="9242"/>
    <cellStyle name="20% - 强调文字颜色 3 5 2 4 3" xfId="6624"/>
    <cellStyle name="20% - 强调文字颜色 3 5 2 4 4" xfId="7649"/>
    <cellStyle name="20% - 强调文字颜色 3 5 2 5" xfId="10000"/>
    <cellStyle name="20% - 强调文字颜色 3 5 2 5 2" xfId="6639"/>
    <cellStyle name="20% - 强调文字颜色 3 5 2 5 3" xfId="10002"/>
    <cellStyle name="20% - 强调文字颜色 3 5 2 6" xfId="10007"/>
    <cellStyle name="20% - 强调文字颜色 3 5 2 7" xfId="10013"/>
    <cellStyle name="20% - 强调文字颜色 3 5 3" xfId="10014"/>
    <cellStyle name="20% - 强调文字颜色 3 5 3 2" xfId="10017"/>
    <cellStyle name="20% - 强调文字颜色 3 5 3 2 2" xfId="10018"/>
    <cellStyle name="20% - 强调文字颜色 3 5 3 2 2 2" xfId="10019"/>
    <cellStyle name="20% - 强调文字颜色 3 5 3 2 2 3" xfId="9553"/>
    <cellStyle name="20% - 强调文字颜色 3 5 3 2 3" xfId="10021"/>
    <cellStyle name="20% - 强调文字颜色 3 5 3 2 4" xfId="10022"/>
    <cellStyle name="20% - 强调文字颜色 3 5 3 3" xfId="10024"/>
    <cellStyle name="20% - 强调文字颜色 3 5 3 3 2" xfId="6088"/>
    <cellStyle name="20% - 强调文字颜色 3 5 3 3 3" xfId="8371"/>
    <cellStyle name="20% - 强调文字颜色 3 5 3 4" xfId="10026"/>
    <cellStyle name="20% - 强调文字颜色 3 5 3 5" xfId="10027"/>
    <cellStyle name="20% - 强调文字颜色 3 5 4" xfId="10028"/>
    <cellStyle name="20% - 强调文字颜色 3 5 4 2" xfId="10032"/>
    <cellStyle name="20% - 强调文字颜色 3 5 4 2 2" xfId="3471"/>
    <cellStyle name="20% - 强调文字颜色 3 5 4 2 3" xfId="2008"/>
    <cellStyle name="20% - 强调文字颜色 3 5 4 3" xfId="10035"/>
    <cellStyle name="20% - 强调文字颜色 3 5 4 4" xfId="10044"/>
    <cellStyle name="20% - 强调文字颜色 3 5 5" xfId="10047"/>
    <cellStyle name="20% - 强调文字颜色 3 5 5 2" xfId="369"/>
    <cellStyle name="20% - 强调文字颜色 3 5 5 2 2" xfId="1584"/>
    <cellStyle name="20% - 强调文字颜色 3 5 5 2 3" xfId="1595"/>
    <cellStyle name="20% - 强调文字颜色 3 5 5 3" xfId="381"/>
    <cellStyle name="20% - 强调文字颜色 3 5 5 4" xfId="417"/>
    <cellStyle name="20% - 强调文字颜色 3 5 6" xfId="1741"/>
    <cellStyle name="20% - 强调文字颜色 3 5 6 2" xfId="1746"/>
    <cellStyle name="20% - 强调文字颜色 3 5 6 2 2" xfId="542"/>
    <cellStyle name="20% - 强调文字颜色 3 5 6 2 3" xfId="1895"/>
    <cellStyle name="20% - 强调文字颜色 3 5 6 3" xfId="1755"/>
    <cellStyle name="20% - 强调文字颜色 3 5 6 4" xfId="1905"/>
    <cellStyle name="20% - 强调文字颜色 3 5 7" xfId="1765"/>
    <cellStyle name="20% - 强调文字颜色 3 5 7 2" xfId="2196"/>
    <cellStyle name="20% - 强调文字颜色 3 5 7 2 2" xfId="7730"/>
    <cellStyle name="20% - 强调文字颜色 3 5 7 2 3" xfId="7740"/>
    <cellStyle name="20% - 强调文字颜色 3 5 7 3" xfId="2201"/>
    <cellStyle name="20% - 强调文字颜色 3 5 7 4" xfId="10054"/>
    <cellStyle name="20% - 强调文字颜色 3 5 8" xfId="1770"/>
    <cellStyle name="20% - 强调文字颜色 3 5 8 2" xfId="8971"/>
    <cellStyle name="20% - 强调文字颜色 3 5 8 3" xfId="8979"/>
    <cellStyle name="20% - 强调文字颜色 3 5 9" xfId="8982"/>
    <cellStyle name="20% - 强调文字颜色 3 6" xfId="10056"/>
    <cellStyle name="20% - 强调文字颜色 3 6 2" xfId="10058"/>
    <cellStyle name="20% - 强调文字颜色 3 6 2 2" xfId="7355"/>
    <cellStyle name="20% - 强调文字颜色 3 6 2 2 2" xfId="7359"/>
    <cellStyle name="20% - 强调文字颜色 3 6 2 2 2 2" xfId="5619"/>
    <cellStyle name="20% - 强调文字颜色 3 6 2 2 2 2 2" xfId="10015"/>
    <cellStyle name="20% - 强调文字颜色 3 6 2 2 2 2 3" xfId="10029"/>
    <cellStyle name="20% - 强调文字颜色 3 6 2 2 2 3" xfId="3403"/>
    <cellStyle name="20% - 强调文字颜色 3 6 2 2 2 4" xfId="3409"/>
    <cellStyle name="20% - 强调文字颜色 3 6 2 2 3" xfId="7361"/>
    <cellStyle name="20% - 强调文字颜色 3 6 2 2 3 2" xfId="5660"/>
    <cellStyle name="20% - 强调文字颜色 3 6 2 2 3 3" xfId="3450"/>
    <cellStyle name="20% - 强调文字颜色 3 6 2 2 4" xfId="7367"/>
    <cellStyle name="20% - 强调文字颜色 3 6 2 2 5" xfId="10060"/>
    <cellStyle name="20% - 强调文字颜色 3 6 2 3" xfId="7371"/>
    <cellStyle name="20% - 强调文字颜色 3 6 2 3 2" xfId="6187"/>
    <cellStyle name="20% - 强调文字颜色 3 6 2 3 2 2" xfId="5264"/>
    <cellStyle name="20% - 强调文字颜色 3 6 2 3 2 3" xfId="7375"/>
    <cellStyle name="20% - 强调文字颜色 3 6 2 3 3" xfId="3776"/>
    <cellStyle name="20% - 强调文字颜色 3 6 2 3 4" xfId="3836"/>
    <cellStyle name="20% - 强调文字颜色 3 6 2 4" xfId="7380"/>
    <cellStyle name="20% - 强调文字颜色 3 6 2 4 2" xfId="6694"/>
    <cellStyle name="20% - 强调文字颜色 3 6 2 4 3" xfId="3873"/>
    <cellStyle name="20% - 强调文字颜色 3 6 2 5" xfId="7382"/>
    <cellStyle name="20% - 强调文字颜色 3 6 2 6" xfId="7384"/>
    <cellStyle name="20% - 强调文字颜色 3 6 3" xfId="3710"/>
    <cellStyle name="20% - 强调文字颜色 3 6 3 2" xfId="10064"/>
    <cellStyle name="20% - 强调文字颜色 3 6 3 2 2" xfId="10066"/>
    <cellStyle name="20% - 强调文字颜色 3 6 3 2 2 2" xfId="8534"/>
    <cellStyle name="20% - 强调文字颜色 3 6 3 2 2 3" xfId="10068"/>
    <cellStyle name="20% - 强调文字颜色 3 6 3 2 3" xfId="10072"/>
    <cellStyle name="20% - 强调文字颜色 3 6 3 2 4" xfId="10079"/>
    <cellStyle name="20% - 强调文字颜色 3 6 3 3" xfId="10083"/>
    <cellStyle name="20% - 强调文字颜色 3 6 3 3 2" xfId="5721"/>
    <cellStyle name="20% - 强调文字颜色 3 6 3 3 3" xfId="4242"/>
    <cellStyle name="20% - 强调文字颜色 3 6 3 4" xfId="10086"/>
    <cellStyle name="20% - 强调文字颜色 3 6 3 5" xfId="2101"/>
    <cellStyle name="20% - 强调文字颜色 3 6 4" xfId="3718"/>
    <cellStyle name="20% - 强调文字颜色 3 6 4 2" xfId="10090"/>
    <cellStyle name="20% - 强调文字颜色 3 6 4 2 2" xfId="3905"/>
    <cellStyle name="20% - 强调文字颜色 3 6 4 2 3" xfId="6812"/>
    <cellStyle name="20% - 强调文字颜色 3 6 4 3" xfId="10094"/>
    <cellStyle name="20% - 强调文字颜色 3 6 4 4" xfId="10098"/>
    <cellStyle name="20% - 强调文字颜色 3 6 5" xfId="10102"/>
    <cellStyle name="20% - 强调文字颜色 3 6 5 2" xfId="2693"/>
    <cellStyle name="20% - 强调文字颜色 3 6 5 2 2" xfId="9188"/>
    <cellStyle name="20% - 强调文字颜色 3 6 5 2 3" xfId="10105"/>
    <cellStyle name="20% - 强调文字颜色 3 6 5 3" xfId="10108"/>
    <cellStyle name="20% - 强调文字颜色 3 6 5 4" xfId="5242"/>
    <cellStyle name="20% - 强调文字颜色 3 6 6" xfId="1787"/>
    <cellStyle name="20% - 强调文字颜色 3 6 6 2" xfId="1800"/>
    <cellStyle name="20% - 强调文字颜色 3 6 6 2 2" xfId="10111"/>
    <cellStyle name="20% - 强调文字颜色 3 6 6 2 3" xfId="10116"/>
    <cellStyle name="20% - 强调文字颜色 3 6 6 3" xfId="1803"/>
    <cellStyle name="20% - 强调文字颜色 3 6 6 4" xfId="10122"/>
    <cellStyle name="20% - 强调文字颜色 3 6 7" xfId="1808"/>
    <cellStyle name="20% - 强调文字颜色 3 6 7 2" xfId="10124"/>
    <cellStyle name="20% - 强调文字颜色 3 6 7 3" xfId="10127"/>
    <cellStyle name="20% - 强调文字颜色 3 6 8" xfId="1826"/>
    <cellStyle name="20% - 强调文字颜色 3 6 9" xfId="2226"/>
    <cellStyle name="20% - 强调文字颜色 3 7" xfId="10130"/>
    <cellStyle name="20% - 强调文字颜色 3 7 2" xfId="10137"/>
    <cellStyle name="20% - 强调文字颜色 3 7 2 2" xfId="10143"/>
    <cellStyle name="20% - 强调文字颜色 3 7 2 2 2" xfId="10144"/>
    <cellStyle name="20% - 强调文字颜色 3 7 2 2 3" xfId="10145"/>
    <cellStyle name="20% - 强调文字颜色 3 7 2 3" xfId="10148"/>
    <cellStyle name="20% - 强调文字颜色 3 7 2 4" xfId="10149"/>
    <cellStyle name="20% - 强调文字颜色 3 7 3" xfId="10151"/>
    <cellStyle name="20% - 强调文字颜色 3 7 3 2" xfId="10155"/>
    <cellStyle name="20% - 强调文字颜色 3 7 3 2 2" xfId="10157"/>
    <cellStyle name="20% - 强调文字颜色 3 7 3 2 3" xfId="10159"/>
    <cellStyle name="20% - 强调文字颜色 3 7 3 3" xfId="10161"/>
    <cellStyle name="20% - 强调文字颜色 3 7 3 4" xfId="10163"/>
    <cellStyle name="20% - 强调文字颜色 3 7 4" xfId="10166"/>
    <cellStyle name="20% - 强调文字颜色 3 7 4 2" xfId="10168"/>
    <cellStyle name="20% - 强调文字颜色 3 7 4 3" xfId="10170"/>
    <cellStyle name="20% - 强调文字颜色 3 7 5" xfId="10173"/>
    <cellStyle name="20% - 强调文字颜色 3 7 6" xfId="1842"/>
    <cellStyle name="20% - 强调文字颜色 3 8" xfId="10176"/>
    <cellStyle name="20% - 强调文字颜色 3 8 2" xfId="6157"/>
    <cellStyle name="20% - 强调文字颜色 3 8 2 2" xfId="6159"/>
    <cellStyle name="20% - 强调文字颜色 3 8 2 2 2" xfId="4800"/>
    <cellStyle name="20% - 强调文字颜色 3 8 2 2 3" xfId="10178"/>
    <cellStyle name="20% - 强调文字颜色 3 8 2 3" xfId="6164"/>
    <cellStyle name="20% - 强调文字颜色 3 8 2 4" xfId="10184"/>
    <cellStyle name="20% - 强调文字颜色 3 8 3" xfId="6169"/>
    <cellStyle name="20% - 强调文字颜色 3 8 3 2" xfId="10187"/>
    <cellStyle name="20% - 强调文字颜色 3 8 3 3" xfId="10192"/>
    <cellStyle name="20% - 强调文字颜色 3 8 4" xfId="6172"/>
    <cellStyle name="20% - 强调文字颜色 3 8 5" xfId="10194"/>
    <cellStyle name="20% - 强调文字颜色 3 9" xfId="6688"/>
    <cellStyle name="20% - 强调文字颜色 3 9 2" xfId="6192"/>
    <cellStyle name="20% - 强调文字颜色 3 9 2 2" xfId="6691"/>
    <cellStyle name="20% - 强调文字颜色 3 9 2 2 2" xfId="10200"/>
    <cellStyle name="20% - 强调文字颜色 3 9 2 2 3" xfId="10204"/>
    <cellStyle name="20% - 强调文字颜色 3 9 2 3" xfId="6698"/>
    <cellStyle name="20% - 强调文字颜色 3 9 2 4" xfId="3869"/>
    <cellStyle name="20% - 强调文字颜色 3 9 3" xfId="6199"/>
    <cellStyle name="20% - 强调文字颜色 3 9 3 2" xfId="10209"/>
    <cellStyle name="20% - 强调文字颜色 3 9 3 3" xfId="10215"/>
    <cellStyle name="20% - 强调文字颜色 3 9 4" xfId="6705"/>
    <cellStyle name="20% - 强调文字颜色 3 9 5" xfId="9084"/>
    <cellStyle name="20% - 强调文字颜色 4 10" xfId="10217"/>
    <cellStyle name="20% - 强调文字颜色 4 10 2" xfId="10218"/>
    <cellStyle name="20% - 强调文字颜色 4 10 2 2" xfId="10219"/>
    <cellStyle name="20% - 强调文字颜色 4 10 2 3" xfId="10229"/>
    <cellStyle name="20% - 强调文字颜色 4 10 3" xfId="10230"/>
    <cellStyle name="20% - 强调文字颜色 4 10 4" xfId="1400"/>
    <cellStyle name="20% - 强调文字颜色 4 11" xfId="10231"/>
    <cellStyle name="20% - 强调文字颜色 4 11 2" xfId="10232"/>
    <cellStyle name="20% - 强调文字颜色 4 11 2 2" xfId="7792"/>
    <cellStyle name="20% - 强调文字颜色 4 11 2 3" xfId="7794"/>
    <cellStyle name="20% - 强调文字颜色 4 11 3" xfId="10233"/>
    <cellStyle name="20% - 强调文字颜色 4 11 4" xfId="10237"/>
    <cellStyle name="20% - 强调文字颜色 4 12" xfId="10240"/>
    <cellStyle name="20% - 强调文字颜色 4 12 2" xfId="10241"/>
    <cellStyle name="20% - 强调文字颜色 4 12 2 2" xfId="7886"/>
    <cellStyle name="20% - 强调文字颜色 4 12 2 3" xfId="10244"/>
    <cellStyle name="20% - 强调文字颜色 4 12 3" xfId="10246"/>
    <cellStyle name="20% - 强调文字颜色 4 12 4" xfId="10247"/>
    <cellStyle name="20% - 强调文字颜色 4 13" xfId="10248"/>
    <cellStyle name="20% - 强调文字颜色 4 13 2" xfId="10250"/>
    <cellStyle name="20% - 强调文字颜色 4 13 3" xfId="10254"/>
    <cellStyle name="20% - 强调文字颜色 4 14" xfId="10257"/>
    <cellStyle name="20% - 强调文字颜色 4 15" xfId="10259"/>
    <cellStyle name="20% - 强调文字颜色 4 16" xfId="10261"/>
    <cellStyle name="20% - 强调文字颜色 4 2" xfId="10268"/>
    <cellStyle name="20% - 强调文字颜色 4 2 10" xfId="9469"/>
    <cellStyle name="20% - 强调文字颜色 4 2 10 2" xfId="7913"/>
    <cellStyle name="20% - 强调文字颜色 4 2 10 2 2" xfId="7824"/>
    <cellStyle name="20% - 强调文字颜色 4 2 10 2 3" xfId="7891"/>
    <cellStyle name="20% - 强调文字颜色 4 2 10 3" xfId="7916"/>
    <cellStyle name="20% - 强调文字颜色 4 2 10 4" xfId="10269"/>
    <cellStyle name="20% - 强调文字颜色 4 2 11" xfId="9471"/>
    <cellStyle name="20% - 强调文字颜色 4 2 11 2" xfId="7937"/>
    <cellStyle name="20% - 强调文字颜色 4 2 11 2 2" xfId="8348"/>
    <cellStyle name="20% - 强调文字颜色 4 2 11 2 3" xfId="8361"/>
    <cellStyle name="20% - 强调文字颜色 4 2 11 3" xfId="3694"/>
    <cellStyle name="20% - 强调文字颜色 4 2 11 4" xfId="4938"/>
    <cellStyle name="20% - 强调文字颜色 4 2 12" xfId="9477"/>
    <cellStyle name="20% - 强调文字颜色 4 2 12 2" xfId="4441"/>
    <cellStyle name="20% - 强调文字颜色 4 2 12 2 2" xfId="8453"/>
    <cellStyle name="20% - 强调文字颜色 4 2 12 2 3" xfId="8456"/>
    <cellStyle name="20% - 强调文字颜色 4 2 12 3" xfId="6482"/>
    <cellStyle name="20% - 强调文字颜色 4 2 12 4" xfId="7313"/>
    <cellStyle name="20% - 强调文字颜色 4 2 13" xfId="10275"/>
    <cellStyle name="20% - 强调文字颜色 4 2 13 2" xfId="10279"/>
    <cellStyle name="20% - 强调文字颜色 4 2 13 2 2" xfId="8572"/>
    <cellStyle name="20% - 强调文字颜色 4 2 13 2 3" xfId="8575"/>
    <cellStyle name="20% - 强调文字颜色 4 2 13 3" xfId="8698"/>
    <cellStyle name="20% - 强调文字颜色 4 2 13 4" xfId="9395"/>
    <cellStyle name="20% - 强调文字颜色 4 2 14" xfId="10288"/>
    <cellStyle name="20% - 强调文字颜色 4 2 14 2" xfId="10294"/>
    <cellStyle name="20% - 强调文字颜色 4 2 14 3" xfId="10265"/>
    <cellStyle name="20% - 强调文字颜色 4 2 15" xfId="10299"/>
    <cellStyle name="20% - 强调文字颜色 4 2 16" xfId="10308"/>
    <cellStyle name="20% - 强调文字颜色 4 2 2" xfId="8691"/>
    <cellStyle name="20% - 强调文字颜色 4 2 2 10" xfId="5786"/>
    <cellStyle name="20% - 强调文字颜色 4 2 2 2" xfId="5613"/>
    <cellStyle name="20% - 强调文字颜色 4 2 2 2 2" xfId="10311"/>
    <cellStyle name="20% - 强调文字颜色 4 2 2 2 2 2" xfId="10313"/>
    <cellStyle name="20% - 强调文字颜色 4 2 2 2 2 2 2" xfId="10315"/>
    <cellStyle name="20% - 强调文字颜色 4 2 2 2 2 2 2 2" xfId="10319"/>
    <cellStyle name="20% - 强调文字颜色 4 2 2 2 2 2 2 3" xfId="7729"/>
    <cellStyle name="20% - 强调文字颜色 4 2 2 2 2 2 3" xfId="10323"/>
    <cellStyle name="20% - 强调文字颜色 4 2 2 2 2 2 4" xfId="1254"/>
    <cellStyle name="20% - 强调文字颜色 4 2 2 2 2 3" xfId="10324"/>
    <cellStyle name="20% - 强调文字颜色 4 2 2 2 2 3 2" xfId="10326"/>
    <cellStyle name="20% - 强调文字颜色 4 2 2 2 2 3 2 2" xfId="10331"/>
    <cellStyle name="20% - 强调文字颜色 4 2 2 2 2 3 2 3" xfId="10334"/>
    <cellStyle name="20% - 强调文字颜色 4 2 2 2 2 3 3" xfId="10339"/>
    <cellStyle name="20% - 强调文字颜色 4 2 2 2 2 3 4" xfId="10342"/>
    <cellStyle name="20% - 强调文字颜色 4 2 2 2 2 4" xfId="10345"/>
    <cellStyle name="20% - 强调文字颜色 4 2 2 2 2 4 2" xfId="10351"/>
    <cellStyle name="20% - 强调文字颜色 4 2 2 2 2 4 2 2" xfId="10355"/>
    <cellStyle name="20% - 强调文字颜色 4 2 2 2 2 4 2 3" xfId="10361"/>
    <cellStyle name="20% - 强调文字颜色 4 2 2 2 2 4 3" xfId="10367"/>
    <cellStyle name="20% - 强调文字颜色 4 2 2 2 2 4 4" xfId="10370"/>
    <cellStyle name="20% - 强调文字颜色 4 2 2 2 2 5" xfId="10376"/>
    <cellStyle name="20% - 强调文字颜色 4 2 2 2 2 5 2" xfId="10381"/>
    <cellStyle name="20% - 强调文字颜色 4 2 2 2 2 5 2 2" xfId="10383"/>
    <cellStyle name="20% - 强调文字颜色 4 2 2 2 2 5 2 3" xfId="6275"/>
    <cellStyle name="20% - 强调文字颜色 4 2 2 2 2 5 3" xfId="10387"/>
    <cellStyle name="20% - 强调文字颜色 4 2 2 2 2 5 4" xfId="10394"/>
    <cellStyle name="20% - 强调文字颜色 4 2 2 2 2 6" xfId="10399"/>
    <cellStyle name="20% - 强调文字颜色 4 2 2 2 2 6 2" xfId="10403"/>
    <cellStyle name="20% - 强调文字颜色 4 2 2 2 2 6 3" xfId="10406"/>
    <cellStyle name="20% - 强调文字颜色 4 2 2 2 2 7" xfId="10412"/>
    <cellStyle name="20% - 强调文字颜色 4 2 2 2 2 8" xfId="10416"/>
    <cellStyle name="20% - 强调文字颜色 4 2 2 2 3" xfId="10421"/>
    <cellStyle name="20% - 强调文字颜色 4 2 2 2 3 2" xfId="10423"/>
    <cellStyle name="20% - 强调文字颜色 4 2 2 2 3 2 2" xfId="10425"/>
    <cellStyle name="20% - 强调文字颜色 4 2 2 2 3 2 3" xfId="10428"/>
    <cellStyle name="20% - 强调文字颜色 4 2 2 2 3 3" xfId="10430"/>
    <cellStyle name="20% - 强调文字颜色 4 2 2 2 3 4" xfId="10434"/>
    <cellStyle name="20% - 强调文字颜色 4 2 2 2 4" xfId="10436"/>
    <cellStyle name="20% - 强调文字颜色 4 2 2 2 4 2" xfId="10437"/>
    <cellStyle name="20% - 强调文字颜色 4 2 2 2 4 2 2" xfId="841"/>
    <cellStyle name="20% - 强调文字颜色 4 2 2 2 4 2 3" xfId="2719"/>
    <cellStyle name="20% - 强调文字颜色 4 2 2 2 4 3" xfId="10438"/>
    <cellStyle name="20% - 强调文字颜色 4 2 2 2 4 4" xfId="10440"/>
    <cellStyle name="20% - 强调文字颜色 4 2 2 2 5" xfId="4124"/>
    <cellStyle name="20% - 强调文字颜色 4 2 2 2 5 2" xfId="10444"/>
    <cellStyle name="20% - 强调文字颜色 4 2 2 2 5 2 2" xfId="10446"/>
    <cellStyle name="20% - 强调文字颜色 4 2 2 2 5 2 3" xfId="10447"/>
    <cellStyle name="20% - 强调文字颜色 4 2 2 2 5 3" xfId="10449"/>
    <cellStyle name="20% - 强调文字颜色 4 2 2 2 5 4" xfId="10452"/>
    <cellStyle name="20% - 强调文字颜色 4 2 2 2 6" xfId="5970"/>
    <cellStyle name="20% - 强调文字颜色 4 2 2 2 6 2" xfId="2792"/>
    <cellStyle name="20% - 强调文字颜色 4 2 2 2 6 2 2" xfId="10455"/>
    <cellStyle name="20% - 强调文字颜色 4 2 2 2 6 2 3" xfId="10456"/>
    <cellStyle name="20% - 强调文字颜色 4 2 2 2 6 3" xfId="10457"/>
    <cellStyle name="20% - 强调文字颜色 4 2 2 2 6 4" xfId="10460"/>
    <cellStyle name="20% - 强调文字颜色 4 2 2 2 7" xfId="10462"/>
    <cellStyle name="20% - 强调文字颜色 4 2 2 2 7 2" xfId="10465"/>
    <cellStyle name="20% - 强调文字颜色 4 2 2 2 7 3" xfId="10468"/>
    <cellStyle name="20% - 强调文字颜色 4 2 2 2 8" xfId="10471"/>
    <cellStyle name="20% - 强调文字颜色 4 2 2 2 9" xfId="10475"/>
    <cellStyle name="20% - 强调文字颜色 4 2 2 3" xfId="10479"/>
    <cellStyle name="20% - 强调文字颜色 4 2 2 3 2" xfId="3558"/>
    <cellStyle name="20% - 强调文字颜色 4 2 2 3 2 2" xfId="3564"/>
    <cellStyle name="20% - 强调文字颜色 4 2 2 3 2 2 2" xfId="3049"/>
    <cellStyle name="20% - 强调文字颜色 4 2 2 3 2 2 2 2" xfId="3575"/>
    <cellStyle name="20% - 强调文字颜色 4 2 2 3 2 2 2 3" xfId="3588"/>
    <cellStyle name="20% - 强调文字颜色 4 2 2 3 2 2 3" xfId="3599"/>
    <cellStyle name="20% - 强调文字颜色 4 2 2 3 2 2 4" xfId="3605"/>
    <cellStyle name="20% - 强调文字颜色 4 2 2 3 2 3" xfId="1464"/>
    <cellStyle name="20% - 强调文字颜色 4 2 2 3 2 3 2" xfId="3100"/>
    <cellStyle name="20% - 强调文字颜色 4 2 2 3 2 3 3" xfId="3613"/>
    <cellStyle name="20% - 强调文字颜色 4 2 2 3 2 4" xfId="1477"/>
    <cellStyle name="20% - 强调文字颜色 4 2 2 3 2 5" xfId="3355"/>
    <cellStyle name="20% - 强调文字颜色 4 2 2 3 3" xfId="10481"/>
    <cellStyle name="20% - 强调文字颜色 4 2 2 3 3 2" xfId="10482"/>
    <cellStyle name="20% - 强调文字颜色 4 2 2 3 3 2 2" xfId="10483"/>
    <cellStyle name="20% - 强调文字颜色 4 2 2 3 3 2 3" xfId="10484"/>
    <cellStyle name="20% - 强调文字颜色 4 2 2 3 3 3" xfId="10485"/>
    <cellStyle name="20% - 强调文字颜色 4 2 2 3 3 4" xfId="10488"/>
    <cellStyle name="20% - 强调文字颜色 4 2 2 3 4" xfId="4140"/>
    <cellStyle name="20% - 强调文字颜色 4 2 2 3 4 2" xfId="5842"/>
    <cellStyle name="20% - 强调文字颜色 4 2 2 3 4 2 2" xfId="10492"/>
    <cellStyle name="20% - 强调文字颜色 4 2 2 3 4 2 3" xfId="10493"/>
    <cellStyle name="20% - 强调文字颜色 4 2 2 3 4 3" xfId="5848"/>
    <cellStyle name="20% - 强调文字颜色 4 2 2 3 4 4" xfId="10495"/>
    <cellStyle name="20% - 强调文字颜色 4 2 2 3 5" xfId="4146"/>
    <cellStyle name="20% - 强调文字颜色 4 2 2 3 5 2" xfId="10497"/>
    <cellStyle name="20% - 强调文字颜色 4 2 2 3 5 3" xfId="10500"/>
    <cellStyle name="20% - 强调文字颜色 4 2 2 3 6" xfId="5855"/>
    <cellStyle name="20% - 强调文字颜色 4 2 2 3 7" xfId="8153"/>
    <cellStyle name="20% - 强调文字颜色 4 2 2 4" xfId="10503"/>
    <cellStyle name="20% - 强调文字颜色 4 2 2 4 2" xfId="10510"/>
    <cellStyle name="20% - 强调文字颜色 4 2 2 4 2 2" xfId="4465"/>
    <cellStyle name="20% - 强调文字颜色 4 2 2 4 2 2 2" xfId="10512"/>
    <cellStyle name="20% - 强调文字颜色 4 2 2 4 2 2 3" xfId="10514"/>
    <cellStyle name="20% - 强调文字颜色 4 2 2 4 2 3" xfId="1189"/>
    <cellStyle name="20% - 强调文字颜色 4 2 2 4 2 4" xfId="10517"/>
    <cellStyle name="20% - 强调文字颜色 4 2 2 4 3" xfId="10520"/>
    <cellStyle name="20% - 强调文字颜色 4 2 2 4 3 2" xfId="10521"/>
    <cellStyle name="20% - 强调文字颜色 4 2 2 4 3 2 2" xfId="5920"/>
    <cellStyle name="20% - 强调文字颜色 4 2 2 4 3 2 3" xfId="5935"/>
    <cellStyle name="20% - 强调文字颜色 4 2 2 4 3 3" xfId="10522"/>
    <cellStyle name="20% - 强调文字颜色 4 2 2 4 3 4" xfId="10525"/>
    <cellStyle name="20% - 强调文字颜色 4 2 2 4 4" xfId="3500"/>
    <cellStyle name="20% - 强调文字颜色 4 2 2 4 4 2" xfId="10528"/>
    <cellStyle name="20% - 强调文字颜色 4 2 2 4 4 3" xfId="10530"/>
    <cellStyle name="20% - 强调文字颜色 4 2 2 4 5" xfId="5867"/>
    <cellStyle name="20% - 强调文字颜色 4 2 2 4 6" xfId="8326"/>
    <cellStyle name="20% - 强调文字颜色 4 2 2 5" xfId="10531"/>
    <cellStyle name="20% - 强调文字颜色 4 2 2 5 2" xfId="5782"/>
    <cellStyle name="20% - 强调文字颜色 4 2 2 5 2 2" xfId="5790"/>
    <cellStyle name="20% - 强调文字颜色 4 2 2 5 2 3" xfId="1526"/>
    <cellStyle name="20% - 强调文字颜色 4 2 2 5 3" xfId="5793"/>
    <cellStyle name="20% - 强调文字颜色 4 2 2 5 4" xfId="5796"/>
    <cellStyle name="20% - 强调文字颜色 4 2 2 6" xfId="8947"/>
    <cellStyle name="20% - 强调文字颜色 4 2 2 6 2" xfId="8951"/>
    <cellStyle name="20% - 强调文字颜色 4 2 2 6 2 2" xfId="10536"/>
    <cellStyle name="20% - 强调文字颜色 4 2 2 6 2 3" xfId="10538"/>
    <cellStyle name="20% - 强调文字颜色 4 2 2 6 3" xfId="8955"/>
    <cellStyle name="20% - 强调文字颜色 4 2 2 6 4" xfId="10540"/>
    <cellStyle name="20% - 强调文字颜色 4 2 2 7" xfId="8960"/>
    <cellStyle name="20% - 强调文字颜色 4 2 2 7 2" xfId="10541"/>
    <cellStyle name="20% - 强调文字颜色 4 2 2 7 2 2" xfId="10542"/>
    <cellStyle name="20% - 强调文字颜色 4 2 2 7 2 3" xfId="10544"/>
    <cellStyle name="20% - 强调文字颜色 4 2 2 7 3" xfId="10545"/>
    <cellStyle name="20% - 强调文字颜色 4 2 2 7 4" xfId="10546"/>
    <cellStyle name="20% - 强调文字颜色 4 2 2 8" xfId="3699"/>
    <cellStyle name="20% - 强调文字颜色 4 2 2 8 2" xfId="3400"/>
    <cellStyle name="20% - 强调文字颜色 4 2 2 8 3" xfId="3405"/>
    <cellStyle name="20% - 强调文字颜色 4 2 2 9" xfId="3724"/>
    <cellStyle name="20% - 强调文字颜色 4 2 2_11" xfId="7167"/>
    <cellStyle name="20% - 强调文字颜色 4 2 3" xfId="10548"/>
    <cellStyle name="20% - 强调文字颜色 4 2 3 10" xfId="10553"/>
    <cellStyle name="20% - 强调文字颜色 4 2 3 11" xfId="10559"/>
    <cellStyle name="20% - 强调文字颜色 4 2 3 2" xfId="10561"/>
    <cellStyle name="20% - 强调文字颜色 4 2 3 2 2" xfId="10566"/>
    <cellStyle name="20% - 强调文字颜色 4 2 3 2 2 2" xfId="8784"/>
    <cellStyle name="20% - 强调文字颜色 4 2 3 2 2 2 2" xfId="8335"/>
    <cellStyle name="20% - 强调文字颜色 4 2 3 2 2 2 2 2" xfId="1694"/>
    <cellStyle name="20% - 强调文字颜色 4 2 3 2 2 2 2 3" xfId="8786"/>
    <cellStyle name="20% - 强调文字颜色 4 2 3 2 2 2 3" xfId="8792"/>
    <cellStyle name="20% - 强调文字颜色 4 2 3 2 2 2 4" xfId="8799"/>
    <cellStyle name="20% - 强调文字颜色 4 2 3 2 2 3" xfId="8805"/>
    <cellStyle name="20% - 强调文字颜色 4 2 3 2 2 3 2" xfId="8809"/>
    <cellStyle name="20% - 强调文字颜色 4 2 3 2 2 3 2 2" xfId="8727"/>
    <cellStyle name="20% - 强调文字颜色 4 2 3 2 2 3 2 3" xfId="8737"/>
    <cellStyle name="20% - 强调文字颜色 4 2 3 2 2 3 3" xfId="8814"/>
    <cellStyle name="20% - 强调文字颜色 4 2 3 2 2 3 4" xfId="8818"/>
    <cellStyle name="20% - 强调文字颜色 4 2 3 2 2 4" xfId="8826"/>
    <cellStyle name="20% - 强调文字颜色 4 2 3 2 2 4 2" xfId="8835"/>
    <cellStyle name="20% - 强调文字颜色 4 2 3 2 2 4 2 2" xfId="10571"/>
    <cellStyle name="20% - 强调文字颜色 4 2 3 2 2 4 2 3" xfId="10577"/>
    <cellStyle name="20% - 强调文字颜色 4 2 3 2 2 4 3" xfId="8843"/>
    <cellStyle name="20% - 强调文字颜色 4 2 3 2 2 4 4" xfId="10581"/>
    <cellStyle name="20% - 强调文字颜色 4 2 3 2 2 5" xfId="8847"/>
    <cellStyle name="20% - 强调文字颜色 4 2 3 2 2 5 2" xfId="10583"/>
    <cellStyle name="20% - 强调文字颜色 4 2 3 2 2 5 3" xfId="10585"/>
    <cellStyle name="20% - 强调文字颜色 4 2 3 2 2 6" xfId="8854"/>
    <cellStyle name="20% - 强调文字颜色 4 2 3 2 2 7" xfId="9404"/>
    <cellStyle name="20% - 强调文字颜色 4 2 3 2 3" xfId="10588"/>
    <cellStyle name="20% - 强调文字颜色 4 2 3 2 3 2" xfId="8876"/>
    <cellStyle name="20% - 强调文字颜色 4 2 3 2 3 2 2" xfId="10591"/>
    <cellStyle name="20% - 强调文字颜色 4 2 3 2 3 2 3" xfId="10593"/>
    <cellStyle name="20% - 强调文字颜色 4 2 3 2 3 3" xfId="10597"/>
    <cellStyle name="20% - 强调文字颜色 4 2 3 2 3 4" xfId="10602"/>
    <cellStyle name="20% - 强调文字颜色 4 2 3 2 4" xfId="10604"/>
    <cellStyle name="20% - 强调文字颜色 4 2 3 2 4 2" xfId="2412"/>
    <cellStyle name="20% - 强调文字颜色 4 2 3 2 4 2 2" xfId="10605"/>
    <cellStyle name="20% - 强调文字颜色 4 2 3 2 4 2 3" xfId="4846"/>
    <cellStyle name="20% - 强调文字颜色 4 2 3 2 4 3" xfId="10611"/>
    <cellStyle name="20% - 强调文字颜色 4 2 3 2 4 4" xfId="10617"/>
    <cellStyle name="20% - 强调文字颜色 4 2 3 2 5" xfId="5997"/>
    <cellStyle name="20% - 强调文字颜色 4 2 3 2 5 2" xfId="8889"/>
    <cellStyle name="20% - 强调文字颜色 4 2 3 2 5 2 2" xfId="10622"/>
    <cellStyle name="20% - 强调文字颜色 4 2 3 2 5 2 3" xfId="5923"/>
    <cellStyle name="20% - 强调文字颜色 4 2 3 2 5 3" xfId="10629"/>
    <cellStyle name="20% - 强调文字颜色 4 2 3 2 5 4" xfId="10631"/>
    <cellStyle name="20% - 强调文字颜色 4 2 3 2 6" xfId="3862"/>
    <cellStyle name="20% - 强调文字颜色 4 2 3 2 6 2" xfId="31"/>
    <cellStyle name="20% - 强调文字颜色 4 2 3 2 6 2 2" xfId="10636"/>
    <cellStyle name="20% - 强调文字颜色 4 2 3 2 6 2 3" xfId="6238"/>
    <cellStyle name="20% - 强调文字颜色 4 2 3 2 6 3" xfId="10639"/>
    <cellStyle name="20% - 强调文字颜色 4 2 3 2 6 4" xfId="10642"/>
    <cellStyle name="20% - 强调文字颜色 4 2 3 2 7" xfId="3875"/>
    <cellStyle name="20% - 强调文字颜色 4 2 3 2 7 2" xfId="10644"/>
    <cellStyle name="20% - 强调文字颜色 4 2 3 2 7 3" xfId="10649"/>
    <cellStyle name="20% - 强调文字颜色 4 2 3 2 8" xfId="6799"/>
    <cellStyle name="20% - 强调文字颜色 4 2 3 2 9" xfId="10650"/>
    <cellStyle name="20% - 强调文字颜色 4 2 3 3" xfId="10651"/>
    <cellStyle name="20% - 强调文字颜色 4 2 3 3 2" xfId="10652"/>
    <cellStyle name="20% - 强调文字颜色 4 2 3 3 2 2" xfId="3948"/>
    <cellStyle name="20% - 强调文字颜色 4 2 3 3 2 2 2" xfId="10653"/>
    <cellStyle name="20% - 强调文字颜色 4 2 3 3 2 2 2 2" xfId="10659"/>
    <cellStyle name="20% - 强调文字颜色 4 2 3 3 2 2 2 3" xfId="10660"/>
    <cellStyle name="20% - 强调文字颜色 4 2 3 3 2 2 3" xfId="10662"/>
    <cellStyle name="20% - 强调文字颜色 4 2 3 3 2 2 4" xfId="10666"/>
    <cellStyle name="20% - 强调文字颜色 4 2 3 3 2 3" xfId="8776"/>
    <cellStyle name="20% - 强调文字颜色 4 2 3 3 2 3 2" xfId="10667"/>
    <cellStyle name="20% - 强调文字颜色 4 2 3 3 2 3 3" xfId="10669"/>
    <cellStyle name="20% - 强调文字颜色 4 2 3 3 2 4" xfId="10671"/>
    <cellStyle name="20% - 强调文字颜色 4 2 3 3 2 5" xfId="10674"/>
    <cellStyle name="20% - 强调文字颜色 4 2 3 3 3" xfId="10676"/>
    <cellStyle name="20% - 强调文字颜色 4 2 3 3 3 2" xfId="8913"/>
    <cellStyle name="20% - 强调文字颜色 4 2 3 3 3 2 2" xfId="10677"/>
    <cellStyle name="20% - 强调文字颜色 4 2 3 3 3 2 3" xfId="10678"/>
    <cellStyle name="20% - 强调文字颜色 4 2 3 3 3 3" xfId="10679"/>
    <cellStyle name="20% - 强调文字颜色 4 2 3 3 3 4" xfId="10681"/>
    <cellStyle name="20% - 强调文字颜色 4 2 3 3 4" xfId="5885"/>
    <cellStyle name="20% - 强调文字颜色 4 2 3 3 4 2" xfId="3551"/>
    <cellStyle name="20% - 强调文字颜色 4 2 3 3 4 2 2" xfId="10683"/>
    <cellStyle name="20% - 强调文字颜色 4 2 3 3 4 2 3" xfId="4333"/>
    <cellStyle name="20% - 强调文字颜色 4 2 3 3 4 3" xfId="10684"/>
    <cellStyle name="20% - 强调文字颜色 4 2 3 3 4 4" xfId="10685"/>
    <cellStyle name="20% - 强调文字颜色 4 2 3 3 5" xfId="5890"/>
    <cellStyle name="20% - 强调文字颜色 4 2 3 3 5 2" xfId="10687"/>
    <cellStyle name="20% - 强调文字颜色 4 2 3 3 5 2 2" xfId="10692"/>
    <cellStyle name="20% - 强调文字颜色 4 2 3 3 5 2 3" xfId="4580"/>
    <cellStyle name="20% - 强调文字颜色 4 2 3 3 5 3" xfId="10694"/>
    <cellStyle name="20% - 强调文字颜色 4 2 3 3 5 4" xfId="10698"/>
    <cellStyle name="20% - 强调文字颜色 4 2 3 3 6" xfId="8167"/>
    <cellStyle name="20% - 强调文字颜色 4 2 3 3 6 2" xfId="10700"/>
    <cellStyle name="20% - 强调文字颜色 4 2 3 3 6 3" xfId="10702"/>
    <cellStyle name="20% - 强调文字颜色 4 2 3 3 7" xfId="8174"/>
    <cellStyle name="20% - 强调文字颜色 4 2 3 3 8" xfId="10704"/>
    <cellStyle name="20% - 强调文字颜色 4 2 3 4" xfId="10707"/>
    <cellStyle name="20% - 强调文字颜色 4 2 3 4 2" xfId="10709"/>
    <cellStyle name="20% - 强调文字颜色 4 2 3 4 2 2" xfId="1627"/>
    <cellStyle name="20% - 强调文字颜色 4 2 3 4 2 2 2" xfId="10711"/>
    <cellStyle name="20% - 强调文字颜色 4 2 3 4 2 2 3" xfId="10712"/>
    <cellStyle name="20% - 强调文字颜色 4 2 3 4 2 3" xfId="10714"/>
    <cellStyle name="20% - 强调文字颜色 4 2 3 4 2 4" xfId="10717"/>
    <cellStyle name="20% - 强调文字颜色 4 2 3 4 3" xfId="10720"/>
    <cellStyle name="20% - 强调文字颜色 4 2 3 4 3 2" xfId="8940"/>
    <cellStyle name="20% - 强调文字颜色 4 2 3 4 3 2 2" xfId="10722"/>
    <cellStyle name="20% - 强调文字颜色 4 2 3 4 3 2 3" xfId="10723"/>
    <cellStyle name="20% - 强调文字颜色 4 2 3 4 3 3" xfId="10724"/>
    <cellStyle name="20% - 强调文字颜色 4 2 3 4 3 4" xfId="10725"/>
    <cellStyle name="20% - 强调文字颜色 4 2 3 4 4" xfId="10727"/>
    <cellStyle name="20% - 强调文字颜色 4 2 3 4 4 2" xfId="10728"/>
    <cellStyle name="20% - 强调文字颜色 4 2 3 4 4 3" xfId="10730"/>
    <cellStyle name="20% - 强调文字颜色 4 2 3 4 5" xfId="10732"/>
    <cellStyle name="20% - 强调文字颜色 4 2 3 4 6" xfId="10736"/>
    <cellStyle name="20% - 强调文字颜色 4 2 3 5" xfId="10738"/>
    <cellStyle name="20% - 强调文字颜色 4 2 3 5 2" xfId="1678"/>
    <cellStyle name="20% - 强调文字颜色 4 2 3 5 2 2" xfId="10539"/>
    <cellStyle name="20% - 强调文字颜色 4 2 3 5 2 3" xfId="10739"/>
    <cellStyle name="20% - 强调文字颜色 4 2 3 5 3" xfId="10740"/>
    <cellStyle name="20% - 强调文字颜色 4 2 3 5 4" xfId="10742"/>
    <cellStyle name="20% - 强调文字颜色 4 2 3 6" xfId="1713"/>
    <cellStyle name="20% - 强调文字颜色 4 2 3 6 2" xfId="1722"/>
    <cellStyle name="20% - 强调文字颜色 4 2 3 6 2 2" xfId="8712"/>
    <cellStyle name="20% - 强调文字颜色 4 2 3 6 2 3" xfId="8733"/>
    <cellStyle name="20% - 强调文字颜色 4 2 3 6 3" xfId="1728"/>
    <cellStyle name="20% - 强调文字颜色 4 2 3 6 4" xfId="8711"/>
    <cellStyle name="20% - 强调文字颜色 4 2 3 7" xfId="944"/>
    <cellStyle name="20% - 强调文字颜色 4 2 3 7 2" xfId="10744"/>
    <cellStyle name="20% - 强调文字颜色 4 2 3 7 2 2" xfId="194"/>
    <cellStyle name="20% - 强调文字颜色 4 2 3 7 2 3" xfId="10745"/>
    <cellStyle name="20% - 强调文字颜色 4 2 3 7 3" xfId="10746"/>
    <cellStyle name="20% - 强调文字颜色 4 2 3 7 4" xfId="8701"/>
    <cellStyle name="20% - 强调文字颜色 4 2 3 8" xfId="142"/>
    <cellStyle name="20% - 强调文字颜色 4 2 3 8 2" xfId="10747"/>
    <cellStyle name="20% - 强调文字颜色 4 2 3 8 2 2" xfId="10750"/>
    <cellStyle name="20% - 强调文字颜色 4 2 3 8 2 3" xfId="10754"/>
    <cellStyle name="20% - 强调文字颜色 4 2 3 8 3" xfId="10759"/>
    <cellStyle name="20% - 强调文字颜色 4 2 3 8 4" xfId="8715"/>
    <cellStyle name="20% - 强调文字颜色 4 2 3 9" xfId="1352"/>
    <cellStyle name="20% - 强调文字颜色 4 2 3 9 2" xfId="10760"/>
    <cellStyle name="20% - 强调文字颜色 4 2 3 9 3" xfId="10762"/>
    <cellStyle name="20% - 强调文字颜色 4 2 3_11" xfId="10764"/>
    <cellStyle name="20% - 强调文字颜色 4 2 4" xfId="10766"/>
    <cellStyle name="20% - 强调文字颜色 4 2 4 10" xfId="6604"/>
    <cellStyle name="20% - 强调文字颜色 4 2 4 2" xfId="10768"/>
    <cellStyle name="20% - 强调文字颜色 4 2 4 2 2" xfId="10769"/>
    <cellStyle name="20% - 强调文字颜色 4 2 4 2 2 2" xfId="3467"/>
    <cellStyle name="20% - 强调文字颜色 4 2 4 2 2 2 2" xfId="3476"/>
    <cellStyle name="20% - 强调文字颜色 4 2 4 2 2 2 3" xfId="3485"/>
    <cellStyle name="20% - 强调文字颜色 4 2 4 2 2 3" xfId="2004"/>
    <cellStyle name="20% - 强调文字颜色 4 2 4 2 2 4" xfId="629"/>
    <cellStyle name="20% - 强调文字颜色 4 2 4 2 3" xfId="10770"/>
    <cellStyle name="20% - 强调文字颜色 4 2 4 2 3 2" xfId="6117"/>
    <cellStyle name="20% - 强调文字颜色 4 2 4 2 3 2 2" xfId="10772"/>
    <cellStyle name="20% - 强调文字颜色 4 2 4 2 3 2 3" xfId="10774"/>
    <cellStyle name="20% - 强调文字颜色 4 2 4 2 3 3" xfId="10775"/>
    <cellStyle name="20% - 强调文字颜色 4 2 4 2 3 4" xfId="10777"/>
    <cellStyle name="20% - 强调文字颜色 4 2 4 2 4" xfId="10779"/>
    <cellStyle name="20% - 强调文字颜色 4 2 4 2 4 2" xfId="4986"/>
    <cellStyle name="20% - 强调文字颜色 4 2 4 2 4 2 2" xfId="10780"/>
    <cellStyle name="20% - 强调文字颜色 4 2 4 2 4 2 3" xfId="10781"/>
    <cellStyle name="20% - 强调文字颜色 4 2 4 2 4 3" xfId="10782"/>
    <cellStyle name="20% - 强调文字颜色 4 2 4 2 4 4" xfId="10783"/>
    <cellStyle name="20% - 强调文字颜色 4 2 4 2 5" xfId="4999"/>
    <cellStyle name="20% - 强调文字颜色 4 2 4 2 5 2" xfId="9023"/>
    <cellStyle name="20% - 强调文字颜色 4 2 4 2 5 3" xfId="10785"/>
    <cellStyle name="20% - 强调文字颜色 4 2 4 2 6" xfId="5006"/>
    <cellStyle name="20% - 强调文字颜色 4 2 4 2 7" xfId="10787"/>
    <cellStyle name="20% - 强调文字颜色 4 2 4 3" xfId="10791"/>
    <cellStyle name="20% - 强调文字颜色 4 2 4 3 2" xfId="372"/>
    <cellStyle name="20% - 强调文字颜色 4 2 4 3 2 2" xfId="1590"/>
    <cellStyle name="20% - 强调文字颜色 4 2 4 3 2 2 2" xfId="10793"/>
    <cellStyle name="20% - 强调文字颜色 4 2 4 3 2 2 3" xfId="10797"/>
    <cellStyle name="20% - 强调文字颜色 4 2 4 3 2 3" xfId="1602"/>
    <cellStyle name="20% - 强调文字颜色 4 2 4 3 2 4" xfId="10798"/>
    <cellStyle name="20% - 强调文字颜色 4 2 4 3 3" xfId="389"/>
    <cellStyle name="20% - 强调文字颜色 4 2 4 3 3 2" xfId="4392"/>
    <cellStyle name="20% - 强调文字颜色 4 2 4 3 3 3" xfId="10804"/>
    <cellStyle name="20% - 强调文字颜色 4 2 4 3 4" xfId="425"/>
    <cellStyle name="20% - 强调文字颜色 4 2 4 3 5" xfId="452"/>
    <cellStyle name="20% - 强调文字颜色 4 2 4 4" xfId="10806"/>
    <cellStyle name="20% - 强调文字颜色 4 2 4 4 2" xfId="1750"/>
    <cellStyle name="20% - 强调文字颜色 4 2 4 4 2 2" xfId="534"/>
    <cellStyle name="20% - 强调文字颜色 4 2 4 4 2 3" xfId="1899"/>
    <cellStyle name="20% - 强调文字颜色 4 2 4 4 3" xfId="1760"/>
    <cellStyle name="20% - 强调文字颜色 4 2 4 4 4" xfId="1912"/>
    <cellStyle name="20% - 强调文字颜色 4 2 4 5" xfId="10811"/>
    <cellStyle name="20% - 强调文字颜色 4 2 4 5 2" xfId="2193"/>
    <cellStyle name="20% - 强调文字颜色 4 2 4 5 2 2" xfId="7733"/>
    <cellStyle name="20% - 强调文字颜色 4 2 4 5 2 3" xfId="7746"/>
    <cellStyle name="20% - 强调文字颜色 4 2 4 5 3" xfId="2197"/>
    <cellStyle name="20% - 强调文字颜色 4 2 4 5 4" xfId="10814"/>
    <cellStyle name="20% - 强调文字颜色 4 2 4 6" xfId="1773"/>
    <cellStyle name="20% - 强调文字颜色 4 2 4 6 2" xfId="8973"/>
    <cellStyle name="20% - 强调文字颜色 4 2 4 6 2 2" xfId="9743"/>
    <cellStyle name="20% - 强调文字颜色 4 2 4 6 2 3" xfId="10816"/>
    <cellStyle name="20% - 强调文字颜色 4 2 4 6 3" xfId="8980"/>
    <cellStyle name="20% - 强调文字颜色 4 2 4 6 4" xfId="195"/>
    <cellStyle name="20% - 强调文字颜色 4 2 4 7" xfId="8985"/>
    <cellStyle name="20% - 强调文字颜色 4 2 4 7 2" xfId="10818"/>
    <cellStyle name="20% - 强调文字颜色 4 2 4 7 2 2" xfId="9752"/>
    <cellStyle name="20% - 强调文字颜色 4 2 4 7 2 3" xfId="10819"/>
    <cellStyle name="20% - 强调文字颜色 4 2 4 7 3" xfId="10821"/>
    <cellStyle name="20% - 强调文字颜色 4 2 4 7 4" xfId="10822"/>
    <cellStyle name="20% - 强调文字颜色 4 2 4 8" xfId="6262"/>
    <cellStyle name="20% - 强调文字颜色 4 2 4 8 2" xfId="10823"/>
    <cellStyle name="20% - 强调文字颜色 4 2 4 8 3" xfId="10824"/>
    <cellStyle name="20% - 强调文字颜色 4 2 4 9" xfId="10825"/>
    <cellStyle name="20% - 强调文字颜色 4 2 5" xfId="10829"/>
    <cellStyle name="20% - 强调文字颜色 4 2 5 2" xfId="3715"/>
    <cellStyle name="20% - 强调文字颜色 4 2 5 2 2" xfId="10831"/>
    <cellStyle name="20% - 强调文字颜色 4 2 5 2 2 2" xfId="3902"/>
    <cellStyle name="20% - 强调文字颜色 4 2 5 2 2 2 2" xfId="10836"/>
    <cellStyle name="20% - 强调文字颜色 4 2 5 2 2 2 3" xfId="10838"/>
    <cellStyle name="20% - 强调文字颜色 4 2 5 2 2 3" xfId="6815"/>
    <cellStyle name="20% - 强调文字颜色 4 2 5 2 2 4" xfId="10846"/>
    <cellStyle name="20% - 强调文字颜色 4 2 5 2 3" xfId="10849"/>
    <cellStyle name="20% - 强调文字颜色 4 2 5 2 3 2" xfId="9162"/>
    <cellStyle name="20% - 强调文字颜色 4 2 5 2 3 3" xfId="10853"/>
    <cellStyle name="20% - 强调文字颜色 4 2 5 2 4" xfId="10857"/>
    <cellStyle name="20% - 强调文字颜色 4 2 5 2 5" xfId="10865"/>
    <cellStyle name="20% - 强调文字颜色 4 2 5 3" xfId="10871"/>
    <cellStyle name="20% - 强调文字颜色 4 2 5 3 2" xfId="2689"/>
    <cellStyle name="20% - 强调文字颜色 4 2 5 3 2 2" xfId="9195"/>
    <cellStyle name="20% - 强调文字颜色 4 2 5 3 2 3" xfId="10872"/>
    <cellStyle name="20% - 强调文字颜色 4 2 5 3 3" xfId="10875"/>
    <cellStyle name="20% - 强调文字颜色 4 2 5 3 4" xfId="10879"/>
    <cellStyle name="20% - 强调文字颜色 4 2 5 4" xfId="10884"/>
    <cellStyle name="20% - 强调文字颜色 4 2 5 4 2" xfId="10886"/>
    <cellStyle name="20% - 强调文字颜色 4 2 5 4 2 2" xfId="10890"/>
    <cellStyle name="20% - 强调文字颜色 4 2 5 4 2 3" xfId="10893"/>
    <cellStyle name="20% - 强调文字颜色 4 2 5 4 3" xfId="10896"/>
    <cellStyle name="20% - 强调文字颜色 4 2 5 4 4" xfId="10901"/>
    <cellStyle name="20% - 强调文字颜色 4 2 5 5" xfId="10907"/>
    <cellStyle name="20% - 强调文字颜色 4 2 5 5 2" xfId="10909"/>
    <cellStyle name="20% - 强调文字颜色 4 2 5 5 2 2" xfId="10913"/>
    <cellStyle name="20% - 强调文字颜色 4 2 5 5 2 3" xfId="10916"/>
    <cellStyle name="20% - 强调文字颜色 4 2 5 5 3" xfId="10921"/>
    <cellStyle name="20% - 强调文字颜色 4 2 5 5 4" xfId="10925"/>
    <cellStyle name="20% - 强调文字颜色 4 2 5 6" xfId="1831"/>
    <cellStyle name="20% - 强调文字颜色 4 2 5 6 2" xfId="10930"/>
    <cellStyle name="20% - 强调文字颜色 4 2 5 6 3" xfId="10935"/>
    <cellStyle name="20% - 强调文字颜色 4 2 5 7" xfId="2223"/>
    <cellStyle name="20% - 强调文字颜色 4 2 5 8" xfId="10940"/>
    <cellStyle name="20% - 强调文字颜色 4 2 6" xfId="10944"/>
    <cellStyle name="20% - 强调文字颜色 4 2 6 2" xfId="10945"/>
    <cellStyle name="20% - 强调文字颜色 4 2 6 2 2" xfId="10946"/>
    <cellStyle name="20% - 强调文字颜色 4 2 6 2 2 2" xfId="9269"/>
    <cellStyle name="20% - 强调文字颜色 4 2 6 2 2 3" xfId="10948"/>
    <cellStyle name="20% - 强调文字颜色 4 2 6 2 3" xfId="10950"/>
    <cellStyle name="20% - 强调文字颜色 4 2 6 2 4" xfId="10953"/>
    <cellStyle name="20% - 强调文字颜色 4 2 6 3" xfId="10956"/>
    <cellStyle name="20% - 强调文字颜色 4 2 6 3 2" xfId="10959"/>
    <cellStyle name="20% - 强调文字颜色 4 2 6 3 2 2" xfId="10961"/>
    <cellStyle name="20% - 强调文字颜色 4 2 6 3 2 3" xfId="10963"/>
    <cellStyle name="20% - 强调文字颜色 4 2 6 3 3" xfId="10965"/>
    <cellStyle name="20% - 强调文字颜色 4 2 6 3 4" xfId="10971"/>
    <cellStyle name="20% - 强调文字颜色 4 2 6 4" xfId="10975"/>
    <cellStyle name="20% - 强调文字颜色 4 2 6 4 2" xfId="10978"/>
    <cellStyle name="20% - 强调文字颜色 4 2 6 4 2 2" xfId="10979"/>
    <cellStyle name="20% - 强调文字颜色 4 2 6 4 2 3" xfId="10981"/>
    <cellStyle name="20% - 强调文字颜色 4 2 6 4 3" xfId="10982"/>
    <cellStyle name="20% - 强调文字颜色 4 2 6 4 4" xfId="9986"/>
    <cellStyle name="20% - 强调文字颜色 4 2 6 5" xfId="10987"/>
    <cellStyle name="20% - 强调文字颜色 4 2 6 5 2" xfId="10989"/>
    <cellStyle name="20% - 强调文字颜色 4 2 6 5 3" xfId="10991"/>
    <cellStyle name="20% - 强调文字颜色 4 2 6 6" xfId="10997"/>
    <cellStyle name="20% - 强调文字颜色 4 2 6 7" xfId="11000"/>
    <cellStyle name="20% - 强调文字颜色 4 2 7" xfId="11002"/>
    <cellStyle name="20% - 强调文字颜色 4 2 7 2" xfId="11003"/>
    <cellStyle name="20% - 强调文字颜色 4 2 7 2 2" xfId="3504"/>
    <cellStyle name="20% - 强调文字颜色 4 2 7 2 3" xfId="11006"/>
    <cellStyle name="20% - 强调文字颜色 4 2 7 3" xfId="11011"/>
    <cellStyle name="20% - 强调文字颜色 4 2 7 4" xfId="11012"/>
    <cellStyle name="20% - 强调文字颜色 4 2 8" xfId="11013"/>
    <cellStyle name="20% - 强调文字颜色 4 2 8 2" xfId="11014"/>
    <cellStyle name="20% - 强调文字颜色 4 2 8 2 2" xfId="11018"/>
    <cellStyle name="20% - 强调文字颜色 4 2 8 2 3" xfId="11020"/>
    <cellStyle name="20% - 强调文字颜色 4 2 8 3" xfId="11025"/>
    <cellStyle name="20% - 强调文字颜色 4 2 8 4" xfId="541"/>
    <cellStyle name="20% - 强调文字颜色 4 2 9" xfId="11026"/>
    <cellStyle name="20% - 强调文字颜色 4 2 9 2" xfId="11027"/>
    <cellStyle name="20% - 强调文字颜色 4 2 9 2 2" xfId="11031"/>
    <cellStyle name="20% - 强调文字颜色 4 2 9 2 3" xfId="11032"/>
    <cellStyle name="20% - 强调文字颜色 4 2 9 3" xfId="11036"/>
    <cellStyle name="20% - 强调文字颜色 4 2 9 4" xfId="11038"/>
    <cellStyle name="20% - 强调文字颜色 4 2_11" xfId="2629"/>
    <cellStyle name="20% - 强调文字颜色 4 3" xfId="11040"/>
    <cellStyle name="20% - 强调文字颜色 4 3 10" xfId="11041"/>
    <cellStyle name="20% - 强调文字颜色 4 3 10 2" xfId="11043"/>
    <cellStyle name="20% - 强调文字颜色 4 3 10 2 2" xfId="11046"/>
    <cellStyle name="20% - 强调文字颜色 4 3 10 2 3" xfId="11048"/>
    <cellStyle name="20% - 强调文字颜色 4 3 10 3" xfId="4220"/>
    <cellStyle name="20% - 强调文字颜色 4 3 10 4" xfId="4228"/>
    <cellStyle name="20% - 强调文字颜色 4 3 11" xfId="9432"/>
    <cellStyle name="20% - 强调文字颜色 4 3 11 2" xfId="9436"/>
    <cellStyle name="20% - 强调文字颜色 4 3 11 2 2" xfId="11049"/>
    <cellStyle name="20% - 强调文字颜色 4 3 11 2 3" xfId="11050"/>
    <cellStyle name="20% - 强调文字颜色 4 3 11 3" xfId="9439"/>
    <cellStyle name="20% - 强调文字颜色 4 3 11 4" xfId="11052"/>
    <cellStyle name="20% - 强调文字颜色 4 3 12" xfId="175"/>
    <cellStyle name="20% - 强调文字颜色 4 3 12 2" xfId="11055"/>
    <cellStyle name="20% - 强调文字颜色 4 3 12 2 2" xfId="11056"/>
    <cellStyle name="20% - 强调文字颜色 4 3 12 2 3" xfId="11057"/>
    <cellStyle name="20% - 强调文字颜色 4 3 12 3" xfId="11059"/>
    <cellStyle name="20% - 强调文字颜色 4 3 12 4" xfId="11060"/>
    <cellStyle name="20% - 强调文字颜色 4 3 13" xfId="106"/>
    <cellStyle name="20% - 强调文字颜色 4 3 13 2" xfId="11061"/>
    <cellStyle name="20% - 强调文字颜色 4 3 13 2 2" xfId="1535"/>
    <cellStyle name="20% - 强调文字颜色 4 3 13 2 3" xfId="3690"/>
    <cellStyle name="20% - 强调文字颜色 4 3 13 3" xfId="11062"/>
    <cellStyle name="20% - 强调文字颜色 4 3 13 4" xfId="11063"/>
    <cellStyle name="20% - 强调文字颜色 4 3 14" xfId="11066"/>
    <cellStyle name="20% - 强调文字颜色 4 3 14 2" xfId="10076"/>
    <cellStyle name="20% - 强调文字颜色 4 3 14 2 2" xfId="11068"/>
    <cellStyle name="20% - 强调文字颜色 4 3 14 2 3" xfId="11069"/>
    <cellStyle name="20% - 强调文字颜色 4 3 14 3" xfId="11071"/>
    <cellStyle name="20% - 强调文字颜色 4 3 14 4" xfId="11075"/>
    <cellStyle name="20% - 强调文字颜色 4 3 15" xfId="11078"/>
    <cellStyle name="20% - 强调文字颜色 4 3 15 2" xfId="4298"/>
    <cellStyle name="20% - 强调文字颜色 4 3 15 3" xfId="4304"/>
    <cellStyle name="20% - 强调文字颜色 4 3 16" xfId="4280"/>
    <cellStyle name="20% - 强调文字颜色 4 3 17" xfId="4285"/>
    <cellStyle name="20% - 强调文字颜色 4 3 2" xfId="11080"/>
    <cellStyle name="20% - 强调文字颜色 4 3 2 10" xfId="11082"/>
    <cellStyle name="20% - 强调文字颜色 4 3 2 2" xfId="5648"/>
    <cellStyle name="20% - 强调文字颜色 4 3 2 2 2" xfId="11087"/>
    <cellStyle name="20% - 强调文字颜色 4 3 2 2 2 2" xfId="11094"/>
    <cellStyle name="20% - 强调文字颜色 4 3 2 2 2 2 2" xfId="2745"/>
    <cellStyle name="20% - 强调文字颜色 4 3 2 2 2 2 2 2" xfId="11095"/>
    <cellStyle name="20% - 强调文字颜色 4 3 2 2 2 2 2 3" xfId="8442"/>
    <cellStyle name="20% - 强调文字颜色 4 3 2 2 2 2 3" xfId="11098"/>
    <cellStyle name="20% - 强调文字颜色 4 3 2 2 2 2 4" xfId="11100"/>
    <cellStyle name="20% - 强调文字颜色 4 3 2 2 2 3" xfId="11105"/>
    <cellStyle name="20% - 强调文字颜色 4 3 2 2 2 3 2" xfId="11106"/>
    <cellStyle name="20% - 强调文字颜色 4 3 2 2 2 3 2 2" xfId="11108"/>
    <cellStyle name="20% - 强调文字颜色 4 3 2 2 2 3 2 3" xfId="8556"/>
    <cellStyle name="20% - 强调文字颜色 4 3 2 2 2 3 3" xfId="11110"/>
    <cellStyle name="20% - 强调文字颜色 4 3 2 2 2 3 4" xfId="11112"/>
    <cellStyle name="20% - 强调文字颜色 4 3 2 2 2 4" xfId="11114"/>
    <cellStyle name="20% - 强调文字颜色 4 3 2 2 2 4 2" xfId="6915"/>
    <cellStyle name="20% - 强调文字颜色 4 3 2 2 2 4 2 2" xfId="11122"/>
    <cellStyle name="20% - 强调文字颜色 4 3 2 2 2 4 2 3" xfId="8672"/>
    <cellStyle name="20% - 强调文字颜色 4 3 2 2 2 4 3" xfId="11123"/>
    <cellStyle name="20% - 强调文字颜色 4 3 2 2 2 4 4" xfId="11128"/>
    <cellStyle name="20% - 强调文字颜色 4 3 2 2 2 5" xfId="11133"/>
    <cellStyle name="20% - 强调文字颜色 4 3 2 2 2 5 2" xfId="11136"/>
    <cellStyle name="20% - 强调文字颜色 4 3 2 2 2 5 3" xfId="11145"/>
    <cellStyle name="20% - 强调文字颜色 4 3 2 2 2 6" xfId="11148"/>
    <cellStyle name="20% - 强调文字颜色 4 3 2 2 2 7" xfId="11153"/>
    <cellStyle name="20% - 强调文字颜色 4 3 2 2 3" xfId="4483"/>
    <cellStyle name="20% - 强调文字颜色 4 3 2 2 3 2" xfId="3157"/>
    <cellStyle name="20% - 强调文字颜色 4 3 2 2 3 2 2" xfId="5484"/>
    <cellStyle name="20% - 强调文字颜色 4 3 2 2 3 2 3" xfId="11155"/>
    <cellStyle name="20% - 强调文字颜色 4 3 2 2 3 3" xfId="3186"/>
    <cellStyle name="20% - 强调文字颜色 4 3 2 2 3 4" xfId="11158"/>
    <cellStyle name="20% - 强调文字颜色 4 3 2 2 4" xfId="1998"/>
    <cellStyle name="20% - 强调文字颜色 4 3 2 2 4 2" xfId="2015"/>
    <cellStyle name="20% - 强调文字颜色 4 3 2 2 4 2 2" xfId="11165"/>
    <cellStyle name="20% - 强调文字颜色 4 3 2 2 4 2 3" xfId="11171"/>
    <cellStyle name="20% - 强调文字颜色 4 3 2 2 4 3" xfId="621"/>
    <cellStyle name="20% - 强调文字颜色 4 3 2 2 4 4" xfId="11175"/>
    <cellStyle name="20% - 强调文字颜色 4 3 2 2 5" xfId="2023"/>
    <cellStyle name="20% - 强调文字颜色 4 3 2 2 5 2" xfId="11181"/>
    <cellStyle name="20% - 强调文字颜色 4 3 2 2 5 2 2" xfId="3587"/>
    <cellStyle name="20% - 强调文字颜色 4 3 2 2 5 2 3" xfId="11186"/>
    <cellStyle name="20% - 强调文字颜色 4 3 2 2 5 3" xfId="11189"/>
    <cellStyle name="20% - 强调文字颜色 4 3 2 2 5 4" xfId="11193"/>
    <cellStyle name="20% - 强调文字颜色 4 3 2 2 6" xfId="2028"/>
    <cellStyle name="20% - 强调文字颜色 4 3 2 2 6 2" xfId="11199"/>
    <cellStyle name="20% - 强调文字颜色 4 3 2 2 6 2 2" xfId="11203"/>
    <cellStyle name="20% - 强调文字颜色 4 3 2 2 6 2 3" xfId="11204"/>
    <cellStyle name="20% - 强调文字颜色 4 3 2 2 6 3" xfId="10356"/>
    <cellStyle name="20% - 强调文字颜色 4 3 2 2 6 4" xfId="10360"/>
    <cellStyle name="20% - 强调文字颜色 4 3 2 2 7" xfId="11206"/>
    <cellStyle name="20% - 强调文字颜色 4 3 2 2 7 2" xfId="11208"/>
    <cellStyle name="20% - 强调文字颜色 4 3 2 2 7 3" xfId="11211"/>
    <cellStyle name="20% - 强调文字颜色 4 3 2 2 8" xfId="73"/>
    <cellStyle name="20% - 强调文字颜色 4 3 2 2 9" xfId="1739"/>
    <cellStyle name="20% - 强调文字颜色 4 3 2 3" xfId="11213"/>
    <cellStyle name="20% - 强调文字颜色 4 3 2 3 2" xfId="11218"/>
    <cellStyle name="20% - 强调文字颜色 4 3 2 3 2 2" xfId="1230"/>
    <cellStyle name="20% - 强调文字颜色 4 3 2 3 2 2 2" xfId="1252"/>
    <cellStyle name="20% - 强调文字颜色 4 3 2 3 2 2 2 2" xfId="11220"/>
    <cellStyle name="20% - 强调文字颜色 4 3 2 3 2 2 2 3" xfId="11223"/>
    <cellStyle name="20% - 强调文字颜色 4 3 2 3 2 2 3" xfId="1263"/>
    <cellStyle name="20% - 强调文字颜色 4 3 2 3 2 2 4" xfId="11225"/>
    <cellStyle name="20% - 强调文字颜色 4 3 2 3 2 3" xfId="1272"/>
    <cellStyle name="20% - 强调文字颜色 4 3 2 3 2 3 2" xfId="10340"/>
    <cellStyle name="20% - 强调文字颜色 4 3 2 3 2 3 3" xfId="7084"/>
    <cellStyle name="20% - 强调文字颜色 4 3 2 3 2 4" xfId="1294"/>
    <cellStyle name="20% - 强调文字颜色 4 3 2 3 2 5" xfId="11230"/>
    <cellStyle name="20% - 强调文字颜色 4 3 2 3 3" xfId="2533"/>
    <cellStyle name="20% - 强调文字颜色 4 3 2 3 3 2" xfId="1553"/>
    <cellStyle name="20% - 强调文字颜色 4 3 2 3 3 2 2" xfId="11234"/>
    <cellStyle name="20% - 强调文字颜色 4 3 2 3 3 2 3" xfId="11236"/>
    <cellStyle name="20% - 强调文字颜色 4 3 2 3 3 3" xfId="1574"/>
    <cellStyle name="20% - 强调文字颜色 4 3 2 3 3 4" xfId="11239"/>
    <cellStyle name="20% - 强调文字颜色 4 3 2 3 4" xfId="2046"/>
    <cellStyle name="20% - 强调文字颜色 4 3 2 3 4 2" xfId="1603"/>
    <cellStyle name="20% - 强调文字颜色 4 3 2 3 4 2 2" xfId="2771"/>
    <cellStyle name="20% - 强调文字颜色 4 3 2 3 4 2 3" xfId="2804"/>
    <cellStyle name="20% - 强调文字颜色 4 3 2 3 4 3" xfId="662"/>
    <cellStyle name="20% - 强调文字颜色 4 3 2 3 4 4" xfId="11245"/>
    <cellStyle name="20% - 强调文字颜色 4 3 2 3 5" xfId="2059"/>
    <cellStyle name="20% - 强调文字颜色 4 3 2 3 5 2" xfId="11249"/>
    <cellStyle name="20% - 强调文字颜色 4 3 2 3 5 3" xfId="11252"/>
    <cellStyle name="20% - 强调文字颜色 4 3 2 3 6" xfId="2077"/>
    <cellStyle name="20% - 强调文字颜色 4 3 2 3 7" xfId="11257"/>
    <cellStyle name="20% - 强调文字颜色 4 3 2 4" xfId="11259"/>
    <cellStyle name="20% - 强调文字颜色 4 3 2 4 2" xfId="11263"/>
    <cellStyle name="20% - 强调文字颜色 4 3 2 4 2 2" xfId="6952"/>
    <cellStyle name="20% - 强调文字颜色 4 3 2 4 2 2 2" xfId="3606"/>
    <cellStyle name="20% - 强调文字颜色 4 3 2 4 2 2 3" xfId="11265"/>
    <cellStyle name="20% - 强调文字颜色 4 3 2 4 2 3" xfId="1859"/>
    <cellStyle name="20% - 强调文字颜色 4 3 2 4 2 4" xfId="11270"/>
    <cellStyle name="20% - 强调文字颜色 4 3 2 4 3" xfId="2548"/>
    <cellStyle name="20% - 强调文字颜色 4 3 2 4 3 2" xfId="5119"/>
    <cellStyle name="20% - 强调文字颜色 4 3 2 4 3 3" xfId="5123"/>
    <cellStyle name="20% - 强调文字颜色 4 3 2 4 4" xfId="2106"/>
    <cellStyle name="20% - 强调文字颜色 4 3 2 4 5" xfId="2120"/>
    <cellStyle name="20% - 强调文字颜色 4 3 2 5" xfId="11272"/>
    <cellStyle name="20% - 强调文字颜色 4 3 2 5 2" xfId="11276"/>
    <cellStyle name="20% - 强调文字颜色 4 3 2 5 2 2" xfId="11279"/>
    <cellStyle name="20% - 强调文字颜色 4 3 2 5 2 3" xfId="11283"/>
    <cellStyle name="20% - 强调文字颜色 4 3 2 5 3" xfId="2895"/>
    <cellStyle name="20% - 强调文字颜色 4 3 2 5 4" xfId="2156"/>
    <cellStyle name="20% - 强调文字颜色 4 3 2 6" xfId="9102"/>
    <cellStyle name="20% - 强调文字颜色 4 3 2 6 2" xfId="9108"/>
    <cellStyle name="20% - 强调文字颜色 4 3 2 6 2 2" xfId="11284"/>
    <cellStyle name="20% - 强调文字颜色 4 3 2 6 2 3" xfId="11286"/>
    <cellStyle name="20% - 强调文字颜色 4 3 2 6 3" xfId="7716"/>
    <cellStyle name="20% - 强调文字颜色 4 3 2 6 4" xfId="7734"/>
    <cellStyle name="20% - 强调文字颜色 4 3 2 7" xfId="9110"/>
    <cellStyle name="20% - 强调文字颜色 4 3 2 7 2" xfId="11288"/>
    <cellStyle name="20% - 强调文字颜色 4 3 2 7 2 2" xfId="11294"/>
    <cellStyle name="20% - 强调文字颜色 4 3 2 7 2 3" xfId="11299"/>
    <cellStyle name="20% - 强调文字颜色 4 3 2 7 3" xfId="7750"/>
    <cellStyle name="20% - 强调文字颜色 4 3 2 7 4" xfId="7754"/>
    <cellStyle name="20% - 强调文字颜色 4 3 2 8" xfId="9112"/>
    <cellStyle name="20% - 强调文字颜色 4 3 2 8 2" xfId="11301"/>
    <cellStyle name="20% - 强调文字颜色 4 3 2 8 3" xfId="11305"/>
    <cellStyle name="20% - 强调文字颜色 4 3 2 9" xfId="11306"/>
    <cellStyle name="20% - 强调文字颜色 4 3 2_11" xfId="11310"/>
    <cellStyle name="20% - 强调文字颜色 4 3 3" xfId="11312"/>
    <cellStyle name="20% - 强调文字颜色 4 3 3 10" xfId="11315"/>
    <cellStyle name="20% - 强调文字颜色 4 3 3 2" xfId="11317"/>
    <cellStyle name="20% - 强调文字颜色 4 3 3 2 2" xfId="11322"/>
    <cellStyle name="20% - 强调文字颜色 4 3 3 2 2 2" xfId="3933"/>
    <cellStyle name="20% - 强调文字颜色 4 3 3 2 2 2 2" xfId="4421"/>
    <cellStyle name="20% - 强调文字颜色 4 3 3 2 2 2 2 2" xfId="6346"/>
    <cellStyle name="20% - 强调文字颜色 4 3 3 2 2 2 2 3" xfId="5837"/>
    <cellStyle name="20% - 强调文字颜色 4 3 3 2 2 2 3" xfId="9451"/>
    <cellStyle name="20% - 强调文字颜色 4 3 3 2 2 2 4" xfId="9454"/>
    <cellStyle name="20% - 强调文字颜色 4 3 3 2 2 3" xfId="4636"/>
    <cellStyle name="20% - 强调文字颜色 4 3 3 2 2 3 2" xfId="57"/>
    <cellStyle name="20% - 强调文字颜色 4 3 3 2 2 3 2 2" xfId="1995"/>
    <cellStyle name="20% - 强调文字颜色 4 3 3 2 2 3 2 3" xfId="2032"/>
    <cellStyle name="20% - 强调文字颜色 4 3 3 2 2 3 3" xfId="9457"/>
    <cellStyle name="20% - 强调文字颜色 4 3 3 2 2 3 4" xfId="11326"/>
    <cellStyle name="20% - 强调文字颜色 4 3 3 2 2 4" xfId="4642"/>
    <cellStyle name="20% - 强调文字颜色 4 3 3 2 2 4 2" xfId="6552"/>
    <cellStyle name="20% - 强调文字颜色 4 3 3 2 2 4 2 2" xfId="1109"/>
    <cellStyle name="20% - 强调文字颜色 4 3 3 2 2 4 2 3" xfId="1329"/>
    <cellStyle name="20% - 强调文字颜色 4 3 3 2 2 4 3" xfId="11331"/>
    <cellStyle name="20% - 强调文字颜色 4 3 3 2 2 4 4" xfId="11335"/>
    <cellStyle name="20% - 强调文字颜色 4 3 3 2 2 5" xfId="9463"/>
    <cellStyle name="20% - 强调文字颜色 4 3 3 2 2 5 2" xfId="11336"/>
    <cellStyle name="20% - 强调文字颜色 4 3 3 2 2 5 3" xfId="11343"/>
    <cellStyle name="20% - 强调文字颜色 4 3 3 2 2 6" xfId="11348"/>
    <cellStyle name="20% - 强调文字颜色 4 3 3 2 2 7" xfId="11351"/>
    <cellStyle name="20% - 强调文字颜色 4 3 3 2 3" xfId="2587"/>
    <cellStyle name="20% - 强调文字颜色 4 3 3 2 3 2" xfId="9476"/>
    <cellStyle name="20% - 强调文字颜色 4 3 3 2 3 2 2" xfId="4442"/>
    <cellStyle name="20% - 强调文字颜色 4 3 3 2 3 2 3" xfId="6483"/>
    <cellStyle name="20% - 强调文字颜色 4 3 3 2 3 3" xfId="10274"/>
    <cellStyle name="20% - 强调文字颜色 4 3 3 2 3 4" xfId="10287"/>
    <cellStyle name="20% - 强调文字颜色 4 3 3 2 4" xfId="2315"/>
    <cellStyle name="20% - 强调文字颜色 4 3 3 2 4 2" xfId="2068"/>
    <cellStyle name="20% - 强调文字颜色 4 3 3 2 4 2 2" xfId="11356"/>
    <cellStyle name="20% - 强调文字颜色 4 3 3 2 4 2 3" xfId="11358"/>
    <cellStyle name="20% - 强调文字颜色 4 3 3 2 4 3" xfId="2325"/>
    <cellStyle name="20% - 强调文字颜色 4 3 3 2 4 4" xfId="11362"/>
    <cellStyle name="20% - 强调文字颜色 4 3 3 2 5" xfId="2333"/>
    <cellStyle name="20% - 强调文字颜色 4 3 3 2 5 2" xfId="9408"/>
    <cellStyle name="20% - 强调文字颜色 4 3 3 2 5 2 2" xfId="11370"/>
    <cellStyle name="20% - 强调文字颜色 4 3 3 2 5 2 3" xfId="11372"/>
    <cellStyle name="20% - 强调文字颜色 4 3 3 2 5 3" xfId="9413"/>
    <cellStyle name="20% - 强调文字颜色 4 3 3 2 5 4" xfId="11376"/>
    <cellStyle name="20% - 强调文字颜色 4 3 3 2 6" xfId="2341"/>
    <cellStyle name="20% - 强调文字颜色 4 3 3 2 6 2" xfId="9173"/>
    <cellStyle name="20% - 强调文字颜色 4 3 3 2 6 2 2" xfId="11380"/>
    <cellStyle name="20% - 强调文字颜色 4 3 3 2 6 2 3" xfId="11382"/>
    <cellStyle name="20% - 强调文字颜色 4 3 3 2 6 3" xfId="9232"/>
    <cellStyle name="20% - 强调文字颜色 4 3 3 2 6 4" xfId="11385"/>
    <cellStyle name="20% - 强调文字颜色 4 3 3 2 7" xfId="11388"/>
    <cellStyle name="20% - 强调文字颜色 4 3 3 2 7 2" xfId="9425"/>
    <cellStyle name="20% - 强调文字颜色 4 3 3 2 7 3" xfId="9428"/>
    <cellStyle name="20% - 强调文字颜色 4 3 3 2 8" xfId="906"/>
    <cellStyle name="20% - 强调文字颜色 4 3 3 2 9" xfId="953"/>
    <cellStyle name="20% - 强调文字颜色 4 3 3 3" xfId="11390"/>
    <cellStyle name="20% - 强调文字颜色 4 3 3 3 2" xfId="11393"/>
    <cellStyle name="20% - 强调文字颜色 4 3 3 3 2 2" xfId="2289"/>
    <cellStyle name="20% - 强调文字颜色 4 3 3 3 2 2 2" xfId="8800"/>
    <cellStyle name="20% - 强调文字颜色 4 3 3 3 2 2 2 2" xfId="11395"/>
    <cellStyle name="20% - 强调文字颜色 4 3 3 3 2 2 2 3" xfId="11398"/>
    <cellStyle name="20% - 强调文字颜色 4 3 3 3 2 2 3" xfId="11408"/>
    <cellStyle name="20% - 强调文字颜色 4 3 3 3 2 2 4" xfId="11411"/>
    <cellStyle name="20% - 强调文字颜色 4 3 3 3 2 3" xfId="724"/>
    <cellStyle name="20% - 强调文字颜色 4 3 3 3 2 3 2" xfId="8819"/>
    <cellStyle name="20% - 强调文字颜色 4 3 3 3 2 3 3" xfId="9152"/>
    <cellStyle name="20% - 强调文字颜色 4 3 3 3 2 4" xfId="11416"/>
    <cellStyle name="20% - 强调文字颜色 4 3 3 3 2 5" xfId="11418"/>
    <cellStyle name="20% - 强调文字颜色 4 3 3 3 3" xfId="11422"/>
    <cellStyle name="20% - 强调文字颜色 4 3 3 3 3 2" xfId="4547"/>
    <cellStyle name="20% - 强调文字颜色 4 3 3 3 3 2 2" xfId="11426"/>
    <cellStyle name="20% - 强调文字颜色 4 3 3 3 3 2 3" xfId="11430"/>
    <cellStyle name="20% - 强调文字颜色 4 3 3 3 3 3" xfId="11435"/>
    <cellStyle name="20% - 强调文字颜色 4 3 3 3 3 4" xfId="6777"/>
    <cellStyle name="20% - 强调文字颜色 4 3 3 3 4" xfId="2364"/>
    <cellStyle name="20% - 强调文字颜色 4 3 3 3 4 2" xfId="6852"/>
    <cellStyle name="20% - 强调文字颜色 4 3 3 3 4 2 2" xfId="4858"/>
    <cellStyle name="20% - 强调文字颜色 4 3 3 3 4 2 3" xfId="4870"/>
    <cellStyle name="20% - 强调文字颜色 4 3 3 3 4 3" xfId="11439"/>
    <cellStyle name="20% - 强调文字颜色 4 3 3 3 4 4" xfId="11444"/>
    <cellStyle name="20% - 强调文字颜色 4 3 3 3 5" xfId="2375"/>
    <cellStyle name="20% - 强调文字颜色 4 3 3 3 5 2" xfId="298"/>
    <cellStyle name="20% - 强调文字颜色 4 3 3 3 5 3" xfId="11448"/>
    <cellStyle name="20% - 强调文字颜色 4 3 3 3 6" xfId="9244"/>
    <cellStyle name="20% - 强调文字颜色 4 3 3 3 7" xfId="11456"/>
    <cellStyle name="20% - 强调文字颜色 4 3 3 4" xfId="11460"/>
    <cellStyle name="20% - 强调文字颜色 4 3 3 4 2" xfId="11465"/>
    <cellStyle name="20% - 强调文字颜色 4 3 3 4 2 2" xfId="1948"/>
    <cellStyle name="20% - 强调文字颜色 4 3 3 4 2 2 2" xfId="10664"/>
    <cellStyle name="20% - 强调文字颜色 4 3 3 4 2 2 3" xfId="11466"/>
    <cellStyle name="20% - 强调文字颜色 4 3 3 4 2 3" xfId="11470"/>
    <cellStyle name="20% - 强调文字颜色 4 3 3 4 2 4" xfId="11473"/>
    <cellStyle name="20% - 强调文字颜色 4 3 3 4 3" xfId="571"/>
    <cellStyle name="20% - 强调文字颜色 4 3 3 4 3 2" xfId="11474"/>
    <cellStyle name="20% - 强调文字颜色 4 3 3 4 3 3" xfId="11475"/>
    <cellStyle name="20% - 强调文字颜色 4 3 3 4 4" xfId="488"/>
    <cellStyle name="20% - 强调文字颜色 4 3 3 4 5" xfId="11476"/>
    <cellStyle name="20% - 强调文字颜色 4 3 3 5" xfId="11480"/>
    <cellStyle name="20% - 强调文字颜色 4 3 3 5 2" xfId="1976"/>
    <cellStyle name="20% - 强调文字颜色 4 3 3 5 2 2" xfId="11483"/>
    <cellStyle name="20% - 强调文字颜色 4 3 3 5 2 3" xfId="11485"/>
    <cellStyle name="20% - 强调文字颜色 4 3 3 5 3" xfId="579"/>
    <cellStyle name="20% - 强调文字颜色 4 3 3 5 4" xfId="507"/>
    <cellStyle name="20% - 强调文字颜色 4 3 3 6" xfId="1980"/>
    <cellStyle name="20% - 强调文字颜色 4 3 3 6 2" xfId="9117"/>
    <cellStyle name="20% - 强调文字颜色 4 3 3 6 2 2" xfId="11487"/>
    <cellStyle name="20% - 强调文字颜色 4 3 3 6 2 3" xfId="11488"/>
    <cellStyle name="20% - 强调文字颜色 4 3 3 6 3" xfId="9124"/>
    <cellStyle name="20% - 强调文字颜色 4 3 3 6 4" xfId="9742"/>
    <cellStyle name="20% - 强调文字颜色 4 3 3 7" xfId="989"/>
    <cellStyle name="20% - 强调文字颜色 4 3 3 7 2" xfId="11489"/>
    <cellStyle name="20% - 强调文字颜色 4 3 3 7 2 2" xfId="11491"/>
    <cellStyle name="20% - 强调文字颜色 4 3 3 7 2 3" xfId="11492"/>
    <cellStyle name="20% - 强调文字颜色 4 3 3 7 3" xfId="11493"/>
    <cellStyle name="20% - 强调文字颜色 4 3 3 7 4" xfId="11494"/>
    <cellStyle name="20% - 强调文字颜色 4 3 3 8" xfId="8392"/>
    <cellStyle name="20% - 强调文字颜色 4 3 3 8 2" xfId="11495"/>
    <cellStyle name="20% - 强调文字颜色 4 3 3 8 3" xfId="11497"/>
    <cellStyle name="20% - 强调文字颜色 4 3 3 9" xfId="11499"/>
    <cellStyle name="20% - 强调文字颜色 4 3 3_11" xfId="11503"/>
    <cellStyle name="20% - 强调文字颜色 4 3 4" xfId="11504"/>
    <cellStyle name="20% - 强调文字颜色 4 3 4 2" xfId="11506"/>
    <cellStyle name="20% - 强调文字颜色 4 3 4 2 2" xfId="11511"/>
    <cellStyle name="20% - 强调文字颜色 4 3 4 2 2 2" xfId="2752"/>
    <cellStyle name="20% - 强调文字颜色 4 3 4 2 2 2 2" xfId="9559"/>
    <cellStyle name="20% - 强调文字颜色 4 3 4 2 2 2 3" xfId="8439"/>
    <cellStyle name="20% - 强调文字颜色 4 3 4 2 2 3" xfId="7484"/>
    <cellStyle name="20% - 强调文字颜色 4 3 4 2 2 4" xfId="9581"/>
    <cellStyle name="20% - 强调文字颜色 4 3 4 2 3" xfId="2614"/>
    <cellStyle name="20% - 强调文字颜色 4 3 4 2 3 2" xfId="9600"/>
    <cellStyle name="20% - 强调文字颜色 4 3 4 2 3 2 2" xfId="9736"/>
    <cellStyle name="20% - 强调文字颜色 4 3 4 2 3 2 3" xfId="11513"/>
    <cellStyle name="20% - 强调文字颜色 4 3 4 2 3 3" xfId="11517"/>
    <cellStyle name="20% - 强调文字颜色 4 3 4 2 3 4" xfId="11521"/>
    <cellStyle name="20% - 强调文字颜色 4 3 4 2 4" xfId="2623"/>
    <cellStyle name="20% - 强调文字颜色 4 3 4 2 4 2" xfId="6907"/>
    <cellStyle name="20% - 强调文字颜色 4 3 4 2 4 2 2" xfId="11523"/>
    <cellStyle name="20% - 强调文字颜色 4 3 4 2 4 2 3" xfId="11525"/>
    <cellStyle name="20% - 强调文字颜色 4 3 4 2 4 3" xfId="11527"/>
    <cellStyle name="20% - 强调文字颜色 4 3 4 2 4 4" xfId="11529"/>
    <cellStyle name="20% - 强调文字颜色 4 3 4 2 5" xfId="11531"/>
    <cellStyle name="20% - 强调文字颜色 4 3 4 2 5 2" xfId="9612"/>
    <cellStyle name="20% - 强调文字颜色 4 3 4 2 5 3" xfId="3203"/>
    <cellStyle name="20% - 强调文字颜色 4 3 4 2 6" xfId="11534"/>
    <cellStyle name="20% - 强调文字颜色 4 3 4 2 7" xfId="11537"/>
    <cellStyle name="20% - 强调文字颜色 4 3 4 3" xfId="11540"/>
    <cellStyle name="20% - 强调文字颜色 4 3 4 3 2" xfId="11545"/>
    <cellStyle name="20% - 强调文字颜色 4 3 4 3 2 2" xfId="5476"/>
    <cellStyle name="20% - 强调文字颜色 4 3 4 3 2 3" xfId="9655"/>
    <cellStyle name="20% - 强调文字颜色 4 3 4 3 3" xfId="11550"/>
    <cellStyle name="20% - 强调文字颜色 4 3 4 3 4" xfId="11554"/>
    <cellStyle name="20% - 强调文字颜色 4 3 4 4" xfId="11557"/>
    <cellStyle name="20% - 强调文字颜色 4 3 4 4 2" xfId="11563"/>
    <cellStyle name="20% - 强调文字颜色 4 3 4 4 2 2" xfId="9707"/>
    <cellStyle name="20% - 强调文字颜色 4 3 4 4 2 3" xfId="11568"/>
    <cellStyle name="20% - 强调文字颜色 4 3 4 4 3" xfId="625"/>
    <cellStyle name="20% - 强调文字颜色 4 3 4 4 4" xfId="7772"/>
    <cellStyle name="20% - 强调文字颜色 4 3 4 5" xfId="11571"/>
    <cellStyle name="20% - 强调文字颜色 4 3 4 5 2" xfId="11579"/>
    <cellStyle name="20% - 强调文字颜色 4 3 4 5 2 2" xfId="3593"/>
    <cellStyle name="20% - 强调文字颜色 4 3 4 5 2 3" xfId="3916"/>
    <cellStyle name="20% - 强调文字颜色 4 3 4 5 3" xfId="11581"/>
    <cellStyle name="20% - 强调文字颜色 4 3 4 5 4" xfId="11582"/>
    <cellStyle name="20% - 强调文字颜色 4 3 4 6" xfId="2030"/>
    <cellStyle name="20% - 强调文字颜色 4 3 4 6 2" xfId="9131"/>
    <cellStyle name="20% - 强调文字颜色 4 3 4 6 2 2" xfId="5179"/>
    <cellStyle name="20% - 强调文字颜色 4 3 4 6 2 3" xfId="4055"/>
    <cellStyle name="20% - 强调文字颜色 4 3 4 6 3" xfId="9136"/>
    <cellStyle name="20% - 强调文字颜色 4 3 4 6 4" xfId="9751"/>
    <cellStyle name="20% - 强调文字颜色 4 3 4 7" xfId="9139"/>
    <cellStyle name="20% - 强调文字颜色 4 3 4 7 2" xfId="11585"/>
    <cellStyle name="20% - 强调文字颜色 4 3 4 7 3" xfId="11589"/>
    <cellStyle name="20% - 强调文字颜色 4 3 4 8" xfId="65"/>
    <cellStyle name="20% - 强调文字颜色 4 3 4 9" xfId="11592"/>
    <cellStyle name="20% - 强调文字颜色 4 3 5" xfId="11597"/>
    <cellStyle name="20% - 强调文字颜色 4 3 5 2" xfId="2528"/>
    <cellStyle name="20% - 强调文字颜色 4 3 5 2 2" xfId="11598"/>
    <cellStyle name="20% - 强调文字颜色 4 3 5 2 2 2" xfId="1249"/>
    <cellStyle name="20% - 强调文字颜色 4 3 5 2 2 2 2" xfId="11303"/>
    <cellStyle name="20% - 强调文字颜色 4 3 5 2 2 2 3" xfId="11600"/>
    <cellStyle name="20% - 强调文字颜色 4 3 5 2 2 3" xfId="1259"/>
    <cellStyle name="20% - 强调文字颜色 4 3 5 2 2 4" xfId="11603"/>
    <cellStyle name="20% - 强调文字颜色 4 3 5 2 3" xfId="1277"/>
    <cellStyle name="20% - 强调文字颜色 4 3 5 2 3 2" xfId="9747"/>
    <cellStyle name="20% - 强调文字颜色 4 3 5 2 3 3" xfId="11605"/>
    <cellStyle name="20% - 强调文字颜色 4 3 5 2 4" xfId="1297"/>
    <cellStyle name="20% - 强调文字颜色 4 3 5 2 5" xfId="9029"/>
    <cellStyle name="20% - 强调文字颜色 4 3 5 3" xfId="11606"/>
    <cellStyle name="20% - 强调文字颜色 4 3 5 3 2" xfId="1551"/>
    <cellStyle name="20% - 强调文字颜色 4 3 5 3 2 2" xfId="25"/>
    <cellStyle name="20% - 强调文字颜色 4 3 5 3 2 3" xfId="3692"/>
    <cellStyle name="20% - 强调文字颜色 4 3 5 3 3" xfId="1571"/>
    <cellStyle name="20% - 强调文字颜色 4 3 5 3 4" xfId="3064"/>
    <cellStyle name="20% - 强调文字颜色 4 3 5 4" xfId="11607"/>
    <cellStyle name="20% - 强调文字颜色 4 3 5 4 2" xfId="11609"/>
    <cellStyle name="20% - 强调文字颜色 4 3 5 4 2 2" xfId="11610"/>
    <cellStyle name="20% - 强调文字颜色 4 3 5 4 2 3" xfId="11611"/>
    <cellStyle name="20% - 强调文字颜色 4 3 5 4 3" xfId="663"/>
    <cellStyle name="20% - 强调文字颜色 4 3 5 4 4" xfId="7788"/>
    <cellStyle name="20% - 强调文字颜色 4 3 5 5" xfId="11613"/>
    <cellStyle name="20% - 强调文字颜色 4 3 5 5 2" xfId="11615"/>
    <cellStyle name="20% - 强调文字颜色 4 3 5 5 3" xfId="11617"/>
    <cellStyle name="20% - 强调文字颜色 4 3 5 6" xfId="2071"/>
    <cellStyle name="20% - 强调文字颜色 4 3 5 7" xfId="9146"/>
    <cellStyle name="20% - 强调文字颜色 4 3 6" xfId="11621"/>
    <cellStyle name="20% - 强调文字颜色 4 3 6 2" xfId="11622"/>
    <cellStyle name="20% - 强调文字颜色 4 3 6 2 2" xfId="11623"/>
    <cellStyle name="20% - 强调文字颜色 4 3 6 2 2 2" xfId="3609"/>
    <cellStyle name="20% - 强调文字颜色 4 3 6 2 2 3" xfId="11625"/>
    <cellStyle name="20% - 强调文字颜色 4 3 6 2 3" xfId="1857"/>
    <cellStyle name="20% - 强调文字颜色 4 3 6 2 4" xfId="4524"/>
    <cellStyle name="20% - 强调文字颜色 4 3 6 3" xfId="11626"/>
    <cellStyle name="20% - 强调文字颜色 4 3 6 3 2" xfId="11633"/>
    <cellStyle name="20% - 强调文字颜色 4 3 6 3 2 2" xfId="11639"/>
    <cellStyle name="20% - 强调文字颜色 4 3 6 3 2 3" xfId="11641"/>
    <cellStyle name="20% - 强调文字颜色 4 3 6 3 3" xfId="11647"/>
    <cellStyle name="20% - 强调文字颜色 4 3 6 3 4" xfId="11653"/>
    <cellStyle name="20% - 强调文字颜色 4 3 6 4" xfId="11658"/>
    <cellStyle name="20% - 强调文字颜色 4 3 6 4 2" xfId="11661"/>
    <cellStyle name="20% - 强调文字颜色 4 3 6 4 3" xfId="729"/>
    <cellStyle name="20% - 强调文字颜色 4 3 6 5" xfId="11663"/>
    <cellStyle name="20% - 强调文字颜色 4 3 6 6" xfId="2131"/>
    <cellStyle name="20% - 强调文字颜色 4 3 7" xfId="11666"/>
    <cellStyle name="20% - 强调文字颜色 4 3 7 2" xfId="11667"/>
    <cellStyle name="20% - 强调文字颜色 4 3 7 2 2" xfId="2117"/>
    <cellStyle name="20% - 强调文字颜色 4 3 7 2 3" xfId="11670"/>
    <cellStyle name="20% - 强调文字颜色 4 3 7 3" xfId="11675"/>
    <cellStyle name="20% - 强调文字颜色 4 3 7 4" xfId="11676"/>
    <cellStyle name="20% - 强调文字颜色 4 3 8" xfId="11677"/>
    <cellStyle name="20% - 强调文字颜色 4 3 8 2" xfId="11678"/>
    <cellStyle name="20% - 强调文字颜色 4 3 8 2 2" xfId="509"/>
    <cellStyle name="20% - 强调文字颜色 4 3 8 2 3" xfId="11679"/>
    <cellStyle name="20% - 强调文字颜色 4 3 8 3" xfId="10316"/>
    <cellStyle name="20% - 强调文字颜色 4 3 8 4" xfId="7731"/>
    <cellStyle name="20% - 强调文字颜色 4 3 9" xfId="11682"/>
    <cellStyle name="20% - 强调文字颜色 4 3 9 2" xfId="11683"/>
    <cellStyle name="20% - 强调文字颜色 4 3 9 2 2" xfId="11684"/>
    <cellStyle name="20% - 强调文字颜色 4 3 9 2 3" xfId="11685"/>
    <cellStyle name="20% - 强调文字颜色 4 3 9 3" xfId="11688"/>
    <cellStyle name="20% - 强调文字颜色 4 3 9 4" xfId="11690"/>
    <cellStyle name="20% - 强调文字颜色 4 3_11" xfId="305"/>
    <cellStyle name="20% - 强调文字颜色 4 4" xfId="935"/>
    <cellStyle name="20% - 强调文字颜色 4 4 10" xfId="9787"/>
    <cellStyle name="20% - 强调文字颜色 4 4 11" xfId="9795"/>
    <cellStyle name="20% - 强调文字颜色 4 4 2" xfId="184"/>
    <cellStyle name="20% - 强调文字颜色 4 4 2 2" xfId="11692"/>
    <cellStyle name="20% - 强调文字颜色 4 4 2 2 2" xfId="3785"/>
    <cellStyle name="20% - 强调文字颜色 4 4 2 2 2 2" xfId="1303"/>
    <cellStyle name="20% - 强调文字颜色 4 4 2 2 2 2 2" xfId="4650"/>
    <cellStyle name="20% - 强调文字颜色 4 4 2 2 2 2 3" xfId="11695"/>
    <cellStyle name="20% - 强调文字颜色 4 4 2 2 2 3" xfId="1393"/>
    <cellStyle name="20% - 强调文字颜色 4 4 2 2 2 4" xfId="11697"/>
    <cellStyle name="20% - 强调文字颜色 4 4 2 2 3" xfId="3788"/>
    <cellStyle name="20% - 强调文字颜色 4 4 2 2 3 2" xfId="809"/>
    <cellStyle name="20% - 强调文字颜色 4 4 2 2 3 2 2" xfId="8900"/>
    <cellStyle name="20% - 强调文字颜色 4 4 2 2 3 2 3" xfId="11700"/>
    <cellStyle name="20% - 强调文字颜色 4 4 2 2 3 3" xfId="831"/>
    <cellStyle name="20% - 强调文字颜色 4 4 2 2 3 4" xfId="11706"/>
    <cellStyle name="20% - 强调文字颜色 4 4 2 2 4" xfId="860"/>
    <cellStyle name="20% - 强调文字颜色 4 4 2 2 4 2" xfId="2833"/>
    <cellStyle name="20% - 强调文字颜色 4 4 2 2 4 2 2" xfId="11708"/>
    <cellStyle name="20% - 强调文字颜色 4 4 2 2 4 2 3" xfId="11709"/>
    <cellStyle name="20% - 强调文字颜色 4 4 2 2 4 3" xfId="2845"/>
    <cellStyle name="20% - 强调文字颜色 4 4 2 2 4 4" xfId="11710"/>
    <cellStyle name="20% - 强调文字颜色 4 4 2 2 5" xfId="877"/>
    <cellStyle name="20% - 强调文字颜色 4 4 2 2 5 2" xfId="2867"/>
    <cellStyle name="20% - 强调文字颜色 4 4 2 2 5 3" xfId="2882"/>
    <cellStyle name="20% - 强调文字颜色 4 4 2 2 6" xfId="11714"/>
    <cellStyle name="20% - 强调文字颜色 4 4 2 2 7" xfId="11716"/>
    <cellStyle name="20% - 强调文字颜色 4 4 2 3" xfId="11720"/>
    <cellStyle name="20% - 强调文字颜色 4 4 2 3 2" xfId="3799"/>
    <cellStyle name="20% - 强调文字颜色 4 4 2 3 2 2" xfId="3112"/>
    <cellStyle name="20% - 强调文字颜色 4 4 2 3 2 3" xfId="3122"/>
    <cellStyle name="20% - 强调文字颜色 4 4 2 3 3" xfId="3801"/>
    <cellStyle name="20% - 强调文字颜色 4 4 2 3 4" xfId="5138"/>
    <cellStyle name="20% - 强调文字颜色 4 4 2 4" xfId="11722"/>
    <cellStyle name="20% - 强调文字颜色 4 4 2 4 2" xfId="3811"/>
    <cellStyle name="20% - 强调文字颜色 4 4 2 4 2 2" xfId="3438"/>
    <cellStyle name="20% - 强调文字颜色 4 4 2 4 2 3" xfId="3462"/>
    <cellStyle name="20% - 强调文字颜色 4 4 2 4 3" xfId="3814"/>
    <cellStyle name="20% - 强调文字颜色 4 4 2 4 4" xfId="7837"/>
    <cellStyle name="20% - 强调文字颜色 4 4 2 5" xfId="11724"/>
    <cellStyle name="20% - 强调文字颜色 4 4 2 5 2" xfId="3766"/>
    <cellStyle name="20% - 强调文字颜色 4 4 2 5 2 2" xfId="7283"/>
    <cellStyle name="20% - 强调文字颜色 4 4 2 5 2 3" xfId="11726"/>
    <cellStyle name="20% - 强调文字颜色 4 4 2 5 3" xfId="3842"/>
    <cellStyle name="20% - 强调文字颜色 4 4 2 5 4" xfId="7843"/>
    <cellStyle name="20% - 强调文字颜色 4 4 2 6" xfId="9210"/>
    <cellStyle name="20% - 强调文字颜色 4 4 2 6 2" xfId="3882"/>
    <cellStyle name="20% - 强调文字颜色 4 4 2 6 2 2" xfId="11728"/>
    <cellStyle name="20% - 强调文字颜色 4 4 2 6 2 3" xfId="11729"/>
    <cellStyle name="20% - 强调文字颜色 4 4 2 6 3" xfId="6803"/>
    <cellStyle name="20% - 强调文字颜色 4 4 2 6 4" xfId="10912"/>
    <cellStyle name="20% - 强调文字颜色 4 4 2 7" xfId="9214"/>
    <cellStyle name="20% - 强调文字颜色 4 4 2 7 2" xfId="6809"/>
    <cellStyle name="20% - 强调文字颜色 4 4 2 7 3" xfId="11732"/>
    <cellStyle name="20% - 强调文字颜色 4 4 2 8" xfId="9217"/>
    <cellStyle name="20% - 强调文字颜色 4 4 2 9" xfId="11733"/>
    <cellStyle name="20% - 强调文字颜色 4 4 3" xfId="11738"/>
    <cellStyle name="20% - 强调文字颜色 4 4 3 2" xfId="11740"/>
    <cellStyle name="20% - 强调文字颜色 4 4 3 2 2" xfId="3912"/>
    <cellStyle name="20% - 强调文字颜色 4 4 3 2 2 2" xfId="4327"/>
    <cellStyle name="20% - 强调文字颜色 4 4 3 2 2 2 2" xfId="5650"/>
    <cellStyle name="20% - 强调文字颜色 4 4 3 2 2 2 3" xfId="2524"/>
    <cellStyle name="20% - 强调文字颜色 4 4 3 2 2 3" xfId="11744"/>
    <cellStyle name="20% - 强调文字颜色 4 4 3 2 2 4" xfId="11746"/>
    <cellStyle name="20% - 强调文字颜色 4 4 3 2 3" xfId="937"/>
    <cellStyle name="20% - 强调文字颜色 4 4 3 2 3 2" xfId="9876"/>
    <cellStyle name="20% - 强调文字颜色 4 4 3 2 3 3" xfId="6451"/>
    <cellStyle name="20% - 强调文字颜色 4 4 3 2 4" xfId="156"/>
    <cellStyle name="20% - 强调文字颜色 4 4 3 2 5" xfId="1349"/>
    <cellStyle name="20% - 强调文字颜色 4 4 3 3" xfId="11748"/>
    <cellStyle name="20% - 强调文字颜色 4 4 3 3 2" xfId="11749"/>
    <cellStyle name="20% - 强调文字颜色 4 4 3 3 2 2" xfId="3676"/>
    <cellStyle name="20% - 强调文字颜色 4 4 3 3 2 3" xfId="11750"/>
    <cellStyle name="20% - 强调文字颜色 4 4 3 3 3" xfId="8423"/>
    <cellStyle name="20% - 强调文字颜色 4 4 3 3 4" xfId="8428"/>
    <cellStyle name="20% - 强调文字颜色 4 4 3 4" xfId="11752"/>
    <cellStyle name="20% - 强调文字颜色 4 4 3 4 2" xfId="1823"/>
    <cellStyle name="20% - 强调文字颜色 4 4 3 4 2 2" xfId="4361"/>
    <cellStyle name="20% - 强调文字颜色 4 4 3 4 2 3" xfId="11753"/>
    <cellStyle name="20% - 强调文字颜色 4 4 3 4 3" xfId="2239"/>
    <cellStyle name="20% - 强调文字颜色 4 4 3 4 4" xfId="7858"/>
    <cellStyle name="20% - 强调文字颜色 4 4 3 5" xfId="11754"/>
    <cellStyle name="20% - 强调文字颜色 4 4 3 5 2" xfId="11756"/>
    <cellStyle name="20% - 强调文字颜色 4 4 3 5 3" xfId="11757"/>
    <cellStyle name="20% - 强调文字颜色 4 4 3 6" xfId="2300"/>
    <cellStyle name="20% - 强调文字颜色 4 4 3 7" xfId="9225"/>
    <cellStyle name="20% - 强调文字颜色 4 4 4" xfId="11758"/>
    <cellStyle name="20% - 强调文字颜色 4 4 4 2" xfId="11762"/>
    <cellStyle name="20% - 强调文字颜色 4 4 4 2 2" xfId="3926"/>
    <cellStyle name="20% - 强调文字颜色 4 4 4 2 2 2" xfId="4418"/>
    <cellStyle name="20% - 强调文字颜色 4 4 4 2 2 3" xfId="11764"/>
    <cellStyle name="20% - 强调文字颜色 4 4 4 2 3" xfId="4640"/>
    <cellStyle name="20% - 强调文字颜色 4 4 4 2 4" xfId="4652"/>
    <cellStyle name="20% - 强调文字颜色 4 4 4 3" xfId="11765"/>
    <cellStyle name="20% - 强调文字颜色 4 4 4 3 2" xfId="11767"/>
    <cellStyle name="20% - 强调文字颜色 4 4 4 3 2 2" xfId="11769"/>
    <cellStyle name="20% - 强调文字颜色 4 4 4 3 2 3" xfId="11771"/>
    <cellStyle name="20% - 强调文字颜色 4 4 4 3 3" xfId="11773"/>
    <cellStyle name="20% - 强调文字颜色 4 4 4 3 4" xfId="11775"/>
    <cellStyle name="20% - 强调文字颜色 4 4 4 4" xfId="11778"/>
    <cellStyle name="20% - 强调文字颜色 4 4 4 4 2" xfId="2064"/>
    <cellStyle name="20% - 强调文字颜色 4 4 4 4 3" xfId="2320"/>
    <cellStyle name="20% - 强调文字颜色 4 4 4 5" xfId="11781"/>
    <cellStyle name="20% - 强调文字颜色 4 4 4 6" xfId="2346"/>
    <cellStyle name="20% - 强调文字颜色 4 4 5" xfId="11782"/>
    <cellStyle name="20% - 强调文字颜色 4 4 5 2" xfId="3742"/>
    <cellStyle name="20% - 强调文字颜色 4 4 5 2 2" xfId="2282"/>
    <cellStyle name="20% - 强调文字颜色 4 4 5 2 3" xfId="719"/>
    <cellStyle name="20% - 强调文字颜色 4 4 5 3" xfId="11784"/>
    <cellStyle name="20% - 强调文字颜色 4 4 5 4" xfId="11785"/>
    <cellStyle name="20% - 强调文字颜色 4 4 6" xfId="1934"/>
    <cellStyle name="20% - 强调文字颜色 4 4 6 2" xfId="1941"/>
    <cellStyle name="20% - 强调文字颜色 4 4 6 2 2" xfId="1954"/>
    <cellStyle name="20% - 强调文字颜色 4 4 6 2 3" xfId="1962"/>
    <cellStyle name="20% - 强调文字颜色 4 4 6 3" xfId="565"/>
    <cellStyle name="20% - 强调文字颜色 4 4 6 4" xfId="495"/>
    <cellStyle name="20% - 强调文字颜色 4 4 7" xfId="1964"/>
    <cellStyle name="20% - 强调文字颜色 4 4 7 2" xfId="1973"/>
    <cellStyle name="20% - 强调文字颜色 4 4 7 2 2" xfId="3541"/>
    <cellStyle name="20% - 强调文字颜色 4 4 7 2 3" xfId="10654"/>
    <cellStyle name="20% - 强调文字颜色 4 4 7 3" xfId="584"/>
    <cellStyle name="20% - 强调文字颜色 4 4 7 4" xfId="11792"/>
    <cellStyle name="20% - 强调文字颜色 4 4 8" xfId="1981"/>
    <cellStyle name="20% - 强调文字颜色 4 4 8 2" xfId="11793"/>
    <cellStyle name="20% - 强调文字颜色 4 4 8 2 2" xfId="11794"/>
    <cellStyle name="20% - 强调文字颜色 4 4 8 2 3" xfId="11795"/>
    <cellStyle name="20% - 强调文字颜色 4 4 8 3" xfId="10327"/>
    <cellStyle name="20% - 强调文字颜色 4 4 8 4" xfId="10332"/>
    <cellStyle name="20% - 强调文字颜色 4 4 9" xfId="990"/>
    <cellStyle name="20% - 强调文字颜色 4 4 9 2" xfId="11804"/>
    <cellStyle name="20% - 强调文字颜色 4 4 9 3" xfId="11807"/>
    <cellStyle name="20% - 强调文字颜色 4 4_11" xfId="7992"/>
    <cellStyle name="20% - 强调文字颜色 4 5" xfId="151"/>
    <cellStyle name="20% - 强调文字颜色 4 5 10" xfId="11808"/>
    <cellStyle name="20% - 强调文字颜色 4 5 2" xfId="11811"/>
    <cellStyle name="20% - 强调文字颜色 4 5 2 2" xfId="11814"/>
    <cellStyle name="20% - 强调文字颜色 4 5 2 2 2" xfId="3991"/>
    <cellStyle name="20% - 强调文字颜色 4 5 2 2 2 2" xfId="11816"/>
    <cellStyle name="20% - 强调文字颜色 4 5 2 2 2 3" xfId="11817"/>
    <cellStyle name="20% - 强调文字颜色 4 5 2 2 3" xfId="3994"/>
    <cellStyle name="20% - 强调文字颜色 4 5 2 2 4" xfId="588"/>
    <cellStyle name="20% - 强调文字颜色 4 5 2 3" xfId="11818"/>
    <cellStyle name="20% - 强调文字颜色 4 5 2 3 2" xfId="4012"/>
    <cellStyle name="20% - 强调文字颜色 4 5 2 3 2 2" xfId="8151"/>
    <cellStyle name="20% - 强调文字颜色 4 5 2 3 2 3" xfId="11819"/>
    <cellStyle name="20% - 强调文字颜色 4 5 2 3 3" xfId="11820"/>
    <cellStyle name="20% - 强调文字颜色 4 5 2 3 4" xfId="11821"/>
    <cellStyle name="20% - 强调文字颜色 4 5 2 4" xfId="11822"/>
    <cellStyle name="20% - 强调文字颜色 4 5 2 4 2" xfId="6886"/>
    <cellStyle name="20% - 强调文字颜色 4 5 2 4 2 2" xfId="8177"/>
    <cellStyle name="20% - 强调文字颜色 4 5 2 4 2 3" xfId="10703"/>
    <cellStyle name="20% - 强调文字颜色 4 5 2 4 3" xfId="6890"/>
    <cellStyle name="20% - 强调文字颜色 4 5 2 4 4" xfId="7898"/>
    <cellStyle name="20% - 强调文字颜色 4 5 2 5" xfId="11823"/>
    <cellStyle name="20% - 强调文字颜色 4 5 2 5 2" xfId="6892"/>
    <cellStyle name="20% - 强调文字颜色 4 5 2 5 3" xfId="11824"/>
    <cellStyle name="20% - 强调文字颜色 4 5 2 6" xfId="9305"/>
    <cellStyle name="20% - 强调文字颜色 4 5 2 7" xfId="9309"/>
    <cellStyle name="20% - 强调文字颜色 4 5 3" xfId="11826"/>
    <cellStyle name="20% - 强调文字颜色 4 5 3 2" xfId="11828"/>
    <cellStyle name="20% - 强调文字颜色 4 5 3 2 2" xfId="212"/>
    <cellStyle name="20% - 强调文字颜色 4 5 3 2 2 2" xfId="2225"/>
    <cellStyle name="20% - 强调文字颜色 4 5 3 2 2 3" xfId="6329"/>
    <cellStyle name="20% - 强调文字颜色 4 5 3 2 3" xfId="432"/>
    <cellStyle name="20% - 强调文字颜色 4 5 3 2 4" xfId="476"/>
    <cellStyle name="20% - 强调文字颜色 4 5 3 3" xfId="11831"/>
    <cellStyle name="20% - 强调文字颜色 4 5 3 3 2" xfId="6308"/>
    <cellStyle name="20% - 强调文字颜色 4 5 3 3 3" xfId="11833"/>
    <cellStyle name="20% - 强调文字颜色 4 5 3 4" xfId="11835"/>
    <cellStyle name="20% - 强调文字颜色 4 5 3 5" xfId="11837"/>
    <cellStyle name="20% - 强调文字颜色 4 5 4" xfId="11085"/>
    <cellStyle name="20% - 强调文字颜色 4 5 4 2" xfId="11091"/>
    <cellStyle name="20% - 强调文字颜色 4 5 4 2 2" xfId="2742"/>
    <cellStyle name="20% - 强调文字颜色 4 5 4 2 3" xfId="11097"/>
    <cellStyle name="20% - 强调文字颜色 4 5 4 3" xfId="11102"/>
    <cellStyle name="20% - 强调文字颜色 4 5 4 4" xfId="11117"/>
    <cellStyle name="20% - 强调文字颜色 4 5 5" xfId="4485"/>
    <cellStyle name="20% - 强调文字颜色 4 5 5 2" xfId="3154"/>
    <cellStyle name="20% - 强调文字颜色 4 5 5 2 2" xfId="5486"/>
    <cellStyle name="20% - 强调文字颜色 4 5 5 2 3" xfId="11154"/>
    <cellStyle name="20% - 强调文字颜色 4 5 5 3" xfId="3184"/>
    <cellStyle name="20% - 强调文字颜色 4 5 5 4" xfId="11161"/>
    <cellStyle name="20% - 强调文字颜色 4 5 6" xfId="1997"/>
    <cellStyle name="20% - 强调文字颜色 4 5 6 2" xfId="2012"/>
    <cellStyle name="20% - 强调文字颜色 4 5 6 2 2" xfId="11163"/>
    <cellStyle name="20% - 强调文字颜色 4 5 6 2 3" xfId="11167"/>
    <cellStyle name="20% - 强调文字颜色 4 5 6 3" xfId="619"/>
    <cellStyle name="20% - 强调文字颜色 4 5 6 4" xfId="11178"/>
    <cellStyle name="20% - 强调文字颜色 4 5 7" xfId="2021"/>
    <cellStyle name="20% - 强调文字颜色 4 5 7 2" xfId="11180"/>
    <cellStyle name="20% - 强调文字颜色 4 5 7 2 2" xfId="3584"/>
    <cellStyle name="20% - 强调文字颜色 4 5 7 2 3" xfId="11183"/>
    <cellStyle name="20% - 强调文字颜色 4 5 7 3" xfId="11187"/>
    <cellStyle name="20% - 强调文字颜色 4 5 7 4" xfId="11196"/>
    <cellStyle name="20% - 强调文字颜色 4 5 8" xfId="2025"/>
    <cellStyle name="20% - 强调文字颜色 4 5 8 2" xfId="11202"/>
    <cellStyle name="20% - 强调文字颜色 4 5 8 3" xfId="10357"/>
    <cellStyle name="20% - 强调文字颜色 4 5 9" xfId="11205"/>
    <cellStyle name="20% - 强调文字颜色 4 6" xfId="7254"/>
    <cellStyle name="20% - 强调文字颜色 4 6 2" xfId="11839"/>
    <cellStyle name="20% - 强调文字颜色 4 6 2 2" xfId="11842"/>
    <cellStyle name="20% - 强调文字颜色 4 6 2 2 2" xfId="4112"/>
    <cellStyle name="20% - 强调文字颜色 4 6 2 2 2 2" xfId="11843"/>
    <cellStyle name="20% - 强调文字颜色 4 6 2 2 2 2 2" xfId="11844"/>
    <cellStyle name="20% - 强调文字颜色 4 6 2 2 2 2 3" xfId="11845"/>
    <cellStyle name="20% - 强调文字颜色 4 6 2 2 2 3" xfId="11847"/>
    <cellStyle name="20% - 强调文字颜色 4 6 2 2 2 4" xfId="11849"/>
    <cellStyle name="20% - 强调文字颜色 4 6 2 2 3" xfId="11851"/>
    <cellStyle name="20% - 强调文字颜色 4 6 2 2 3 2" xfId="11852"/>
    <cellStyle name="20% - 强调文字颜色 4 6 2 2 3 3" xfId="11856"/>
    <cellStyle name="20% - 强调文字颜色 4 6 2 2 4" xfId="3322"/>
    <cellStyle name="20% - 强调文字颜色 4 6 2 2 5" xfId="3326"/>
    <cellStyle name="20% - 强调文字颜色 4 6 2 3" xfId="11858"/>
    <cellStyle name="20% - 强调文字颜色 4 6 2 3 2" xfId="6437"/>
    <cellStyle name="20% - 强调文字颜色 4 6 2 3 2 2" xfId="2839"/>
    <cellStyle name="20% - 强调文字颜色 4 6 2 3 2 3" xfId="3026"/>
    <cellStyle name="20% - 强调文字颜色 4 6 2 3 3" xfId="6445"/>
    <cellStyle name="20% - 强调文字颜色 4 6 2 3 4" xfId="6579"/>
    <cellStyle name="20% - 强调文字颜色 4 6 2 4" xfId="887"/>
    <cellStyle name="20% - 强调文字颜色 4 6 2 4 2" xfId="6969"/>
    <cellStyle name="20% - 强调文字颜色 4 6 2 4 3" xfId="6609"/>
    <cellStyle name="20% - 强调文字颜色 4 6 2 5" xfId="895"/>
    <cellStyle name="20% - 强调文字颜色 4 6 2 6" xfId="9378"/>
    <cellStyle name="20% - 强调文字颜色 4 6 3" xfId="11859"/>
    <cellStyle name="20% - 强调文字颜色 4 6 3 2" xfId="6589"/>
    <cellStyle name="20% - 强调文字颜色 4 6 3 2 2" xfId="4130"/>
    <cellStyle name="20% - 强调文字颜色 4 6 3 2 2 2" xfId="3408"/>
    <cellStyle name="20% - 强调文字颜色 4 6 3 2 2 3" xfId="11865"/>
    <cellStyle name="20% - 强调文字颜色 4 6 3 2 3" xfId="6592"/>
    <cellStyle name="20% - 强调文字颜色 4 6 3 2 4" xfId="2779"/>
    <cellStyle name="20% - 强调文字颜色 4 6 3 3" xfId="6597"/>
    <cellStyle name="20% - 强调文字颜色 4 6 3 3 2" xfId="11868"/>
    <cellStyle name="20% - 强调文字颜色 4 6 3 3 3" xfId="6792"/>
    <cellStyle name="20% - 强调文字颜色 4 6 3 4" xfId="2476"/>
    <cellStyle name="20% - 强调文字颜色 4 6 3 5" xfId="2487"/>
    <cellStyle name="20% - 强调文字颜色 4 6 4" xfId="11214"/>
    <cellStyle name="20% - 强调文字颜色 4 6 4 2" xfId="1234"/>
    <cellStyle name="20% - 强调文字颜色 4 6 4 2 2" xfId="1257"/>
    <cellStyle name="20% - 强调文字颜色 4 6 4 2 3" xfId="1265"/>
    <cellStyle name="20% - 强调文字颜色 4 6 4 3" xfId="1275"/>
    <cellStyle name="20% - 强调文字颜色 4 6 4 4" xfId="1291"/>
    <cellStyle name="20% - 强调文字颜色 4 6 5" xfId="2531"/>
    <cellStyle name="20% - 强调文字颜色 4 6 5 2" xfId="1555"/>
    <cellStyle name="20% - 强调文字颜色 4 6 5 2 2" xfId="11232"/>
    <cellStyle name="20% - 强调文字颜色 4 6 5 2 3" xfId="11235"/>
    <cellStyle name="20% - 强调文字颜色 4 6 5 3" xfId="1576"/>
    <cellStyle name="20% - 强调文字颜色 4 6 5 4" xfId="11242"/>
    <cellStyle name="20% - 强调文字颜色 4 6 6" xfId="2042"/>
    <cellStyle name="20% - 强调文字颜色 4 6 6 2" xfId="1605"/>
    <cellStyle name="20% - 强调文字颜色 4 6 6 2 2" xfId="2770"/>
    <cellStyle name="20% - 强调文字颜色 4 6 6 2 3" xfId="2800"/>
    <cellStyle name="20% - 强调文字颜色 4 6 6 3" xfId="660"/>
    <cellStyle name="20% - 强调文字颜色 4 6 6 4" xfId="11247"/>
    <cellStyle name="20% - 强调文字颜色 4 6 7" xfId="2055"/>
    <cellStyle name="20% - 强调文字颜色 4 6 7 2" xfId="11248"/>
    <cellStyle name="20% - 强调文字颜色 4 6 7 3" xfId="11251"/>
    <cellStyle name="20% - 强调文字颜色 4 6 8" xfId="2073"/>
    <cellStyle name="20% - 强调文字颜色 4 6 9" xfId="11253"/>
    <cellStyle name="20% - 强调文字颜色 4 7" xfId="7258"/>
    <cellStyle name="20% - 强调文字颜色 4 7 2" xfId="11869"/>
    <cellStyle name="20% - 强调文字颜色 4 7 2 2" xfId="11873"/>
    <cellStyle name="20% - 强调文字颜色 4 7 2 2 2" xfId="2190"/>
    <cellStyle name="20% - 强调文字颜色 4 7 2 2 3" xfId="11874"/>
    <cellStyle name="20% - 强调文字颜色 4 7 2 3" xfId="11875"/>
    <cellStyle name="20% - 强调文字颜色 4 7 2 4" xfId="11876"/>
    <cellStyle name="20% - 强调文字颜色 4 7 3" xfId="11877"/>
    <cellStyle name="20% - 强调文字颜色 4 7 3 2" xfId="6870"/>
    <cellStyle name="20% - 强调文字颜色 4 7 3 2 2" xfId="3546"/>
    <cellStyle name="20% - 强调文字颜色 4 7 3 2 3" xfId="6873"/>
    <cellStyle name="20% - 强调文字颜色 4 7 3 3" xfId="6875"/>
    <cellStyle name="20% - 强调文字颜色 4 7 3 4" xfId="2230"/>
    <cellStyle name="20% - 强调文字颜色 4 7 4" xfId="11261"/>
    <cellStyle name="20% - 强调文字颜色 4 7 4 2" xfId="6954"/>
    <cellStyle name="20% - 强调文字颜色 4 7 4 3" xfId="1863"/>
    <cellStyle name="20% - 强调文字颜色 4 7 5" xfId="2546"/>
    <cellStyle name="20% - 强调文字颜色 4 7 6" xfId="2103"/>
    <cellStyle name="20% - 强调文字颜色 4 8" xfId="11879"/>
    <cellStyle name="20% - 强调文字颜色 4 8 2" xfId="6210"/>
    <cellStyle name="20% - 强调文字颜色 4 8 2 2" xfId="11882"/>
    <cellStyle name="20% - 强调文字颜色 4 8 2 2 2" xfId="11886"/>
    <cellStyle name="20% - 强调文字颜色 4 8 2 2 3" xfId="11890"/>
    <cellStyle name="20% - 强调文字颜色 4 8 2 3" xfId="11892"/>
    <cellStyle name="20% - 强调文字颜色 4 8 2 4" xfId="11894"/>
    <cellStyle name="20% - 强调文字颜色 4 8 3" xfId="6212"/>
    <cellStyle name="20% - 强调文字颜色 4 8 3 2" xfId="7112"/>
    <cellStyle name="20% - 强调文字颜色 4 8 3 3" xfId="11899"/>
    <cellStyle name="20% - 强调文字颜色 4 8 4" xfId="11274"/>
    <cellStyle name="20% - 强调文字颜色 4 8 5" xfId="2893"/>
    <cellStyle name="20% - 强调文字颜色 4 9" xfId="6729"/>
    <cellStyle name="20% - 强调文字颜色 4 9 2" xfId="4553"/>
    <cellStyle name="20% - 强调文字颜色 4 9 2 2" xfId="11903"/>
    <cellStyle name="20% - 强调文字颜色 4 9 2 2 2" xfId="11905"/>
    <cellStyle name="20% - 强调文字颜色 4 9 2 2 3" xfId="11907"/>
    <cellStyle name="20% - 强调文字颜色 4 9 2 3" xfId="11910"/>
    <cellStyle name="20% - 强调文字颜色 4 9 2 4" xfId="4609"/>
    <cellStyle name="20% - 强调文字颜色 4 9 3" xfId="4662"/>
    <cellStyle name="20% - 强调文字颜色 4 9 3 2" xfId="11913"/>
    <cellStyle name="20% - 强调文字颜色 4 9 3 3" xfId="11916"/>
    <cellStyle name="20% - 强调文字颜色 4 9 4" xfId="9106"/>
    <cellStyle name="20% - 强调文字颜色 4 9 5" xfId="7722"/>
    <cellStyle name="20% - 强调文字颜色 5 10" xfId="11919"/>
    <cellStyle name="20% - 强调文字颜色 5 10 2" xfId="11922"/>
    <cellStyle name="20% - 强调文字颜色 5 10 2 2" xfId="11929"/>
    <cellStyle name="20% - 强调文字颜色 5 10 2 3" xfId="1431"/>
    <cellStyle name="20% - 强调文字颜色 5 10 3" xfId="11931"/>
    <cellStyle name="20% - 强调文字颜色 5 10 4" xfId="11938"/>
    <cellStyle name="20% - 强调文字颜色 5 11" xfId="11941"/>
    <cellStyle name="20% - 强调文字颜色 5 11 2" xfId="11947"/>
    <cellStyle name="20% - 强调文字颜色 5 11 2 2" xfId="11949"/>
    <cellStyle name="20% - 强调文字颜色 5 11 2 3" xfId="1470"/>
    <cellStyle name="20% - 强调文字颜色 5 11 3" xfId="11951"/>
    <cellStyle name="20% - 强调文字颜色 5 11 4" xfId="11954"/>
    <cellStyle name="20% - 强调文字颜色 5 12" xfId="11957"/>
    <cellStyle name="20% - 强调文字颜色 5 12 2" xfId="11958"/>
    <cellStyle name="20% - 强调文字颜色 5 12 2 2" xfId="11961"/>
    <cellStyle name="20% - 强调文字颜色 5 12 2 3" xfId="1197"/>
    <cellStyle name="20% - 强调文字颜色 5 12 3" xfId="11963"/>
    <cellStyle name="20% - 强调文字颜色 5 12 4" xfId="11966"/>
    <cellStyle name="20% - 强调文字颜色 5 13" xfId="11969"/>
    <cellStyle name="20% - 强调文字颜色 5 13 2" xfId="11971"/>
    <cellStyle name="20% - 强调文字颜色 5 13 3" xfId="11973"/>
    <cellStyle name="20% - 强调文字颜色 5 14" xfId="11974"/>
    <cellStyle name="20% - 强调文字颜色 5 15" xfId="11975"/>
    <cellStyle name="20% - 强调文字颜色 5 16" xfId="11977"/>
    <cellStyle name="20% - 强调文字颜色 5 2" xfId="11978"/>
    <cellStyle name="20% - 强调文字颜色 5 2 10" xfId="9570"/>
    <cellStyle name="20% - 强调文字颜色 5 2 10 2" xfId="11981"/>
    <cellStyle name="20% - 强调文字颜色 5 2 10 2 2" xfId="11982"/>
    <cellStyle name="20% - 强调文字颜色 5 2 10 2 3" xfId="11983"/>
    <cellStyle name="20% - 强调文字颜色 5 2 10 3" xfId="11985"/>
    <cellStyle name="20% - 强调文字颜色 5 2 10 4" xfId="11986"/>
    <cellStyle name="20% - 强调文字颜色 5 2 11" xfId="9573"/>
    <cellStyle name="20% - 强调文字颜色 5 2 11 2" xfId="11987"/>
    <cellStyle name="20% - 强调文字颜色 5 2 11 2 2" xfId="11988"/>
    <cellStyle name="20% - 强调文字颜色 5 2 11 2 3" xfId="11991"/>
    <cellStyle name="20% - 强调文字颜色 5 2 11 3" xfId="11992"/>
    <cellStyle name="20% - 强调文字颜色 5 2 11 4" xfId="11993"/>
    <cellStyle name="20% - 强调文字颜色 5 2 12" xfId="11995"/>
    <cellStyle name="20% - 强调文字颜色 5 2 12 2" xfId="11996"/>
    <cellStyle name="20% - 强调文字颜色 5 2 12 2 2" xfId="11997"/>
    <cellStyle name="20% - 强调文字颜色 5 2 12 2 3" xfId="12001"/>
    <cellStyle name="20% - 强调文字颜色 5 2 12 3" xfId="12002"/>
    <cellStyle name="20% - 强调文字颜色 5 2 12 4" xfId="12003"/>
    <cellStyle name="20% - 强调文字颜色 5 2 13" xfId="12005"/>
    <cellStyle name="20% - 强调文字颜色 5 2 13 2" xfId="12006"/>
    <cellStyle name="20% - 强调文字颜色 5 2 13 2 2" xfId="12007"/>
    <cellStyle name="20% - 强调文字颜色 5 2 13 2 3" xfId="12010"/>
    <cellStyle name="20% - 强调文字颜色 5 2 13 3" xfId="9187"/>
    <cellStyle name="20% - 强调文字颜色 5 2 13 4" xfId="10104"/>
    <cellStyle name="20% - 强调文字颜色 5 2 14" xfId="12011"/>
    <cellStyle name="20% - 强调文字颜色 5 2 14 2" xfId="12012"/>
    <cellStyle name="20% - 强调文字颜色 5 2 14 3" xfId="12013"/>
    <cellStyle name="20% - 强调文字颜色 5 2 15" xfId="12014"/>
    <cellStyle name="20% - 强调文字颜色 5 2 16" xfId="12015"/>
    <cellStyle name="20% - 强调文字颜色 5 2 2" xfId="2184"/>
    <cellStyle name="20% - 强调文字颜色 5 2 2 10" xfId="12017"/>
    <cellStyle name="20% - 强调文字颜色 5 2 2 2" xfId="12019"/>
    <cellStyle name="20% - 强调文字颜色 5 2 2 2 2" xfId="12022"/>
    <cellStyle name="20% - 强调文字颜色 5 2 2 2 2 2" xfId="12025"/>
    <cellStyle name="20% - 强调文字颜色 5 2 2 2 2 2 2" xfId="6842"/>
    <cellStyle name="20% - 强调文字颜色 5 2 2 2 2 2 2 2" xfId="7037"/>
    <cellStyle name="20% - 强调文字颜色 5 2 2 2 2 2 2 3" xfId="9170"/>
    <cellStyle name="20% - 强调文字颜色 5 2 2 2 2 2 3" xfId="3632"/>
    <cellStyle name="20% - 强调文字颜色 5 2 2 2 2 2 4" xfId="3648"/>
    <cellStyle name="20% - 强调文字颜色 5 2 2 2 2 3" xfId="12028"/>
    <cellStyle name="20% - 强调文字颜色 5 2 2 2 2 3 2" xfId="12031"/>
    <cellStyle name="20% - 强调文字颜色 5 2 2 2 2 3 2 2" xfId="12032"/>
    <cellStyle name="20% - 强调文字颜色 5 2 2 2 2 3 2 3" xfId="12034"/>
    <cellStyle name="20% - 强调文字颜色 5 2 2 2 2 3 3" xfId="12036"/>
    <cellStyle name="20% - 强调文字颜色 5 2 2 2 2 3 4" xfId="12038"/>
    <cellStyle name="20% - 强调文字颜色 5 2 2 2 2 4" xfId="12042"/>
    <cellStyle name="20% - 强调文字颜色 5 2 2 2 2 4 2" xfId="12048"/>
    <cellStyle name="20% - 强调文字颜色 5 2 2 2 2 4 2 2" xfId="5949"/>
    <cellStyle name="20% - 强调文字颜色 5 2 2 2 2 4 2 3" xfId="6260"/>
    <cellStyle name="20% - 强调文字颜色 5 2 2 2 2 4 3" xfId="12050"/>
    <cellStyle name="20% - 强调文字颜色 5 2 2 2 2 4 4" xfId="12053"/>
    <cellStyle name="20% - 强调文字颜色 5 2 2 2 2 5" xfId="12055"/>
    <cellStyle name="20% - 强调文字颜色 5 2 2 2 2 5 2" xfId="12058"/>
    <cellStyle name="20% - 强调文字颜色 5 2 2 2 2 5 2 2" xfId="12064"/>
    <cellStyle name="20% - 强调文字颜色 5 2 2 2 2 5 2 3" xfId="12070"/>
    <cellStyle name="20% - 强调文字颜色 5 2 2 2 2 5 3" xfId="12072"/>
    <cellStyle name="20% - 强调文字颜色 5 2 2 2 2 5 4" xfId="12076"/>
    <cellStyle name="20% - 强调文字颜色 5 2 2 2 2 6" xfId="12079"/>
    <cellStyle name="20% - 强调文字颜色 5 2 2 2 2 6 2" xfId="12083"/>
    <cellStyle name="20% - 强调文字颜色 5 2 2 2 2 6 3" xfId="12089"/>
    <cellStyle name="20% - 强调文字颜色 5 2 2 2 2 7" xfId="12094"/>
    <cellStyle name="20% - 强调文字颜色 5 2 2 2 2 8" xfId="12098"/>
    <cellStyle name="20% - 强调文字颜色 5 2 2 2 3" xfId="12099"/>
    <cellStyle name="20% - 强调文字颜色 5 2 2 2 3 2" xfId="12104"/>
    <cellStyle name="20% - 强调文字颜色 5 2 2 2 3 2 2" xfId="12109"/>
    <cellStyle name="20% - 强调文字颜色 5 2 2 2 3 2 3" xfId="12113"/>
    <cellStyle name="20% - 强调文字颜色 5 2 2 2 3 3" xfId="12117"/>
    <cellStyle name="20% - 强调文字颜色 5 2 2 2 3 4" xfId="12123"/>
    <cellStyle name="20% - 强调文字颜色 5 2 2 2 4" xfId="12127"/>
    <cellStyle name="20% - 强调文字颜色 5 2 2 2 4 2" xfId="12130"/>
    <cellStyle name="20% - 强调文字颜色 5 2 2 2 4 2 2" xfId="12134"/>
    <cellStyle name="20% - 强调文字颜色 5 2 2 2 4 2 3" xfId="12138"/>
    <cellStyle name="20% - 强调文字颜色 5 2 2 2 4 3" xfId="12139"/>
    <cellStyle name="20% - 强调文字颜色 5 2 2 2 4 4" xfId="12144"/>
    <cellStyle name="20% - 强调文字颜色 5 2 2 2 5" xfId="4726"/>
    <cellStyle name="20% - 强调文字颜色 5 2 2 2 5 2" xfId="12146"/>
    <cellStyle name="20% - 强调文字颜色 5 2 2 2 5 2 2" xfId="12148"/>
    <cellStyle name="20% - 强调文字颜色 5 2 2 2 5 2 3" xfId="12150"/>
    <cellStyle name="20% - 强调文字颜色 5 2 2 2 5 3" xfId="12152"/>
    <cellStyle name="20% - 强调文字颜色 5 2 2 2 5 4" xfId="12156"/>
    <cellStyle name="20% - 强调文字颜色 5 2 2 2 6" xfId="813"/>
    <cellStyle name="20% - 强调文字颜色 5 2 2 2 6 2" xfId="12157"/>
    <cellStyle name="20% - 强调文字颜色 5 2 2 2 6 2 2" xfId="12160"/>
    <cellStyle name="20% - 强调文字颜色 5 2 2 2 6 2 3" xfId="12162"/>
    <cellStyle name="20% - 强调文字颜色 5 2 2 2 6 3" xfId="763"/>
    <cellStyle name="20% - 强调文字颜色 5 2 2 2 6 4" xfId="2645"/>
    <cellStyle name="20% - 强调文字颜色 5 2 2 2 7" xfId="835"/>
    <cellStyle name="20% - 强调文字颜色 5 2 2 2 7 2" xfId="905"/>
    <cellStyle name="20% - 强调文字颜色 5 2 2 2 7 3" xfId="951"/>
    <cellStyle name="20% - 强调文字颜色 5 2 2 2 8" xfId="2717"/>
    <cellStyle name="20% - 强调文字颜色 5 2 2 2 9" xfId="2766"/>
    <cellStyle name="20% - 强调文字颜色 5 2 2 3" xfId="12163"/>
    <cellStyle name="20% - 强调文字颜色 5 2 2 3 2" xfId="12167"/>
    <cellStyle name="20% - 强调文字颜色 5 2 2 3 2 2" xfId="12171"/>
    <cellStyle name="20% - 强调文字颜色 5 2 2 3 2 2 2" xfId="12176"/>
    <cellStyle name="20% - 强调文字颜色 5 2 2 3 2 2 2 2" xfId="12181"/>
    <cellStyle name="20% - 强调文字颜色 5 2 2 3 2 2 2 3" xfId="12185"/>
    <cellStyle name="20% - 强调文字颜色 5 2 2 3 2 2 3" xfId="12188"/>
    <cellStyle name="20% - 强调文字颜色 5 2 2 3 2 2 4" xfId="12193"/>
    <cellStyle name="20% - 强调文字颜色 5 2 2 3 2 3" xfId="12198"/>
    <cellStyle name="20% - 强调文字颜色 5 2 2 3 2 3 2" xfId="12202"/>
    <cellStyle name="20% - 强调文字颜色 5 2 2 3 2 3 3" xfId="12205"/>
    <cellStyle name="20% - 强调文字颜色 5 2 2 3 2 4" xfId="12209"/>
    <cellStyle name="20% - 强调文字颜色 5 2 2 3 2 5" xfId="12215"/>
    <cellStyle name="20% - 强调文字颜色 5 2 2 3 3" xfId="12217"/>
    <cellStyle name="20% - 强调文字颜色 5 2 2 3 3 2" xfId="12224"/>
    <cellStyle name="20% - 强调文字颜色 5 2 2 3 3 2 2" xfId="12231"/>
    <cellStyle name="20% - 强调文字颜色 5 2 2 3 3 2 3" xfId="12236"/>
    <cellStyle name="20% - 强调文字颜色 5 2 2 3 3 3" xfId="12243"/>
    <cellStyle name="20% - 强调文字颜色 5 2 2 3 3 4" xfId="12254"/>
    <cellStyle name="20% - 强调文字颜色 5 2 2 3 4" xfId="12256"/>
    <cellStyle name="20% - 强调文字颜色 5 2 2 3 4 2" xfId="12261"/>
    <cellStyle name="20% - 强调文字颜色 5 2 2 3 4 2 2" xfId="12263"/>
    <cellStyle name="20% - 强调文字颜色 5 2 2 3 4 2 3" xfId="2212"/>
    <cellStyle name="20% - 强调文字颜色 5 2 2 3 4 3" xfId="12269"/>
    <cellStyle name="20% - 强调文字颜色 5 2 2 3 4 4" xfId="12273"/>
    <cellStyle name="20% - 强调文字颜色 5 2 2 3 5" xfId="12277"/>
    <cellStyle name="20% - 强调文字颜色 5 2 2 3 5 2" xfId="12281"/>
    <cellStyle name="20% - 强调文字颜色 5 2 2 3 5 3" xfId="12284"/>
    <cellStyle name="20% - 强调文字颜色 5 2 2 3 6" xfId="12287"/>
    <cellStyle name="20% - 强调文字颜色 5 2 2 3 7" xfId="2837"/>
    <cellStyle name="20% - 强调文字颜色 5 2 2 4" xfId="12290"/>
    <cellStyle name="20% - 强调文字颜色 5 2 2 4 2" xfId="12297"/>
    <cellStyle name="20% - 强调文字颜色 5 2 2 4 2 2" xfId="12301"/>
    <cellStyle name="20% - 强调文字颜色 5 2 2 4 2 2 2" xfId="12308"/>
    <cellStyle name="20% - 强调文字颜色 5 2 2 4 2 2 3" xfId="12315"/>
    <cellStyle name="20% - 强调文字颜色 5 2 2 4 2 3" xfId="12322"/>
    <cellStyle name="20% - 强调文字颜色 5 2 2 4 2 4" xfId="12328"/>
    <cellStyle name="20% - 强调文字颜色 5 2 2 4 3" xfId="12334"/>
    <cellStyle name="20% - 强调文字颜色 5 2 2 4 3 2" xfId="12344"/>
    <cellStyle name="20% - 强调文字颜色 5 2 2 4 3 2 2" xfId="12352"/>
    <cellStyle name="20% - 强调文字颜色 5 2 2 4 3 2 3" xfId="12359"/>
    <cellStyle name="20% - 强调文字颜色 5 2 2 4 3 3" xfId="12363"/>
    <cellStyle name="20% - 强调文字颜色 5 2 2 4 3 4" xfId="12371"/>
    <cellStyle name="20% - 强调文字颜色 5 2 2 4 4" xfId="12373"/>
    <cellStyle name="20% - 强调文字颜色 5 2 2 4 4 2" xfId="12382"/>
    <cellStyle name="20% - 强调文字颜色 5 2 2 4 4 3" xfId="12385"/>
    <cellStyle name="20% - 强调文字颜色 5 2 2 4 5" xfId="12387"/>
    <cellStyle name="20% - 强调文字颜色 5 2 2 4 6" xfId="12397"/>
    <cellStyle name="20% - 强调文字颜色 5 2 2 5" xfId="12398"/>
    <cellStyle name="20% - 强调文字颜色 5 2 2 5 2" xfId="7982"/>
    <cellStyle name="20% - 强调文字颜色 5 2 2 5 2 2" xfId="5457"/>
    <cellStyle name="20% - 强调文字颜色 5 2 2 5 2 3" xfId="7987"/>
    <cellStyle name="20% - 强调文字颜色 5 2 2 5 3" xfId="7993"/>
    <cellStyle name="20% - 强调文字颜色 5 2 2 5 4" xfId="8000"/>
    <cellStyle name="20% - 强调文字颜色 5 2 2 6" xfId="9523"/>
    <cellStyle name="20% - 强调文字颜色 5 2 2 6 2" xfId="9528"/>
    <cellStyle name="20% - 强调文字颜色 5 2 2 6 2 2" xfId="12401"/>
    <cellStyle name="20% - 强调文字颜色 5 2 2 6 2 3" xfId="12403"/>
    <cellStyle name="20% - 强调文字颜色 5 2 2 6 3" xfId="3539"/>
    <cellStyle name="20% - 强调文字颜色 5 2 2 6 4" xfId="11482"/>
    <cellStyle name="20% - 强调文字颜色 5 2 2 7" xfId="7423"/>
    <cellStyle name="20% - 强调文字颜色 5 2 2 7 2" xfId="7426"/>
    <cellStyle name="20% - 强调文字颜色 5 2 2 7 2 2" xfId="393"/>
    <cellStyle name="20% - 强调文字颜色 5 2 2 7 2 3" xfId="310"/>
    <cellStyle name="20% - 强调文字颜色 5 2 2 7 3" xfId="7430"/>
    <cellStyle name="20% - 强调文字颜色 5 2 2 7 4" xfId="12407"/>
    <cellStyle name="20% - 强调文字颜色 5 2 2 8" xfId="7435"/>
    <cellStyle name="20% - 强调文字颜色 5 2 2 8 2" xfId="12411"/>
    <cellStyle name="20% - 强调文字颜色 5 2 2 8 3" xfId="12415"/>
    <cellStyle name="20% - 强调文字颜色 5 2 2 9" xfId="7439"/>
    <cellStyle name="20% - 强调文字颜色 5 2 2_11" xfId="10870"/>
    <cellStyle name="20% - 强调文字颜色 5 2 3" xfId="12419"/>
    <cellStyle name="20% - 强调文字颜色 5 2 3 10" xfId="7102"/>
    <cellStyle name="20% - 强调文字颜色 5 2 3 11" xfId="12422"/>
    <cellStyle name="20% - 强调文字颜色 5 2 3 2" xfId="12425"/>
    <cellStyle name="20% - 强调文字颜色 5 2 3 2 2" xfId="12428"/>
    <cellStyle name="20% - 强调文字颜色 5 2 3 2 2 2" xfId="10344"/>
    <cellStyle name="20% - 强调文字颜色 5 2 3 2 2 2 2" xfId="10348"/>
    <cellStyle name="20% - 强调文字颜色 5 2 3 2 2 2 2 2" xfId="10353"/>
    <cellStyle name="20% - 强调文字颜色 5 2 3 2 2 2 2 3" xfId="10359"/>
    <cellStyle name="20% - 强调文字颜色 5 2 3 2 2 2 3" xfId="10362"/>
    <cellStyle name="20% - 强调文字颜色 5 2 3 2 2 2 4" xfId="10373"/>
    <cellStyle name="20% - 强调文字颜色 5 2 3 2 2 3" xfId="10375"/>
    <cellStyle name="20% - 强调文字颜色 5 2 3 2 2 3 2" xfId="10379"/>
    <cellStyle name="20% - 强调文字颜色 5 2 3 2 2 3 2 2" xfId="10382"/>
    <cellStyle name="20% - 强调文字颜色 5 2 3 2 2 3 2 3" xfId="6276"/>
    <cellStyle name="20% - 强调文字颜色 5 2 3 2 2 3 3" xfId="10385"/>
    <cellStyle name="20% - 强调文字颜色 5 2 3 2 2 3 4" xfId="10390"/>
    <cellStyle name="20% - 强调文字颜色 5 2 3 2 2 4" xfId="10396"/>
    <cellStyle name="20% - 强调文字颜色 5 2 3 2 2 4 2" xfId="10401"/>
    <cellStyle name="20% - 强调文字颜色 5 2 3 2 2 4 2 2" xfId="12432"/>
    <cellStyle name="20% - 强调文字颜色 5 2 3 2 2 4 2 3" xfId="4007"/>
    <cellStyle name="20% - 强调文字颜色 5 2 3 2 2 4 3" xfId="10407"/>
    <cellStyle name="20% - 强调文字颜色 5 2 3 2 2 4 4" xfId="12433"/>
    <cellStyle name="20% - 强调文字颜色 5 2 3 2 2 5" xfId="10409"/>
    <cellStyle name="20% - 强调文字颜色 5 2 3 2 2 5 2" xfId="12436"/>
    <cellStyle name="20% - 强调文字颜色 5 2 3 2 2 5 3" xfId="12438"/>
    <cellStyle name="20% - 强调文字颜色 5 2 3 2 2 6" xfId="10413"/>
    <cellStyle name="20% - 强调文字颜色 5 2 3 2 2 7" xfId="12440"/>
    <cellStyle name="20% - 强调文字颜色 5 2 3 2 3" xfId="12441"/>
    <cellStyle name="20% - 强调文字颜色 5 2 3 2 3 2" xfId="10431"/>
    <cellStyle name="20% - 强调文字颜色 5 2 3 2 3 2 2" xfId="12448"/>
    <cellStyle name="20% - 强调文字颜色 5 2 3 2 3 2 3" xfId="12453"/>
    <cellStyle name="20% - 强调文字颜色 5 2 3 2 3 3" xfId="12456"/>
    <cellStyle name="20% - 强调文字颜色 5 2 3 2 3 4" xfId="12460"/>
    <cellStyle name="20% - 强调文字颜色 5 2 3 2 4" xfId="12464"/>
    <cellStyle name="20% - 强调文字颜色 5 2 3 2 4 2" xfId="10439"/>
    <cellStyle name="20% - 强调文字颜色 5 2 3 2 4 2 2" xfId="2878"/>
    <cellStyle name="20% - 强调文字颜色 5 2 3 2 4 2 3" xfId="3262"/>
    <cellStyle name="20% - 强调文字颜色 5 2 3 2 4 3" xfId="12467"/>
    <cellStyle name="20% - 强调文字颜色 5 2 3 2 4 4" xfId="12470"/>
    <cellStyle name="20% - 强调文字颜色 5 2 3 2 5" xfId="4799"/>
    <cellStyle name="20% - 强调文字颜色 5 2 3 2 5 2" xfId="10451"/>
    <cellStyle name="20% - 强调文字颜色 5 2 3 2 5 2 2" xfId="12473"/>
    <cellStyle name="20% - 强调文字颜色 5 2 3 2 5 2 3" xfId="12474"/>
    <cellStyle name="20% - 强调文字颜色 5 2 3 2 5 3" xfId="12476"/>
    <cellStyle name="20% - 强调文字颜色 5 2 3 2 5 4" xfId="12479"/>
    <cellStyle name="20% - 强调文字颜色 5 2 3 2 6" xfId="10179"/>
    <cellStyle name="20% - 强调文字颜色 5 2 3 2 6 2" xfId="10459"/>
    <cellStyle name="20% - 强调文字颜色 5 2 3 2 6 2 2" xfId="12480"/>
    <cellStyle name="20% - 强调文字颜色 5 2 3 2 6 2 3" xfId="12481"/>
    <cellStyle name="20% - 强调文字颜色 5 2 3 2 6 3" xfId="12483"/>
    <cellStyle name="20% - 强调文字颜色 5 2 3 2 6 4" xfId="12485"/>
    <cellStyle name="20% - 强调文字颜色 5 2 3 2 7" xfId="8646"/>
    <cellStyle name="20% - 强调文字颜色 5 2 3 2 7 2" xfId="8652"/>
    <cellStyle name="20% - 强调文字颜色 5 2 3 2 7 3" xfId="8658"/>
    <cellStyle name="20% - 强调文字颜色 5 2 3 2 8" xfId="8664"/>
    <cellStyle name="20% - 强调文字颜色 5 2 3 2 9" xfId="8681"/>
    <cellStyle name="20% - 强调文字颜色 5 2 3 3" xfId="12489"/>
    <cellStyle name="20% - 强调文字颜色 5 2 3 3 2" xfId="12491"/>
    <cellStyle name="20% - 强调文字颜色 5 2 3 3 2 2" xfId="1478"/>
    <cellStyle name="20% - 强调文字颜色 5 2 3 3 2 2 2" xfId="12495"/>
    <cellStyle name="20% - 强调文字颜色 5 2 3 3 2 2 2 2" xfId="12499"/>
    <cellStyle name="20% - 强调文字颜色 5 2 3 3 2 2 2 3" xfId="12503"/>
    <cellStyle name="20% - 强调文字颜色 5 2 3 3 2 2 3" xfId="12506"/>
    <cellStyle name="20% - 强调文字颜色 5 2 3 3 2 2 4" xfId="12511"/>
    <cellStyle name="20% - 强调文字颜色 5 2 3 3 2 3" xfId="3354"/>
    <cellStyle name="20% - 强调文字颜色 5 2 3 3 2 3 2" xfId="12516"/>
    <cellStyle name="20% - 强调文字颜色 5 2 3 3 2 3 3" xfId="12519"/>
    <cellStyle name="20% - 强调文字颜色 5 2 3 3 2 4" xfId="12523"/>
    <cellStyle name="20% - 强调文字颜色 5 2 3 3 2 5" xfId="12527"/>
    <cellStyle name="20% - 强调文字颜色 5 2 3 3 3" xfId="12530"/>
    <cellStyle name="20% - 强调文字颜色 5 2 3 3 3 2" xfId="10487"/>
    <cellStyle name="20% - 强调文字颜色 5 2 3 3 3 2 2" xfId="12534"/>
    <cellStyle name="20% - 强调文字颜色 5 2 3 3 3 2 3" xfId="12537"/>
    <cellStyle name="20% - 强调文字颜色 5 2 3 3 3 3" xfId="12542"/>
    <cellStyle name="20% - 强调文字颜色 5 2 3 3 3 4" xfId="12546"/>
    <cellStyle name="20% - 强调文字颜色 5 2 3 3 4" xfId="12549"/>
    <cellStyle name="20% - 强调文字颜色 5 2 3 3 4 2" xfId="10494"/>
    <cellStyle name="20% - 强调文字颜色 5 2 3 3 4 2 2" xfId="12554"/>
    <cellStyle name="20% - 强调文字颜色 5 2 3 3 4 2 3" xfId="12556"/>
    <cellStyle name="20% - 强调文字颜色 5 2 3 3 4 3" xfId="12557"/>
    <cellStyle name="20% - 强调文字颜色 5 2 3 3 4 4" xfId="12560"/>
    <cellStyle name="20% - 强调文字颜色 5 2 3 3 5" xfId="12562"/>
    <cellStyle name="20% - 强调文字颜色 5 2 3 3 5 2" xfId="12567"/>
    <cellStyle name="20% - 强调文字颜色 5 2 3 3 5 2 2" xfId="12568"/>
    <cellStyle name="20% - 强调文字颜色 5 2 3 3 5 2 3" xfId="12569"/>
    <cellStyle name="20% - 强调文字颜色 5 2 3 3 5 3" xfId="12571"/>
    <cellStyle name="20% - 强调文字颜色 5 2 3 3 5 4" xfId="12572"/>
    <cellStyle name="20% - 强调文字颜色 5 2 3 3 6" xfId="5955"/>
    <cellStyle name="20% - 强调文字颜色 5 2 3 3 6 2" xfId="5964"/>
    <cellStyle name="20% - 强调文字颜色 5 2 3 3 6 3" xfId="5976"/>
    <cellStyle name="20% - 强调文字颜色 5 2 3 3 7" xfId="5985"/>
    <cellStyle name="20% - 强调文字颜色 5 2 3 3 8" xfId="6018"/>
    <cellStyle name="20% - 强调文字颜色 5 2 3 4" xfId="12574"/>
    <cellStyle name="20% - 强调文字颜色 5 2 3 4 2" xfId="12576"/>
    <cellStyle name="20% - 强调文字颜色 5 2 3 4 2 2" xfId="10515"/>
    <cellStyle name="20% - 强调文字颜色 5 2 3 4 2 2 2" xfId="12580"/>
    <cellStyle name="20% - 强调文字颜色 5 2 3 4 2 2 3" xfId="12585"/>
    <cellStyle name="20% - 强调文字颜色 5 2 3 4 2 3" xfId="12589"/>
    <cellStyle name="20% - 强调文字颜色 5 2 3 4 2 4" xfId="12592"/>
    <cellStyle name="20% - 强调文字颜色 5 2 3 4 3" xfId="12596"/>
    <cellStyle name="20% - 强调文字颜色 5 2 3 4 3 2" xfId="10524"/>
    <cellStyle name="20% - 强调文字颜色 5 2 3 4 3 2 2" xfId="6396"/>
    <cellStyle name="20% - 强调文字颜色 5 2 3 4 3 2 3" xfId="6420"/>
    <cellStyle name="20% - 强调文字颜色 5 2 3 4 3 3" xfId="12599"/>
    <cellStyle name="20% - 强调文字颜色 5 2 3 4 3 4" xfId="12601"/>
    <cellStyle name="20% - 强调文字颜色 5 2 3 4 4" xfId="12604"/>
    <cellStyle name="20% - 强调文字颜色 5 2 3 4 4 2" xfId="12608"/>
    <cellStyle name="20% - 强调文字颜色 5 2 3 4 4 3" xfId="12610"/>
    <cellStyle name="20% - 强调文字颜色 5 2 3 4 5" xfId="12612"/>
    <cellStyle name="20% - 强调文字颜色 5 2 3 4 6" xfId="6050"/>
    <cellStyle name="20% - 强调文字颜色 5 2 3 5" xfId="12617"/>
    <cellStyle name="20% - 强调文字颜色 5 2 3 5 2" xfId="8131"/>
    <cellStyle name="20% - 强调文字颜色 5 2 3 5 2 2" xfId="12619"/>
    <cellStyle name="20% - 强调文字颜色 5 2 3 5 2 3" xfId="7692"/>
    <cellStyle name="20% - 强调文字颜色 5 2 3 5 3" xfId="12620"/>
    <cellStyle name="20% - 强调文字颜色 5 2 3 5 4" xfId="12624"/>
    <cellStyle name="20% - 强调文字颜色 5 2 3 6" xfId="226"/>
    <cellStyle name="20% - 强调文字颜色 5 2 3 6 2" xfId="9534"/>
    <cellStyle name="20% - 强调文字颜色 5 2 3 6 2 2" xfId="12625"/>
    <cellStyle name="20% - 强调文字颜色 5 2 3 6 2 3" xfId="12627"/>
    <cellStyle name="20% - 强调文字颜色 5 2 3 6 3" xfId="9537"/>
    <cellStyle name="20% - 强调文字颜色 5 2 3 6 4" xfId="11486"/>
    <cellStyle name="20% - 强调文字颜色 5 2 3 7" xfId="7448"/>
    <cellStyle name="20% - 强调文字颜色 5 2 3 7 2" xfId="7452"/>
    <cellStyle name="20% - 强调文字颜色 5 2 3 7 2 2" xfId="12630"/>
    <cellStyle name="20% - 强调文字颜色 5 2 3 7 2 3" xfId="12632"/>
    <cellStyle name="20% - 强调文字颜色 5 2 3 7 3" xfId="7456"/>
    <cellStyle name="20% - 强调文字颜色 5 2 3 7 4" xfId="12634"/>
    <cellStyle name="20% - 强调文字颜色 5 2 3 8" xfId="7461"/>
    <cellStyle name="20% - 强调文字颜色 5 2 3 8 2" xfId="12636"/>
    <cellStyle name="20% - 强调文字颜色 5 2 3 8 2 2" xfId="10869"/>
    <cellStyle name="20% - 强调文字颜色 5 2 3 8 2 3" xfId="10883"/>
    <cellStyle name="20% - 强调文字颜色 5 2 3 8 3" xfId="12639"/>
    <cellStyle name="20% - 强调文字颜色 5 2 3 8 4" xfId="12644"/>
    <cellStyle name="20% - 强调文字颜色 5 2 3 9" xfId="7466"/>
    <cellStyle name="20% - 强调文字颜色 5 2 3 9 2" xfId="12647"/>
    <cellStyle name="20% - 强调文字颜色 5 2 3 9 3" xfId="12650"/>
    <cellStyle name="20% - 强调文字颜色 5 2 3_11" xfId="1199"/>
    <cellStyle name="20% - 强调文字颜色 5 2 4" xfId="12657"/>
    <cellStyle name="20% - 强调文字颜色 5 2 4 10" xfId="5695"/>
    <cellStyle name="20% - 强调文字颜色 5 2 4 2" xfId="12659"/>
    <cellStyle name="20% - 强调文字颜色 5 2 4 2 2" xfId="12663"/>
    <cellStyle name="20% - 强调文字颜色 5 2 4 2 2 2" xfId="8824"/>
    <cellStyle name="20% - 强调文字颜色 5 2 4 2 2 2 2" xfId="8829"/>
    <cellStyle name="20% - 强调文字颜色 5 2 4 2 2 2 3" xfId="8836"/>
    <cellStyle name="20% - 强调文字颜色 5 2 4 2 2 3" xfId="8844"/>
    <cellStyle name="20% - 强调文字颜色 5 2 4 2 2 4" xfId="8850"/>
    <cellStyle name="20% - 强调文字颜色 5 2 4 2 3" xfId="12666"/>
    <cellStyle name="20% - 强调文字颜色 5 2 4 2 3 2" xfId="10599"/>
    <cellStyle name="20% - 强调文字颜色 5 2 4 2 3 2 2" xfId="12669"/>
    <cellStyle name="20% - 强调文字颜色 5 2 4 2 3 2 3" xfId="12673"/>
    <cellStyle name="20% - 强调文字颜色 5 2 4 2 3 3" xfId="12677"/>
    <cellStyle name="20% - 强调文字颜色 5 2 4 2 3 4" xfId="12679"/>
    <cellStyle name="20% - 强调文字颜色 5 2 4 2 4" xfId="12682"/>
    <cellStyle name="20% - 强调文字颜色 5 2 4 2 4 2" xfId="10616"/>
    <cellStyle name="20% - 强调文字颜色 5 2 4 2 4 2 2" xfId="12687"/>
    <cellStyle name="20% - 强调文字颜色 5 2 4 2 4 2 3" xfId="4913"/>
    <cellStyle name="20% - 强调文字颜色 5 2 4 2 4 3" xfId="12691"/>
    <cellStyle name="20% - 强调文字颜色 5 2 4 2 4 4" xfId="12694"/>
    <cellStyle name="20% - 强调文字颜色 5 2 4 2 5" xfId="12696"/>
    <cellStyle name="20% - 强调文字颜色 5 2 4 2 5 2" xfId="10635"/>
    <cellStyle name="20% - 强调文字颜色 5 2 4 2 5 3" xfId="12700"/>
    <cellStyle name="20% - 强调文字颜色 5 2 4 2 6" xfId="12702"/>
    <cellStyle name="20% - 强调文字颜色 5 2 4 2 7" xfId="10131"/>
    <cellStyle name="20% - 强调文字颜色 5 2 4 3" xfId="12704"/>
    <cellStyle name="20% - 强调文字颜色 5 2 4 3 2" xfId="12707"/>
    <cellStyle name="20% - 强调文字颜色 5 2 4 3 2 2" xfId="10670"/>
    <cellStyle name="20% - 强调文字颜色 5 2 4 3 2 2 2" xfId="12711"/>
    <cellStyle name="20% - 强调文字颜色 5 2 4 3 2 2 3" xfId="12715"/>
    <cellStyle name="20% - 强调文字颜色 5 2 4 3 2 3" xfId="10673"/>
    <cellStyle name="20% - 强调文字颜色 5 2 4 3 2 4" xfId="12718"/>
    <cellStyle name="20% - 强调文字颜色 5 2 4 3 3" xfId="12721"/>
    <cellStyle name="20% - 强调文字颜色 5 2 4 3 3 2" xfId="10680"/>
    <cellStyle name="20% - 强调文字颜色 5 2 4 3 3 3" xfId="12724"/>
    <cellStyle name="20% - 强调文字颜色 5 2 4 3 4" xfId="12726"/>
    <cellStyle name="20% - 强调文字颜色 5 2 4 3 5" xfId="12731"/>
    <cellStyle name="20% - 强调文字颜色 5 2 4 4" xfId="12733"/>
    <cellStyle name="20% - 强调文字颜色 5 2 4 4 2" xfId="12735"/>
    <cellStyle name="20% - 强调文字颜色 5 2 4 4 2 2" xfId="10715"/>
    <cellStyle name="20% - 强调文字颜色 5 2 4 4 2 3" xfId="7316"/>
    <cellStyle name="20% - 强调文字颜色 5 2 4 4 3" xfId="12739"/>
    <cellStyle name="20% - 强调文字颜色 5 2 4 4 4" xfId="12743"/>
    <cellStyle name="20% - 强调文字颜色 5 2 4 5" xfId="12746"/>
    <cellStyle name="20% - 强调文字颜色 5 2 4 5 2" xfId="12748"/>
    <cellStyle name="20% - 强调文字颜色 5 2 4 5 2 2" xfId="12749"/>
    <cellStyle name="20% - 强调文字颜色 5 2 4 5 2 3" xfId="12750"/>
    <cellStyle name="20% - 强调文字颜色 5 2 4 5 3" xfId="12752"/>
    <cellStyle name="20% - 强调文字颜色 5 2 4 5 4" xfId="12753"/>
    <cellStyle name="20% - 强调文字颜色 5 2 4 6" xfId="9544"/>
    <cellStyle name="20% - 强调文字颜色 5 2 4 6 2" xfId="9547"/>
    <cellStyle name="20% - 强调文字颜色 5 2 4 6 2 2" xfId="8740"/>
    <cellStyle name="20% - 强调文字颜色 5 2 4 6 2 3" xfId="8753"/>
    <cellStyle name="20% - 强调文字颜色 5 2 4 6 3" xfId="9549"/>
    <cellStyle name="20% - 强调文字颜色 5 2 4 6 4" xfId="11490"/>
    <cellStyle name="20% - 强调文字颜色 5 2 4 7" xfId="7474"/>
    <cellStyle name="20% - 强调文字颜色 5 2 4 7 2" xfId="9569"/>
    <cellStyle name="20% - 强调文字颜色 5 2 4 7 2 2" xfId="11980"/>
    <cellStyle name="20% - 强调文字颜色 5 2 4 7 2 3" xfId="11984"/>
    <cellStyle name="20% - 强调文字颜色 5 2 4 7 3" xfId="9572"/>
    <cellStyle name="20% - 强调文字颜色 5 2 4 7 4" xfId="11994"/>
    <cellStyle name="20% - 强调文字颜色 5 2 4 8" xfId="7478"/>
    <cellStyle name="20% - 强调文字颜色 5 2 4 8 2" xfId="12754"/>
    <cellStyle name="20% - 强调文字颜色 5 2 4 8 3" xfId="12755"/>
    <cellStyle name="20% - 强调文字颜色 5 2 4 9" xfId="7062"/>
    <cellStyle name="20% - 强调文字颜色 5 2 5" xfId="12761"/>
    <cellStyle name="20% - 强调文字颜色 5 2 5 2" xfId="10755"/>
    <cellStyle name="20% - 强调文字颜色 5 2 5 2 2" xfId="12764"/>
    <cellStyle name="20% - 强调文字颜色 5 2 5 2 2 2" xfId="637"/>
    <cellStyle name="20% - 强调文字颜色 5 2 5 2 2 2 2" xfId="1451"/>
    <cellStyle name="20% - 强调文字颜色 5 2 5 2 2 2 3" xfId="325"/>
    <cellStyle name="20% - 强调文字颜色 5 2 5 2 2 3" xfId="9009"/>
    <cellStyle name="20% - 强调文字颜色 5 2 5 2 2 4" xfId="5912"/>
    <cellStyle name="20% - 强调文字颜色 5 2 5 2 3" xfId="12767"/>
    <cellStyle name="20% - 强调文字颜色 5 2 5 2 3 2" xfId="10776"/>
    <cellStyle name="20% - 强调文字颜色 5 2 5 2 3 3" xfId="10619"/>
    <cellStyle name="20% - 强调文字颜色 5 2 5 2 4" xfId="12769"/>
    <cellStyle name="20% - 强调文字颜色 5 2 5 2 5" xfId="12772"/>
    <cellStyle name="20% - 强调文字颜色 5 2 5 3" xfId="12775"/>
    <cellStyle name="20% - 强调文字颜色 5 2 5 3 2" xfId="12778"/>
    <cellStyle name="20% - 强调文字颜色 5 2 5 3 2 2" xfId="10803"/>
    <cellStyle name="20% - 强调文字颜色 5 2 5 3 2 3" xfId="12782"/>
    <cellStyle name="20% - 强调文字颜色 5 2 5 3 3" xfId="12784"/>
    <cellStyle name="20% - 强调文字颜色 5 2 5 3 4" xfId="12787"/>
    <cellStyle name="20% - 强调文字颜色 5 2 5 4" xfId="12789"/>
    <cellStyle name="20% - 强调文字颜色 5 2 5 4 2" xfId="12791"/>
    <cellStyle name="20% - 强调文字颜色 5 2 5 4 2 2" xfId="12794"/>
    <cellStyle name="20% - 强调文字颜色 5 2 5 4 2 3" xfId="12796"/>
    <cellStyle name="20% - 强调文字颜色 5 2 5 4 3" xfId="12312"/>
    <cellStyle name="20% - 强调文字颜色 5 2 5 4 4" xfId="12319"/>
    <cellStyle name="20% - 强调文字颜色 5 2 5 5" xfId="12799"/>
    <cellStyle name="20% - 强调文字颜色 5 2 5 5 2" xfId="12801"/>
    <cellStyle name="20% - 强调文字颜色 5 2 5 5 2 2" xfId="12804"/>
    <cellStyle name="20% - 强调文字颜色 5 2 5 5 2 3" xfId="12805"/>
    <cellStyle name="20% - 强调文字颜色 5 2 5 5 3" xfId="12807"/>
    <cellStyle name="20% - 强调文字颜色 5 2 5 5 4" xfId="12809"/>
    <cellStyle name="20% - 强调文字颜色 5 2 5 6" xfId="9555"/>
    <cellStyle name="20% - 强调文字颜色 5 2 5 6 2" xfId="12810"/>
    <cellStyle name="20% - 强调文字颜色 5 2 5 6 3" xfId="12814"/>
    <cellStyle name="20% - 强调文字颜色 5 2 5 7" xfId="9560"/>
    <cellStyle name="20% - 强调文字颜色 5 2 5 8" xfId="8440"/>
    <cellStyle name="20% - 强调文字颜色 5 2 6" xfId="12816"/>
    <cellStyle name="20% - 强调文字颜色 5 2 6 2" xfId="12819"/>
    <cellStyle name="20% - 强调文字颜色 5 2 6 2 2" xfId="12823"/>
    <cellStyle name="20% - 强调文字颜色 5 2 6 2 2 2" xfId="10844"/>
    <cellStyle name="20% - 强调文字颜色 5 2 6 2 2 3" xfId="12829"/>
    <cellStyle name="20% - 强调文字颜色 5 2 6 2 3" xfId="12832"/>
    <cellStyle name="20% - 强调文字颜色 5 2 6 2 4" xfId="12835"/>
    <cellStyle name="20% - 强调文字颜色 5 2 6 3" xfId="12838"/>
    <cellStyle name="20% - 强调文字颜色 5 2 6 3 2" xfId="1062"/>
    <cellStyle name="20% - 强调文字颜色 5 2 6 3 2 2" xfId="1067"/>
    <cellStyle name="20% - 强调文字颜色 5 2 6 3 2 3" xfId="1097"/>
    <cellStyle name="20% - 强调文字颜色 5 2 6 3 3" xfId="1122"/>
    <cellStyle name="20% - 强调文字颜色 5 2 6 3 4" xfId="1157"/>
    <cellStyle name="20% - 强调文字颜色 5 2 6 4" xfId="12840"/>
    <cellStyle name="20% - 强调文字颜色 5 2 6 4 2" xfId="12842"/>
    <cellStyle name="20% - 强调文字颜色 5 2 6 4 2 2" xfId="12844"/>
    <cellStyle name="20% - 强调文字颜色 5 2 6 4 2 3" xfId="11924"/>
    <cellStyle name="20% - 强调文字颜色 5 2 6 4 3" xfId="12349"/>
    <cellStyle name="20% - 强调文字颜色 5 2 6 4 4" xfId="12356"/>
    <cellStyle name="20% - 强调文字颜色 5 2 6 5" xfId="12849"/>
    <cellStyle name="20% - 强调文字颜色 5 2 6 5 2" xfId="525"/>
    <cellStyle name="20% - 强调文字颜色 5 2 6 5 3" xfId="12851"/>
    <cellStyle name="20% - 强调文字颜色 5 2 6 6" xfId="12853"/>
    <cellStyle name="20% - 强调文字颜色 5 2 6 7" xfId="9578"/>
    <cellStyle name="20% - 强调文字颜色 5 2 7" xfId="12856"/>
    <cellStyle name="20% - 强调文字颜色 5 2 7 2" xfId="8718"/>
    <cellStyle name="20% - 强调文字颜色 5 2 7 2 2" xfId="12863"/>
    <cellStyle name="20% - 强调文字颜色 5 2 7 2 3" xfId="12870"/>
    <cellStyle name="20% - 强调文字颜色 5 2 7 3" xfId="12872"/>
    <cellStyle name="20% - 强调文字颜色 5 2 7 4" xfId="12873"/>
    <cellStyle name="20% - 强调文字颜色 5 2 8" xfId="12874"/>
    <cellStyle name="20% - 强调文字颜色 5 2 8 2" xfId="12875"/>
    <cellStyle name="20% - 强调文字颜色 5 2 8 2 2" xfId="12879"/>
    <cellStyle name="20% - 强调文字颜色 5 2 8 2 3" xfId="12882"/>
    <cellStyle name="20% - 强调文字颜色 5 2 8 3" xfId="12883"/>
    <cellStyle name="20% - 强调文字颜色 5 2 8 4" xfId="10110"/>
    <cellStyle name="20% - 强调文字颜色 5 2 9" xfId="12885"/>
    <cellStyle name="20% - 强调文字颜色 5 2 9 2" xfId="12887"/>
    <cellStyle name="20% - 强调文字颜色 5 2 9 2 2" xfId="12890"/>
    <cellStyle name="20% - 强调文字颜色 5 2 9 2 3" xfId="12892"/>
    <cellStyle name="20% - 强调文字颜色 5 2 9 3" xfId="12895"/>
    <cellStyle name="20% - 强调文字颜色 5 2 9 4" xfId="12897"/>
    <cellStyle name="20% - 强调文字颜色 5 2_11" xfId="11699"/>
    <cellStyle name="20% - 强调文字颜色 5 3" xfId="12900"/>
    <cellStyle name="20% - 强调文字颜色 5 3 10" xfId="12902"/>
    <cellStyle name="20% - 强调文字颜色 5 3 10 2" xfId="11434"/>
    <cellStyle name="20% - 强调文字颜色 5 3 10 2 2" xfId="12903"/>
    <cellStyle name="20% - 强调文字颜色 5 3 10 2 3" xfId="9265"/>
    <cellStyle name="20% - 强调文字颜色 5 3 10 3" xfId="6778"/>
    <cellStyle name="20% - 强调文字颜色 5 3 10 4" xfId="6785"/>
    <cellStyle name="20% - 强调文字颜色 5 3 11" xfId="12904"/>
    <cellStyle name="20% - 强调文字颜色 5 3 11 2" xfId="11438"/>
    <cellStyle name="20% - 强调文字颜色 5 3 11 2 2" xfId="4894"/>
    <cellStyle name="20% - 强调文字颜色 5 3 11 2 3" xfId="4905"/>
    <cellStyle name="20% - 强调文字颜色 5 3 11 3" xfId="11443"/>
    <cellStyle name="20% - 强调文字颜色 5 3 11 4" xfId="12906"/>
    <cellStyle name="20% - 强调文字颜色 5 3 12" xfId="12907"/>
    <cellStyle name="20% - 强调文字颜色 5 3 12 2" xfId="11447"/>
    <cellStyle name="20% - 强调文字颜色 5 3 12 2 2" xfId="5940"/>
    <cellStyle name="20% - 强调文字颜色 5 3 12 2 3" xfId="5429"/>
    <cellStyle name="20% - 强调文字颜色 5 3 12 3" xfId="12908"/>
    <cellStyle name="20% - 强调文字颜色 5 3 12 4" xfId="12909"/>
    <cellStyle name="20% - 强调文字颜色 5 3 13" xfId="12911"/>
    <cellStyle name="20% - 强调文字颜色 5 3 13 2" xfId="12912"/>
    <cellStyle name="20% - 强调文字颜色 5 3 13 2 2" xfId="6254"/>
    <cellStyle name="20% - 强调文字颜色 5 3 13 2 3" xfId="5675"/>
    <cellStyle name="20% - 强调文字颜色 5 3 13 3" xfId="6333"/>
    <cellStyle name="20% - 强调文字颜色 5 3 13 4" xfId="6335"/>
    <cellStyle name="20% - 强调文字颜色 5 3 14" xfId="12915"/>
    <cellStyle name="20% - 强调文字颜色 5 3 14 2" xfId="12917"/>
    <cellStyle name="20% - 强调文字颜色 5 3 14 2 2" xfId="330"/>
    <cellStyle name="20% - 强调文字颜色 5 3 14 2 3" xfId="348"/>
    <cellStyle name="20% - 强调文字颜色 5 3 14 3" xfId="12920"/>
    <cellStyle name="20% - 强调文字颜色 5 3 14 4" xfId="826"/>
    <cellStyle name="20% - 强调文字颜色 5 3 15" xfId="12926"/>
    <cellStyle name="20% - 强调文字颜色 5 3 15 2" xfId="2737"/>
    <cellStyle name="20% - 强调文字颜色 5 3 15 3" xfId="7079"/>
    <cellStyle name="20% - 强调文字颜色 5 3 16" xfId="7242"/>
    <cellStyle name="20% - 强调文字颜色 5 3 17" xfId="7248"/>
    <cellStyle name="20% - 强调文字颜色 5 3 2" xfId="12932"/>
    <cellStyle name="20% - 强调文字颜色 5 3 2 10" xfId="12935"/>
    <cellStyle name="20% - 强调文字颜色 5 3 2 2" xfId="12939"/>
    <cellStyle name="20% - 强调文字颜色 5 3 2 2 2" xfId="12942"/>
    <cellStyle name="20% - 强调文字颜色 5 3 2 2 2 2" xfId="10040"/>
    <cellStyle name="20% - 强调文字颜色 5 3 2 2 2 2 2" xfId="4989"/>
    <cellStyle name="20% - 强调文字颜色 5 3 2 2 2 2 2 2" xfId="12945"/>
    <cellStyle name="20% - 强调文字颜色 5 3 2 2 2 2 2 3" xfId="12947"/>
    <cellStyle name="20% - 强调文字颜色 5 3 2 2 2 2 3" xfId="12949"/>
    <cellStyle name="20% - 强调文字颜色 5 3 2 2 2 2 4" xfId="12951"/>
    <cellStyle name="20% - 强调文字颜色 5 3 2 2 2 3" xfId="12954"/>
    <cellStyle name="20% - 强调文字颜色 5 3 2 2 2 3 2" xfId="11943"/>
    <cellStyle name="20% - 强调文字颜色 5 3 2 2 2 3 2 2" xfId="11946"/>
    <cellStyle name="20% - 强调文字颜色 5 3 2 2 2 3 2 3" xfId="11950"/>
    <cellStyle name="20% - 强调文字颜色 5 3 2 2 2 3 3" xfId="11956"/>
    <cellStyle name="20% - 强调文字颜色 5 3 2 2 2 3 4" xfId="11967"/>
    <cellStyle name="20% - 强调文字颜色 5 3 2 2 2 4" xfId="12957"/>
    <cellStyle name="20% - 强调文字颜色 5 3 2 2 2 4 2" xfId="3383"/>
    <cellStyle name="20% - 强调文字颜色 5 3 2 2 2 4 2 2" xfId="12962"/>
    <cellStyle name="20% - 强调文字颜色 5 3 2 2 2 4 2 3" xfId="12964"/>
    <cellStyle name="20% - 强调文字颜色 5 3 2 2 2 4 3" xfId="12970"/>
    <cellStyle name="20% - 强调文字颜色 5 3 2 2 2 4 4" xfId="12976"/>
    <cellStyle name="20% - 强调文字颜色 5 3 2 2 2 5" xfId="12979"/>
    <cellStyle name="20% - 强调文字颜色 5 3 2 2 2 5 2" xfId="12982"/>
    <cellStyle name="20% - 强调文字颜色 5 3 2 2 2 5 3" xfId="12985"/>
    <cellStyle name="20% - 强调文字颜色 5 3 2 2 2 6" xfId="12987"/>
    <cellStyle name="20% - 强调文字颜色 5 3 2 2 2 7" xfId="12989"/>
    <cellStyle name="20% - 强调文字颜色 5 3 2 2 3" xfId="5024"/>
    <cellStyle name="20% - 强调文字颜色 5 3 2 2 3 2" xfId="415"/>
    <cellStyle name="20% - 强调文字颜色 5 3 2 2 3 2 2" xfId="12992"/>
    <cellStyle name="20% - 强调文字颜色 5 3 2 2 3 2 3" xfId="12994"/>
    <cellStyle name="20% - 强调文字颜色 5 3 2 2 3 3" xfId="458"/>
    <cellStyle name="20% - 强调文字颜色 5 3 2 2 3 4" xfId="12997"/>
    <cellStyle name="20% - 强调文字颜色 5 3 2 2 4" xfId="5037"/>
    <cellStyle name="20% - 强调文字颜色 5 3 2 2 4 2" xfId="1907"/>
    <cellStyle name="20% - 强调文字颜色 5 3 2 2 4 2 2" xfId="1205"/>
    <cellStyle name="20% - 强调文字颜色 5 3 2 2 4 2 3" xfId="13002"/>
    <cellStyle name="20% - 强调文字颜色 5 3 2 2 4 3" xfId="13006"/>
    <cellStyle name="20% - 强调文字颜色 5 3 2 2 4 4" xfId="13009"/>
    <cellStyle name="20% - 强调文字颜色 5 3 2 2 5" xfId="5053"/>
    <cellStyle name="20% - 强调文字颜色 5 3 2 2 5 2" xfId="10051"/>
    <cellStyle name="20% - 强调文字颜色 5 3 2 2 5 2 2" xfId="11222"/>
    <cellStyle name="20% - 强调文字颜色 5 3 2 2 5 2 3" xfId="13012"/>
    <cellStyle name="20% - 强调文字颜色 5 3 2 2 5 3" xfId="13018"/>
    <cellStyle name="20% - 强调文字颜色 5 3 2 2 5 4" xfId="13021"/>
    <cellStyle name="20% - 强调文字颜色 5 3 2 2 6" xfId="9977"/>
    <cellStyle name="20% - 强调文字颜色 5 3 2 2 6 2" xfId="13024"/>
    <cellStyle name="20% - 强调文字颜色 5 3 2 2 6 2 2" xfId="13027"/>
    <cellStyle name="20% - 强调文字颜色 5 3 2 2 6 2 3" xfId="13028"/>
    <cellStyle name="20% - 强调文字颜色 5 3 2 2 6 3" xfId="10570"/>
    <cellStyle name="20% - 强调文字颜色 5 3 2 2 6 4" xfId="10576"/>
    <cellStyle name="20% - 强调文字颜色 5 3 2 2 7" xfId="9982"/>
    <cellStyle name="20% - 强调文字颜色 5 3 2 2 7 2" xfId="13030"/>
    <cellStyle name="20% - 强调文字颜色 5 3 2 2 7 3" xfId="13032"/>
    <cellStyle name="20% - 强调文字颜色 5 3 2 2 8" xfId="13034"/>
    <cellStyle name="20% - 强调文字颜色 5 3 2 2 9" xfId="13037"/>
    <cellStyle name="20% - 强调文字颜色 5 3 2 3" xfId="13041"/>
    <cellStyle name="20% - 强调文字颜色 5 3 2 3 2" xfId="13044"/>
    <cellStyle name="20% - 强调文字颜色 5 3 2 3 2 2" xfId="10096"/>
    <cellStyle name="20% - 强调文字颜色 5 3 2 3 2 2 2" xfId="3647"/>
    <cellStyle name="20% - 强调文字颜色 5 3 2 3 2 2 2 2" xfId="9431"/>
    <cellStyle name="20% - 强调文字颜色 5 3 2 3 2 2 2 3" xfId="176"/>
    <cellStyle name="20% - 强调文字颜色 5 3 2 3 2 2 3" xfId="4594"/>
    <cellStyle name="20% - 强调文字颜色 5 3 2 3 2 2 4" xfId="4599"/>
    <cellStyle name="20% - 强调文字颜色 5 3 2 3 2 3" xfId="13047"/>
    <cellStyle name="20% - 强调文字颜色 5 3 2 3 2 3 2" xfId="12040"/>
    <cellStyle name="20% - 强调文字颜色 5 3 2 3 2 3 3" xfId="4620"/>
    <cellStyle name="20% - 强调文字颜色 5 3 2 3 2 4" xfId="13052"/>
    <cellStyle name="20% - 强调文字颜色 5 3 2 3 2 5" xfId="13057"/>
    <cellStyle name="20% - 强调文字颜色 5 3 2 3 3" xfId="5236"/>
    <cellStyle name="20% - 强调文字颜色 5 3 2 3 3 2" xfId="5247"/>
    <cellStyle name="20% - 强调文字颜色 5 3 2 3 3 2 2" xfId="13058"/>
    <cellStyle name="20% - 强调文字颜色 5 3 2 3 3 2 3" xfId="4691"/>
    <cellStyle name="20% - 强调文字颜色 5 3 2 3 3 3" xfId="5252"/>
    <cellStyle name="20% - 强调文字颜色 5 3 2 3 3 4" xfId="13060"/>
    <cellStyle name="20% - 强调文字颜色 5 3 2 3 4" xfId="5257"/>
    <cellStyle name="20% - 强调文字颜色 5 3 2 3 4 2" xfId="10120"/>
    <cellStyle name="20% - 强调文字颜色 5 3 2 3 4 2 2" xfId="13063"/>
    <cellStyle name="20% - 强调文字颜色 5 3 2 3 4 2 3" xfId="4768"/>
    <cellStyle name="20% - 强调文字颜色 5 3 2 3 4 3" xfId="13069"/>
    <cellStyle name="20% - 强调文字颜色 5 3 2 3 4 4" xfId="13074"/>
    <cellStyle name="20% - 强调文字颜色 5 3 2 3 5" xfId="5268"/>
    <cellStyle name="20% - 强调文字颜色 5 3 2 3 5 2" xfId="13079"/>
    <cellStyle name="20% - 强调文字颜色 5 3 2 3 5 3" xfId="13083"/>
    <cellStyle name="20% - 强调文字颜色 5 3 2 3 6" xfId="7378"/>
    <cellStyle name="20% - 强调文字颜色 5 3 2 3 7" xfId="13086"/>
    <cellStyle name="20% - 强调文字颜色 5 3 2 4" xfId="13088"/>
    <cellStyle name="20% - 强调文字颜色 5 3 2 4 2" xfId="13090"/>
    <cellStyle name="20% - 强调文字颜色 5 3 2 4 2 2" xfId="13093"/>
    <cellStyle name="20% - 强调文字颜色 5 3 2 4 2 2 2" xfId="12195"/>
    <cellStyle name="20% - 强调文字颜色 5 3 2 4 2 2 3" xfId="5803"/>
    <cellStyle name="20% - 强调文字颜色 5 3 2 4 2 3" xfId="13098"/>
    <cellStyle name="20% - 强调文字颜色 5 3 2 4 2 4" xfId="13102"/>
    <cellStyle name="20% - 强调文字颜色 5 3 2 4 3" xfId="5283"/>
    <cellStyle name="20% - 强调文字颜色 5 3 2 4 3 2" xfId="5288"/>
    <cellStyle name="20% - 强调文字颜色 5 3 2 4 3 3" xfId="5291"/>
    <cellStyle name="20% - 强调文字颜色 5 3 2 4 4" xfId="5297"/>
    <cellStyle name="20% - 强调文字颜色 5 3 2 4 5" xfId="3780"/>
    <cellStyle name="20% - 强调文字颜色 5 3 2 5" xfId="13105"/>
    <cellStyle name="20% - 强调文字颜色 5 3 2 5 2" xfId="13106"/>
    <cellStyle name="20% - 强调文字颜色 5 3 2 5 2 2" xfId="13109"/>
    <cellStyle name="20% - 强调文字颜色 5 3 2 5 2 3" xfId="13113"/>
    <cellStyle name="20% - 强调文字颜色 5 3 2 5 3" xfId="352"/>
    <cellStyle name="20% - 强调文字颜色 5 3 2 5 4" xfId="13"/>
    <cellStyle name="20% - 强调文字颜色 5 3 2 6" xfId="9715"/>
    <cellStyle name="20% - 强调文字颜色 5 3 2 6 2" xfId="4170"/>
    <cellStyle name="20% - 强调文字颜色 5 3 2 6 2 2" xfId="4175"/>
    <cellStyle name="20% - 强调文字颜色 5 3 2 6 2 3" xfId="4182"/>
    <cellStyle name="20% - 强调文字颜色 5 3 2 6 3" xfId="3579"/>
    <cellStyle name="20% - 强调文字颜色 5 3 2 6 4" xfId="3592"/>
    <cellStyle name="20% - 强调文字颜色 5 3 2 7" xfId="9717"/>
    <cellStyle name="20% - 强调文字颜色 5 3 2 7 2" xfId="746"/>
    <cellStyle name="20% - 强调文字颜色 5 3 2 7 2 2" xfId="2569"/>
    <cellStyle name="20% - 强调文字颜色 5 3 2 7 2 3" xfId="2594"/>
    <cellStyle name="20% - 强调文字颜色 5 3 2 7 3" xfId="770"/>
    <cellStyle name="20% - 强调文字颜色 5 3 2 7 4" xfId="2639"/>
    <cellStyle name="20% - 强调文字颜色 5 3 2 8" xfId="9720"/>
    <cellStyle name="20% - 强调文字颜色 5 3 2 8 2" xfId="921"/>
    <cellStyle name="20% - 强调文字颜色 5 3 2 8 3" xfId="963"/>
    <cellStyle name="20% - 强调文字颜色 5 3 2 9" xfId="13115"/>
    <cellStyle name="20% - 强调文字颜色 5 3 2_11" xfId="5124"/>
    <cellStyle name="20% - 强调文字颜色 5 3 3" xfId="13123"/>
    <cellStyle name="20% - 强调文字颜色 5 3 3 10" xfId="13125"/>
    <cellStyle name="20% - 强调文字颜色 5 3 3 2" xfId="13128"/>
    <cellStyle name="20% - 强调文字颜色 5 3 3 2 2" xfId="13130"/>
    <cellStyle name="20% - 强调文字颜色 5 3 3 2 2 2" xfId="11113"/>
    <cellStyle name="20% - 强调文字颜色 5 3 3 2 2 2 2" xfId="6913"/>
    <cellStyle name="20% - 强调文字颜色 5 3 3 2 2 2 2 2" xfId="11120"/>
    <cellStyle name="20% - 强调文字颜色 5 3 3 2 2 2 2 3" xfId="8670"/>
    <cellStyle name="20% - 强调文字颜色 5 3 3 2 2 2 3" xfId="11125"/>
    <cellStyle name="20% - 强调文字颜色 5 3 3 2 2 2 4" xfId="11129"/>
    <cellStyle name="20% - 强调文字颜色 5 3 3 2 2 3" xfId="11132"/>
    <cellStyle name="20% - 强调文字颜色 5 3 3 2 2 3 2" xfId="11138"/>
    <cellStyle name="20% - 强调文字颜色 5 3 3 2 2 3 2 2" xfId="13136"/>
    <cellStyle name="20% - 强调文字颜色 5 3 3 2 2 3 2 3" xfId="6019"/>
    <cellStyle name="20% - 强调文字颜色 5 3 3 2 2 3 3" xfId="11144"/>
    <cellStyle name="20% - 强调文字颜色 5 3 3 2 2 3 4" xfId="13139"/>
    <cellStyle name="20% - 强调文字颜色 5 3 3 2 2 4" xfId="11146"/>
    <cellStyle name="20% - 强调文字颜色 5 3 3 2 2 4 2" xfId="13142"/>
    <cellStyle name="20% - 强调文字颜色 5 3 3 2 2 4 2 2" xfId="13146"/>
    <cellStyle name="20% - 强调文字颜色 5 3 3 2 2 4 2 3" xfId="6633"/>
    <cellStyle name="20% - 强调文字颜色 5 3 3 2 2 4 3" xfId="13151"/>
    <cellStyle name="20% - 强调文字颜色 5 3 3 2 2 4 4" xfId="13154"/>
    <cellStyle name="20% - 强调文字颜色 5 3 3 2 2 5" xfId="11151"/>
    <cellStyle name="20% - 强调文字颜色 5 3 3 2 2 5 2" xfId="13158"/>
    <cellStyle name="20% - 强调文字颜色 5 3 3 2 2 5 3" xfId="13162"/>
    <cellStyle name="20% - 强调文字颜色 5 3 3 2 2 6" xfId="13164"/>
    <cellStyle name="20% - 强调文字颜色 5 3 3 2 2 7" xfId="13166"/>
    <cellStyle name="20% - 强调文字颜色 5 3 3 2 3" xfId="2452"/>
    <cellStyle name="20% - 强调文字颜色 5 3 3 2 3 2" xfId="11157"/>
    <cellStyle name="20% - 强调文字颜色 5 3 3 2 3 2 2" xfId="6938"/>
    <cellStyle name="20% - 强调文字颜色 5 3 3 2 3 2 3" xfId="13167"/>
    <cellStyle name="20% - 强调文字颜色 5 3 3 2 3 3" xfId="13172"/>
    <cellStyle name="20% - 强调文字颜色 5 3 3 2 3 4" xfId="13175"/>
    <cellStyle name="20% - 强调文字颜色 5 3 3 2 4" xfId="5343"/>
    <cellStyle name="20% - 强调文字颜色 5 3 3 2 4 2" xfId="11174"/>
    <cellStyle name="20% - 强调文字颜色 5 3 3 2 4 2 2" xfId="13180"/>
    <cellStyle name="20% - 强调文字颜色 5 3 3 2 4 2 3" xfId="13183"/>
    <cellStyle name="20% - 强调文字颜色 5 3 3 2 4 3" xfId="13187"/>
    <cellStyle name="20% - 强调文字颜色 5 3 3 2 4 4" xfId="13192"/>
    <cellStyle name="20% - 强调文字颜色 5 3 3 2 5" xfId="10197"/>
    <cellStyle name="20% - 强调文字颜色 5 3 3 2 5 2" xfId="11191"/>
    <cellStyle name="20% - 强调文字颜色 5 3 3 2 5 2 2" xfId="13195"/>
    <cellStyle name="20% - 强调文字颜色 5 3 3 2 5 2 3" xfId="13197"/>
    <cellStyle name="20% - 强调文字颜色 5 3 3 2 5 3" xfId="13199"/>
    <cellStyle name="20% - 强调文字颜色 5 3 3 2 5 4" xfId="13203"/>
    <cellStyle name="20% - 强调文字颜色 5 3 3 2 6" xfId="10205"/>
    <cellStyle name="20% - 强调文字颜色 5 3 3 2 6 2" xfId="10358"/>
    <cellStyle name="20% - 强调文字颜色 5 3 3 2 6 2 2" xfId="13204"/>
    <cellStyle name="20% - 强调文字颜色 5 3 3 2 6 2 3" xfId="13205"/>
    <cellStyle name="20% - 强调文字颜色 5 3 3 2 6 3" xfId="13206"/>
    <cellStyle name="20% - 强调文字颜色 5 3 3 2 6 4" xfId="13207"/>
    <cellStyle name="20% - 强调文字颜色 5 3 3 2 7" xfId="13208"/>
    <cellStyle name="20% - 强调文字颜色 5 3 3 2 7 2" xfId="13209"/>
    <cellStyle name="20% - 强调文字颜色 5 3 3 2 7 3" xfId="13210"/>
    <cellStyle name="20% - 强调文字颜色 5 3 3 2 8" xfId="13029"/>
    <cellStyle name="20% - 强调文字颜色 5 3 3 2 9" xfId="13033"/>
    <cellStyle name="20% - 强调文字颜色 5 3 3 3" xfId="13213"/>
    <cellStyle name="20% - 强调文字颜色 5 3 3 3 2" xfId="13214"/>
    <cellStyle name="20% - 强调文字颜色 5 3 3 3 2 2" xfId="1295"/>
    <cellStyle name="20% - 强调文字颜色 5 3 3 3 2 2 2" xfId="10372"/>
    <cellStyle name="20% - 强调文字颜色 5 3 3 3 2 2 2 2" xfId="1673"/>
    <cellStyle name="20% - 强调文字颜色 5 3 3 3 2 2 2 3" xfId="1718"/>
    <cellStyle name="20% - 强调文字颜色 5 3 3 3 2 2 3" xfId="7118"/>
    <cellStyle name="20% - 强调文字颜色 5 3 3 3 2 2 4" xfId="7131"/>
    <cellStyle name="20% - 强调文字颜色 5 3 3 3 2 3" xfId="11229"/>
    <cellStyle name="20% - 强调文字颜色 5 3 3 3 2 3 2" xfId="10393"/>
    <cellStyle name="20% - 强调文字颜色 5 3 3 3 2 3 3" xfId="7138"/>
    <cellStyle name="20% - 强调文字颜色 5 3 3 3 2 4" xfId="13217"/>
    <cellStyle name="20% - 强调文字颜色 5 3 3 3 2 5" xfId="13221"/>
    <cellStyle name="20% - 强调文字颜色 5 3 3 3 3" xfId="13223"/>
    <cellStyle name="20% - 强调文字颜色 5 3 3 3 3 2" xfId="11238"/>
    <cellStyle name="20% - 强调文字颜色 5 3 3 3 3 2 2" xfId="13226"/>
    <cellStyle name="20% - 强调文字颜色 5 3 3 3 3 2 3" xfId="7228"/>
    <cellStyle name="20% - 强调文字颜色 5 3 3 3 3 3" xfId="13231"/>
    <cellStyle name="20% - 强调文字颜色 5 3 3 3 3 4" xfId="13235"/>
    <cellStyle name="20% - 强调文字颜色 5 3 3 3 4" xfId="13239"/>
    <cellStyle name="20% - 强调文字颜色 5 3 3 3 4 2" xfId="11244"/>
    <cellStyle name="20% - 强调文字颜色 5 3 3 3 4 2 2" xfId="3348"/>
    <cellStyle name="20% - 强调文字颜色 5 3 3 3 4 2 3" xfId="3422"/>
    <cellStyle name="20% - 强调文字颜色 5 3 3 3 4 3" xfId="13244"/>
    <cellStyle name="20% - 强调文字颜色 5 3 3 3 4 4" xfId="13251"/>
    <cellStyle name="20% - 强调文字颜色 5 3 3 3 5" xfId="13252"/>
    <cellStyle name="20% - 强调文字颜色 5 3 3 3 5 2" xfId="13255"/>
    <cellStyle name="20% - 强调文字颜色 5 3 3 3 5 3" xfId="13256"/>
    <cellStyle name="20% - 强调文字颜色 5 3 3 3 6" xfId="6269"/>
    <cellStyle name="20% - 强调文字颜色 5 3 3 3 7" xfId="6283"/>
    <cellStyle name="20% - 强调文字颜色 5 3 3 4" xfId="13257"/>
    <cellStyle name="20% - 强调文字颜色 5 3 3 4 2" xfId="13258"/>
    <cellStyle name="20% - 强调文字颜色 5 3 3 4 2 2" xfId="11268"/>
    <cellStyle name="20% - 强调文字颜色 5 3 3 4 2 2 2" xfId="12513"/>
    <cellStyle name="20% - 强调文字颜色 5 3 3 4 2 2 3" xfId="8009"/>
    <cellStyle name="20% - 强调文字颜色 5 3 3 4 2 3" xfId="13261"/>
    <cellStyle name="20% - 强调文字颜色 5 3 3 4 2 4" xfId="13265"/>
    <cellStyle name="20% - 强调文字颜色 5 3 3 4 3" xfId="473"/>
    <cellStyle name="20% - 强调文字颜色 5 3 3 4 3 2" xfId="13267"/>
    <cellStyle name="20% - 强调文字颜色 5 3 3 4 3 3" xfId="13270"/>
    <cellStyle name="20% - 强调文字颜色 5 3 3 4 4" xfId="7954"/>
    <cellStyle name="20% - 强调文字颜色 5 3 3 4 5" xfId="3969"/>
    <cellStyle name="20% - 强调文字颜色 5 3 3 5" xfId="13271"/>
    <cellStyle name="20% - 强调文字颜色 5 3 3 5 2" xfId="13272"/>
    <cellStyle name="20% - 强调文字颜色 5 3 3 5 2 2" xfId="13274"/>
    <cellStyle name="20% - 强调文字颜色 5 3 3 5 2 3" xfId="13276"/>
    <cellStyle name="20% - 强调文字颜色 5 3 3 5 3" xfId="13277"/>
    <cellStyle name="20% - 强调文字颜色 5 3 3 5 4" xfId="13284"/>
    <cellStyle name="20% - 强调文字颜色 5 3 3 6" xfId="2761"/>
    <cellStyle name="20% - 强调文字颜色 5 3 3 6 2" xfId="5150"/>
    <cellStyle name="20% - 强调文字颜色 5 3 3 6 2 2" xfId="4782"/>
    <cellStyle name="20% - 强调文字颜色 5 3 3 6 2 3" xfId="4811"/>
    <cellStyle name="20% - 强调文字颜色 5 3 3 6 3" xfId="5156"/>
    <cellStyle name="20% - 强调文字颜色 5 3 3 6 4" xfId="5180"/>
    <cellStyle name="20% - 强调文字颜色 5 3 3 7" xfId="9588"/>
    <cellStyle name="20% - 强调文字颜色 5 3 3 7 2" xfId="5324"/>
    <cellStyle name="20% - 强调文字颜色 5 3 3 7 2 2" xfId="5333"/>
    <cellStyle name="20% - 强调文字颜色 5 3 3 7 2 3" xfId="5362"/>
    <cellStyle name="20% - 强调文字颜色 5 3 3 7 3" xfId="5388"/>
    <cellStyle name="20% - 强调文字颜色 5 3 3 7 4" xfId="5417"/>
    <cellStyle name="20% - 强调文字颜色 5 3 3 8" xfId="9592"/>
    <cellStyle name="20% - 强调文字颜色 5 3 3 8 2" xfId="5583"/>
    <cellStyle name="20% - 强调文字颜色 5 3 3 8 3" xfId="5629"/>
    <cellStyle name="20% - 强调文字颜色 5 3 3 9" xfId="13286"/>
    <cellStyle name="20% - 强调文字颜色 5 3 3_11" xfId="2266"/>
    <cellStyle name="20% - 强调文字颜色 5 3 4" xfId="13294"/>
    <cellStyle name="20% - 强调文字颜色 5 3 4 2" xfId="13296"/>
    <cellStyle name="20% - 强调文字颜色 5 3 4 2 2" xfId="13299"/>
    <cellStyle name="20% - 强调文字颜色 5 3 4 2 2 2" xfId="4647"/>
    <cellStyle name="20% - 强调文字颜色 5 3 4 2 2 2 2" xfId="6551"/>
    <cellStyle name="20% - 强调文字颜色 5 3 4 2 2 2 3" xfId="11332"/>
    <cellStyle name="20% - 强调文字颜色 5 3 4 2 2 3" xfId="9459"/>
    <cellStyle name="20% - 强调文字颜色 5 3 4 2 2 4" xfId="11344"/>
    <cellStyle name="20% - 强调文字颜色 5 3 4 2 3" xfId="1398"/>
    <cellStyle name="20% - 强调文字颜色 5 3 4 2 3 2" xfId="10290"/>
    <cellStyle name="20% - 强调文字颜色 5 3 4 2 3 2 2" xfId="10295"/>
    <cellStyle name="20% - 强调文字颜色 5 3 4 2 3 2 3" xfId="10262"/>
    <cellStyle name="20% - 强调文字颜色 5 3 4 2 3 3" xfId="10301"/>
    <cellStyle name="20% - 强调文字颜色 5 3 4 2 3 4" xfId="10304"/>
    <cellStyle name="20% - 强调文字颜色 5 3 4 2 4" xfId="5402"/>
    <cellStyle name="20% - 强调文字颜色 5 3 4 2 4 2" xfId="11365"/>
    <cellStyle name="20% - 强调文字颜色 5 3 4 2 4 2 2" xfId="13304"/>
    <cellStyle name="20% - 强调文字颜色 5 3 4 2 4 2 3" xfId="13306"/>
    <cellStyle name="20% - 强调文字颜色 5 3 4 2 4 3" xfId="13307"/>
    <cellStyle name="20% - 强调文字颜色 5 3 4 2 4 4" xfId="13309"/>
    <cellStyle name="20% - 强调文字颜色 5 3 4 2 5" xfId="13311"/>
    <cellStyle name="20% - 强调文字颜色 5 3 4 2 5 2" xfId="11378"/>
    <cellStyle name="20% - 强调文字颜色 5 3 4 2 5 3" xfId="13315"/>
    <cellStyle name="20% - 强调文字颜色 5 3 4 2 6" xfId="13319"/>
    <cellStyle name="20% - 强调文字颜色 5 3 4 2 7" xfId="13320"/>
    <cellStyle name="20% - 强调文字颜色 5 3 4 3" xfId="13321"/>
    <cellStyle name="20% - 强调文字颜色 5 3 4 3 2" xfId="13322"/>
    <cellStyle name="20% - 强调文字颜色 5 3 4 3 2 2" xfId="11414"/>
    <cellStyle name="20% - 强调文字颜色 5 3 4 3 2 3" xfId="11417"/>
    <cellStyle name="20% - 强调文字颜色 5 3 4 3 3" xfId="13325"/>
    <cellStyle name="20% - 强调文字颜色 5 3 4 3 4" xfId="13329"/>
    <cellStyle name="20% - 强调文字颜色 5 3 4 4" xfId="13330"/>
    <cellStyle name="20% - 强调文字颜色 5 3 4 4 2" xfId="13331"/>
    <cellStyle name="20% - 强调文字颜色 5 3 4 4 2 2" xfId="11471"/>
    <cellStyle name="20% - 强调文字颜色 5 3 4 4 2 3" xfId="13333"/>
    <cellStyle name="20% - 强调文字颜色 5 3 4 4 3" xfId="2851"/>
    <cellStyle name="20% - 强调文字颜色 5 3 4 4 4" xfId="7967"/>
    <cellStyle name="20% - 强调文字颜色 5 3 4 5" xfId="13335"/>
    <cellStyle name="20% - 强调文字颜色 5 3 4 5 2" xfId="13336"/>
    <cellStyle name="20% - 强调文字颜色 5 3 4 5 2 2" xfId="13338"/>
    <cellStyle name="20% - 强调文字颜色 5 3 4 5 2 3" xfId="3526"/>
    <cellStyle name="20% - 强调文字颜色 5 3 4 5 3" xfId="2885"/>
    <cellStyle name="20% - 强调文字颜色 5 3 4 5 4" xfId="13340"/>
    <cellStyle name="20% - 强调文字颜色 5 3 4 6" xfId="9728"/>
    <cellStyle name="20% - 强调文字颜色 5 3 4 6 2" xfId="6104"/>
    <cellStyle name="20% - 强调文字颜色 5 3 4 6 2 2" xfId="6108"/>
    <cellStyle name="20% - 强调文字颜色 5 3 4 6 2 3" xfId="6125"/>
    <cellStyle name="20% - 强调文字颜色 5 3 4 6 3" xfId="6138"/>
    <cellStyle name="20% - 强调文字颜色 5 3 4 6 4" xfId="6144"/>
    <cellStyle name="20% - 强调文字颜色 5 3 4 7" xfId="9730"/>
    <cellStyle name="20% - 强调文字颜色 5 3 4 7 2" xfId="5746"/>
    <cellStyle name="20% - 强调文字颜色 5 3 4 7 3" xfId="5769"/>
    <cellStyle name="20% - 强调文字颜色 5 3 4 8" xfId="8512"/>
    <cellStyle name="20% - 强调文字颜色 5 3 4 9" xfId="13342"/>
    <cellStyle name="20% - 强调文字颜色 5 3 5" xfId="13348"/>
    <cellStyle name="20% - 强调文字颜色 5 3 5 2" xfId="13349"/>
    <cellStyle name="20% - 强调文字颜色 5 3 5 2 2" xfId="13351"/>
    <cellStyle name="20% - 强调文字颜色 5 3 5 2 2 2" xfId="9582"/>
    <cellStyle name="20% - 强调文字颜色 5 3 5 2 2 2 2" xfId="13355"/>
    <cellStyle name="20% - 强调文字颜色 5 3 5 2 2 2 3" xfId="13361"/>
    <cellStyle name="20% - 强调文字颜色 5 3 5 2 2 3" xfId="9584"/>
    <cellStyle name="20% - 强调文字颜色 5 3 5 2 2 4" xfId="13365"/>
    <cellStyle name="20% - 强调文字颜色 5 3 5 2 3" xfId="3120"/>
    <cellStyle name="20% - 强调文字颜色 5 3 5 2 3 2" xfId="11520"/>
    <cellStyle name="20% - 强调文字颜色 5 3 5 2 3 3" xfId="13367"/>
    <cellStyle name="20% - 强调文字颜色 5 3 5 2 4" xfId="5443"/>
    <cellStyle name="20% - 强调文字颜色 5 3 5 2 5" xfId="13369"/>
    <cellStyle name="20% - 强调文字颜色 5 3 5 3" xfId="13370"/>
    <cellStyle name="20% - 强调文字颜色 5 3 5 3 2" xfId="13371"/>
    <cellStyle name="20% - 强调文字颜色 5 3 5 3 2 2" xfId="13373"/>
    <cellStyle name="20% - 强调文字颜色 5 3 5 3 2 3" xfId="13374"/>
    <cellStyle name="20% - 强调文字颜色 5 3 5 3 3" xfId="13375"/>
    <cellStyle name="20% - 强调文字颜色 5 3 5 3 4" xfId="13377"/>
    <cellStyle name="20% - 强调文字颜色 5 3 5 4" xfId="13378"/>
    <cellStyle name="20% - 强调文字颜色 5 3 5 4 2" xfId="13379"/>
    <cellStyle name="20% - 强调文字颜色 5 3 5 4 2 2" xfId="13380"/>
    <cellStyle name="20% - 强调文字颜色 5 3 5 4 2 3" xfId="13381"/>
    <cellStyle name="20% - 强调文字颜色 5 3 5 4 3" xfId="13382"/>
    <cellStyle name="20% - 强调文字颜色 5 3 5 4 4" xfId="13384"/>
    <cellStyle name="20% - 强调文字颜色 5 3 5 5" xfId="13385"/>
    <cellStyle name="20% - 强调文字颜色 5 3 5 5 2" xfId="13386"/>
    <cellStyle name="20% - 强调文字颜色 5 3 5 5 3" xfId="13387"/>
    <cellStyle name="20% - 强调文字颜色 5 3 5 6" xfId="9732"/>
    <cellStyle name="20% - 强调文字颜色 5 3 5 7" xfId="9735"/>
    <cellStyle name="20% - 强调文字颜色 5 3 6" xfId="13389"/>
    <cellStyle name="20% - 强调文字颜色 5 3 6 2" xfId="13390"/>
    <cellStyle name="20% - 强调文字颜色 5 3 6 2 2" xfId="13392"/>
    <cellStyle name="20% - 强调文字颜色 5 3 6 2 2 2" xfId="11601"/>
    <cellStyle name="20% - 强调文字颜色 5 3 6 2 2 3" xfId="13394"/>
    <cellStyle name="20% - 强调文字颜色 5 3 6 2 3" xfId="3459"/>
    <cellStyle name="20% - 强调文字颜色 5 3 6 2 4" xfId="5471"/>
    <cellStyle name="20% - 强调文字颜色 5 3 6 3" xfId="13395"/>
    <cellStyle name="20% - 强调文字颜色 5 3 6 3 2" xfId="13396"/>
    <cellStyle name="20% - 强调文字颜色 5 3 6 3 2 2" xfId="13397"/>
    <cellStyle name="20% - 强调文字颜色 5 3 6 3 2 3" xfId="13398"/>
    <cellStyle name="20% - 强调文字颜色 5 3 6 3 3" xfId="13399"/>
    <cellStyle name="20% - 强调文字颜色 5 3 6 3 4" xfId="7307"/>
    <cellStyle name="20% - 强调文字颜色 5 3 6 4" xfId="13400"/>
    <cellStyle name="20% - 强调文字颜色 5 3 6 4 2" xfId="13401"/>
    <cellStyle name="20% - 强调文字颜色 5 3 6 4 3" xfId="13402"/>
    <cellStyle name="20% - 强调文字颜色 5 3 6 5" xfId="13403"/>
    <cellStyle name="20% - 强调文字颜色 5 3 6 6" xfId="13405"/>
    <cellStyle name="20% - 强调文字颜色 5 3 7" xfId="13407"/>
    <cellStyle name="20% - 强调文字颜色 5 3 7 2" xfId="3770"/>
    <cellStyle name="20% - 强调文字颜色 5 3 7 2 2" xfId="13409"/>
    <cellStyle name="20% - 强调文字颜色 5 3 7 2 3" xfId="13411"/>
    <cellStyle name="20% - 强调文字颜色 5 3 7 3" xfId="13412"/>
    <cellStyle name="20% - 强调文字颜色 5 3 7 4" xfId="13413"/>
    <cellStyle name="20% - 强调文字颜色 5 3 8" xfId="13414"/>
    <cellStyle name="20% - 强调文字颜色 5 3 8 2" xfId="13415"/>
    <cellStyle name="20% - 强调文字颜色 5 3 8 2 2" xfId="13419"/>
    <cellStyle name="20% - 强调文字颜色 5 3 8 2 3" xfId="13424"/>
    <cellStyle name="20% - 强调文字颜色 5 3 8 3" xfId="13427"/>
    <cellStyle name="20% - 强调文字颜色 5 3 8 4" xfId="13428"/>
    <cellStyle name="20% - 强调文字颜色 5 3 9" xfId="13429"/>
    <cellStyle name="20% - 强调文字颜色 5 3 9 2" xfId="13430"/>
    <cellStyle name="20% - 强调文字颜色 5 3 9 2 2" xfId="13433"/>
    <cellStyle name="20% - 强调文字颜色 5 3 9 2 3" xfId="13436"/>
    <cellStyle name="20% - 强调文字颜色 5 3 9 3" xfId="13437"/>
    <cellStyle name="20% - 强调文字颜色 5 3 9 4" xfId="13439"/>
    <cellStyle name="20% - 强调文字颜色 5 3_11" xfId="13440"/>
    <cellStyle name="20% - 强调文字颜色 5 4" xfId="13443"/>
    <cellStyle name="20% - 强调文字颜色 5 4 10" xfId="13446"/>
    <cellStyle name="20% - 强调文字颜色 5 4 11" xfId="13448"/>
    <cellStyle name="20% - 强调文字颜色 5 4 2" xfId="1537"/>
    <cellStyle name="20% - 强调文字颜色 5 4 2 2" xfId="13449"/>
    <cellStyle name="20% - 强调文字颜色 5 4 2 2 2" xfId="4261"/>
    <cellStyle name="20% - 强调文字颜色 5 4 2 2 2 2" xfId="13453"/>
    <cellStyle name="20% - 强调文字颜色 5 4 2 2 2 2 2" xfId="7619"/>
    <cellStyle name="20% - 强调文字颜色 5 4 2 2 2 2 3" xfId="13456"/>
    <cellStyle name="20% - 强调文字颜色 5 4 2 2 2 3" xfId="13460"/>
    <cellStyle name="20% - 强调文字颜色 5 4 2 2 2 4" xfId="13462"/>
    <cellStyle name="20% - 强调文字颜色 5 4 2 2 3" xfId="4276"/>
    <cellStyle name="20% - 强调文字颜色 5 4 2 2 3 2" xfId="5522"/>
    <cellStyle name="20% - 强调文字颜色 5 4 2 2 3 2 2" xfId="9495"/>
    <cellStyle name="20% - 强调文字颜色 5 4 2 2 3 2 3" xfId="13467"/>
    <cellStyle name="20% - 强调文字颜色 5 4 2 2 3 3" xfId="5526"/>
    <cellStyle name="20% - 强调文字颜色 5 4 2 2 3 4" xfId="13476"/>
    <cellStyle name="20% - 强调文字颜色 5 4 2 2 4" xfId="5545"/>
    <cellStyle name="20% - 强调文字颜色 5 4 2 2 4 2" xfId="13478"/>
    <cellStyle name="20% - 强调文字颜色 5 4 2 2 4 2 2" xfId="13483"/>
    <cellStyle name="20% - 强调文字颜色 5 4 2 2 4 2 3" xfId="13489"/>
    <cellStyle name="20% - 强调文字颜色 5 4 2 2 4 3" xfId="13498"/>
    <cellStyle name="20% - 强调文字颜色 5 4 2 2 4 4" xfId="13503"/>
    <cellStyle name="20% - 强调文字颜色 5 4 2 2 5" xfId="5551"/>
    <cellStyle name="20% - 强调文字颜色 5 4 2 2 5 2" xfId="13505"/>
    <cellStyle name="20% - 强调文字颜色 5 4 2 2 5 3" xfId="13513"/>
    <cellStyle name="20% - 强调文字颜色 5 4 2 2 6" xfId="11800"/>
    <cellStyle name="20% - 强调文字颜色 5 4 2 2 7" xfId="11806"/>
    <cellStyle name="20% - 强调文字颜色 5 4 2 3" xfId="13515"/>
    <cellStyle name="20% - 强调文字颜色 5 4 2 3 2" xfId="231"/>
    <cellStyle name="20% - 强调文字颜色 5 4 2 3 2 2" xfId="9331"/>
    <cellStyle name="20% - 强调文字颜色 5 4 2 3 2 3" xfId="13520"/>
    <cellStyle name="20% - 强调文字颜色 5 4 2 3 3" xfId="3275"/>
    <cellStyle name="20% - 强调文字颜色 5 4 2 3 4" xfId="5561"/>
    <cellStyle name="20% - 强调文字颜色 5 4 2 4" xfId="13522"/>
    <cellStyle name="20% - 强调文字颜色 5 4 2 4 2" xfId="4289"/>
    <cellStyle name="20% - 强调文字颜色 5 4 2 4 2 2" xfId="9342"/>
    <cellStyle name="20% - 强调文字颜色 5 4 2 4 2 3" xfId="13524"/>
    <cellStyle name="20% - 强调文字颜色 5 4 2 4 3" xfId="3315"/>
    <cellStyle name="20% - 强调文字颜色 5 4 2 4 4" xfId="13528"/>
    <cellStyle name="20% - 强调文字颜色 5 4 2 5" xfId="13531"/>
    <cellStyle name="20% - 强调文字颜色 5 4 2 5 2" xfId="4295"/>
    <cellStyle name="20% - 强调文字颜色 5 4 2 5 2 2" xfId="9359"/>
    <cellStyle name="20% - 强调文字颜色 5 4 2 5 2 3" xfId="13533"/>
    <cellStyle name="20% - 强调文字颜色 5 4 2 5 3" xfId="13535"/>
    <cellStyle name="20% - 强调文字颜色 5 4 2 5 4" xfId="13539"/>
    <cellStyle name="20% - 强调文字颜色 5 4 2 6" xfId="9779"/>
    <cellStyle name="20% - 强调文字颜色 5 4 2 6 2" xfId="6725"/>
    <cellStyle name="20% - 强调文字颜色 5 4 2 6 2 2" xfId="6730"/>
    <cellStyle name="20% - 强调文字颜色 5 4 2 6 2 3" xfId="6732"/>
    <cellStyle name="20% - 强调文字颜色 5 4 2 6 3" xfId="6739"/>
    <cellStyle name="20% - 强调文字颜色 5 4 2 6 4" xfId="6754"/>
    <cellStyle name="20% - 强调文字颜色 5 4 2 7" xfId="9783"/>
    <cellStyle name="20% - 强调文字颜色 5 4 2 7 2" xfId="7007"/>
    <cellStyle name="20% - 强调文字颜色 5 4 2 7 3" xfId="7020"/>
    <cellStyle name="20% - 强调文字颜色 5 4 2 8" xfId="9785"/>
    <cellStyle name="20% - 强调文字颜色 5 4 2 9" xfId="13543"/>
    <cellStyle name="20% - 强调文字颜色 5 4 3" xfId="13553"/>
    <cellStyle name="20% - 强调文字颜色 5 4 3 2" xfId="13555"/>
    <cellStyle name="20% - 强调文字颜色 5 4 3 2 2" xfId="464"/>
    <cellStyle name="20% - 强调文字颜色 5 4 3 2 2 2" xfId="11696"/>
    <cellStyle name="20% - 强调文字颜色 5 4 3 2 2 2 2" xfId="7869"/>
    <cellStyle name="20% - 强调文字颜色 5 4 3 2 2 2 3" xfId="13558"/>
    <cellStyle name="20% - 强调文字颜色 5 4 3 2 2 3" xfId="13561"/>
    <cellStyle name="20% - 强调文字颜色 5 4 3 2 2 4" xfId="13563"/>
    <cellStyle name="20% - 强调文字颜色 5 4 3 2 3" xfId="5607"/>
    <cellStyle name="20% - 强调文字颜色 5 4 3 2 3 2" xfId="11702"/>
    <cellStyle name="20% - 强调文字颜色 5 4 3 2 3 3" xfId="13570"/>
    <cellStyle name="20% - 强调文字颜色 5 4 3 2 4" xfId="5618"/>
    <cellStyle name="20% - 强调文字颜色 5 4 3 2 5" xfId="13574"/>
    <cellStyle name="20% - 强调文字颜色 5 4 3 3" xfId="13577"/>
    <cellStyle name="20% - 强调文字颜色 5 4 3 3 2" xfId="13578"/>
    <cellStyle name="20% - 强调文字颜色 5 4 3 3 2 2" xfId="13580"/>
    <cellStyle name="20% - 强调文字颜色 5 4 3 3 2 3" xfId="13582"/>
    <cellStyle name="20% - 强调文字颜色 5 4 3 3 3" xfId="13584"/>
    <cellStyle name="20% - 强调文字颜色 5 4 3 3 4" xfId="13587"/>
    <cellStyle name="20% - 强调文字颜色 5 4 3 4" xfId="13591"/>
    <cellStyle name="20% - 强调文字颜色 5 4 3 4 2" xfId="2776"/>
    <cellStyle name="20% - 强调文字颜色 5 4 3 4 2 2" xfId="13592"/>
    <cellStyle name="20% - 强调文字颜色 5 4 3 4 2 3" xfId="13595"/>
    <cellStyle name="20% - 强调文字颜色 5 4 3 4 3" xfId="13597"/>
    <cellStyle name="20% - 强调文字颜色 5 4 3 4 4" xfId="13599"/>
    <cellStyle name="20% - 强调文字颜色 5 4 3 5" xfId="13601"/>
    <cellStyle name="20% - 强调文字颜色 5 4 3 5 2" xfId="13602"/>
    <cellStyle name="20% - 强调文字颜色 5 4 3 5 3" xfId="3702"/>
    <cellStyle name="20% - 强调文字颜色 5 4 3 6" xfId="2794"/>
    <cellStyle name="20% - 强调文字颜色 5 4 3 7" xfId="9604"/>
    <cellStyle name="20% - 强调文字颜色 5 4 4" xfId="13606"/>
    <cellStyle name="20% - 强调文字颜色 5 4 4 2" xfId="13612"/>
    <cellStyle name="20% - 强调文字颜色 5 4 4 2 2" xfId="4331"/>
    <cellStyle name="20% - 强调文字颜色 5 4 4 2 2 2" xfId="11745"/>
    <cellStyle name="20% - 强调文字颜色 5 4 4 2 2 3" xfId="13614"/>
    <cellStyle name="20% - 强调文字颜色 5 4 4 2 3" xfId="5643"/>
    <cellStyle name="20% - 强调文字颜色 5 4 4 2 4" xfId="5654"/>
    <cellStyle name="20% - 强调文字颜色 5 4 4 3" xfId="13616"/>
    <cellStyle name="20% - 强调文字颜色 5 4 4 3 2" xfId="13617"/>
    <cellStyle name="20% - 强调文字颜色 5 4 4 3 2 2" xfId="13619"/>
    <cellStyle name="20% - 强调文字颜色 5 4 4 3 2 3" xfId="13620"/>
    <cellStyle name="20% - 强调文字颜色 5 4 4 3 3" xfId="13621"/>
    <cellStyle name="20% - 强调文字颜色 5 4 4 3 4" xfId="13623"/>
    <cellStyle name="20% - 强调文字颜色 5 4 4 4" xfId="13624"/>
    <cellStyle name="20% - 强调文字颜色 5 4 4 4 2" xfId="7106"/>
    <cellStyle name="20% - 强调文字颜色 5 4 4 4 3" xfId="13625"/>
    <cellStyle name="20% - 强调文字颜色 5 4 4 5" xfId="13627"/>
    <cellStyle name="20% - 强调文字颜色 5 4 4 6" xfId="9792"/>
    <cellStyle name="20% - 强调文字颜色 5 4 5" xfId="13628"/>
    <cellStyle name="20% - 强调文字颜色 5 4 5 2" xfId="13629"/>
    <cellStyle name="20% - 强调文字颜色 5 4 5 2 2" xfId="3671"/>
    <cellStyle name="20% - 强调文字颜色 5 4 5 2 3" xfId="7056"/>
    <cellStyle name="20% - 强调文字颜色 5 4 5 3" xfId="13633"/>
    <cellStyle name="20% - 强调文字颜色 5 4 5 4" xfId="13635"/>
    <cellStyle name="20% - 强调文字颜色 5 4 6" xfId="2218"/>
    <cellStyle name="20% - 强调文字颜色 5 4 6 2" xfId="1820"/>
    <cellStyle name="20% - 强调文字颜色 5 4 6 2 2" xfId="4367"/>
    <cellStyle name="20% - 强调文字颜色 5 4 6 2 3" xfId="13636"/>
    <cellStyle name="20% - 强调文字颜色 5 4 6 3" xfId="2235"/>
    <cellStyle name="20% - 强调文字颜色 5 4 6 4" xfId="13637"/>
    <cellStyle name="20% - 强调文字颜色 5 4 7" xfId="2269"/>
    <cellStyle name="20% - 强调文字颜色 5 4 7 2" xfId="8746"/>
    <cellStyle name="20% - 强调文字颜色 5 4 7 2 2" xfId="13639"/>
    <cellStyle name="20% - 强调文字颜色 5 4 7 2 3" xfId="13642"/>
    <cellStyle name="20% - 强调文字颜色 5 4 7 3" xfId="13645"/>
    <cellStyle name="20% - 强调文字颜色 5 4 7 4" xfId="13648"/>
    <cellStyle name="20% - 强调文字颜色 5 4 8" xfId="2297"/>
    <cellStyle name="20% - 强调文字颜色 5 4 8 2" xfId="13649"/>
    <cellStyle name="20% - 强调文字颜色 5 4 8 2 2" xfId="13652"/>
    <cellStyle name="20% - 强调文字颜色 5 4 8 2 3" xfId="13653"/>
    <cellStyle name="20% - 强调文字颜色 5 4 8 3" xfId="13654"/>
    <cellStyle name="20% - 强调文字颜色 5 4 8 4" xfId="13656"/>
    <cellStyle name="20% - 强调文字颜色 5 4 9" xfId="13659"/>
    <cellStyle name="20% - 强调文字颜色 5 4 9 2" xfId="13660"/>
    <cellStyle name="20% - 强调文字颜色 5 4 9 3" xfId="13663"/>
    <cellStyle name="20% - 强调文字颜色 5 4_11" xfId="13666"/>
    <cellStyle name="20% - 强调文字颜色 5 5" xfId="13673"/>
    <cellStyle name="20% - 强调文字颜色 5 5 10" xfId="7859"/>
    <cellStyle name="20% - 强调文字颜色 5 5 2" xfId="13676"/>
    <cellStyle name="20% - 强调文字颜色 5 5 2 2" xfId="13679"/>
    <cellStyle name="20% - 强调文字颜色 5 5 2 2 2" xfId="380"/>
    <cellStyle name="20% - 强调文字颜色 5 5 2 2 2 2" xfId="13681"/>
    <cellStyle name="20% - 强调文字颜色 5 5 2 2 2 3" xfId="13683"/>
    <cellStyle name="20% - 强调文字颜色 5 5 2 2 3" xfId="404"/>
    <cellStyle name="20% - 强调文字颜色 5 5 2 2 4" xfId="445"/>
    <cellStyle name="20% - 强调文字颜色 5 5 2 3" xfId="13685"/>
    <cellStyle name="20% - 强调文字颜色 5 5 2 3 2" xfId="1764"/>
    <cellStyle name="20% - 强调文字颜色 5 5 2 3 2 2" xfId="9825"/>
    <cellStyle name="20% - 强调文字颜色 5 5 2 3 2 3" xfId="13686"/>
    <cellStyle name="20% - 强调文字颜色 5 5 2 3 3" xfId="1919"/>
    <cellStyle name="20% - 强调文字颜色 5 5 2 3 4" xfId="1"/>
    <cellStyle name="20% - 强调文字颜色 5 5 2 4" xfId="13688"/>
    <cellStyle name="20% - 强调文字颜色 5 5 2 4 2" xfId="7125"/>
    <cellStyle name="20% - 强调文字颜色 5 5 2 4 2 2" xfId="5928"/>
    <cellStyle name="20% - 强调文字颜色 5 5 2 4 2 3" xfId="13689"/>
    <cellStyle name="20% - 强调文字颜色 5 5 2 4 3" xfId="5071"/>
    <cellStyle name="20% - 强调文字颜色 5 5 2 4 4" xfId="5087"/>
    <cellStyle name="20% - 强调文字颜色 5 5 2 5" xfId="13691"/>
    <cellStyle name="20% - 强调文字颜色 5 5 2 5 2" xfId="13692"/>
    <cellStyle name="20% - 强调文字颜色 5 5 2 5 3" xfId="204"/>
    <cellStyle name="20% - 强调文字颜色 5 5 2 6" xfId="9813"/>
    <cellStyle name="20% - 强调文字颜色 5 5 2 7" xfId="9816"/>
    <cellStyle name="20% - 强调文字颜色 5 5 3" xfId="13694"/>
    <cellStyle name="20% - 强调文字颜色 5 5 3 2" xfId="13698"/>
    <cellStyle name="20% - 强调文字颜色 5 5 3 2 2" xfId="4409"/>
    <cellStyle name="20% - 强调文字颜色 5 5 3 2 2 2" xfId="13700"/>
    <cellStyle name="20% - 强调文字颜色 5 5 3 2 2 3" xfId="13702"/>
    <cellStyle name="20% - 强调文字颜色 5 5 3 2 3" xfId="13704"/>
    <cellStyle name="20% - 强调文字颜色 5 5 3 2 4" xfId="9484"/>
    <cellStyle name="20% - 强调文字颜色 5 5 3 3" xfId="13707"/>
    <cellStyle name="20% - 强调文字颜色 5 5 3 3 2" xfId="13708"/>
    <cellStyle name="20% - 强调文字颜色 5 5 3 3 3" xfId="13710"/>
    <cellStyle name="20% - 强调文字颜色 5 5 3 4" xfId="13712"/>
    <cellStyle name="20% - 强调文字颜色 5 5 3 5" xfId="13713"/>
    <cellStyle name="20% - 强调文字颜色 5 5 4" xfId="11319"/>
    <cellStyle name="20% - 强调文字颜色 5 5 4 2" xfId="3929"/>
    <cellStyle name="20% - 强调文字颜色 5 5 4 2 2" xfId="4426"/>
    <cellStyle name="20% - 强调文字颜色 5 5 4 2 3" xfId="9447"/>
    <cellStyle name="20% - 强调文字颜色 5 5 4 3" xfId="4638"/>
    <cellStyle name="20% - 强调文字颜色 5 5 4 4" xfId="4649"/>
    <cellStyle name="20% - 强调文字颜色 5 5 5" xfId="2585"/>
    <cellStyle name="20% - 强调文字颜色 5 5 5 2" xfId="9474"/>
    <cellStyle name="20% - 强调文字颜色 5 5 5 2 2" xfId="4445"/>
    <cellStyle name="20% - 强调文字颜色 5 5 5 2 3" xfId="6485"/>
    <cellStyle name="20% - 强调文字颜色 5 5 5 3" xfId="10273"/>
    <cellStyle name="20% - 强调文字颜色 5 5 5 4" xfId="10284"/>
    <cellStyle name="20% - 强调文字颜色 5 5 6" xfId="2313"/>
    <cellStyle name="20% - 强调文字颜色 5 5 6 2" xfId="2066"/>
    <cellStyle name="20% - 强调文字颜色 5 5 6 2 2" xfId="11353"/>
    <cellStyle name="20% - 强调文字颜色 5 5 6 2 3" xfId="11357"/>
    <cellStyle name="20% - 强调文字颜色 5 5 6 3" xfId="2323"/>
    <cellStyle name="20% - 强调文字颜色 5 5 6 4" xfId="11359"/>
    <cellStyle name="20% - 强调文字颜色 5 5 7" xfId="2336"/>
    <cellStyle name="20% - 强调文字颜色 5 5 7 2" xfId="9407"/>
    <cellStyle name="20% - 强调文字颜色 5 5 7 2 2" xfId="11369"/>
    <cellStyle name="20% - 强调文字颜色 5 5 7 2 3" xfId="11371"/>
    <cellStyle name="20% - 强调文字颜色 5 5 7 3" xfId="9412"/>
    <cellStyle name="20% - 强调文字颜色 5 5 7 4" xfId="11373"/>
    <cellStyle name="20% - 强调文字颜色 5 5 8" xfId="2343"/>
    <cellStyle name="20% - 强调文字颜色 5 5 8 2" xfId="9167"/>
    <cellStyle name="20% - 强调文字颜色 5 5 8 3" xfId="9231"/>
    <cellStyle name="20% - 强调文字颜色 5 5 9" xfId="11387"/>
    <cellStyle name="20% - 强调文字颜色 5 6" xfId="13714"/>
    <cellStyle name="20% - 强调文字颜色 5 6 2" xfId="13716"/>
    <cellStyle name="20% - 强调文字颜色 5 6 2 2" xfId="13718"/>
    <cellStyle name="20% - 强调文字颜色 5 6 2 2 2" xfId="3188"/>
    <cellStyle name="20% - 强调文字颜色 5 6 2 2 2 2" xfId="13720"/>
    <cellStyle name="20% - 强调文字颜色 5 6 2 2 2 2 2" xfId="13723"/>
    <cellStyle name="20% - 强调文字颜色 5 6 2 2 2 2 3" xfId="13725"/>
    <cellStyle name="20% - 强调文字颜色 5 6 2 2 2 3" xfId="13727"/>
    <cellStyle name="20% - 强调文字颜色 5 6 2 2 2 4" xfId="13729"/>
    <cellStyle name="20% - 强调文字颜色 5 6 2 2 3" xfId="13733"/>
    <cellStyle name="20% - 强调文字颜色 5 6 2 2 3 2" xfId="13738"/>
    <cellStyle name="20% - 强调文字颜色 5 6 2 2 3 3" xfId="6487"/>
    <cellStyle name="20% - 强调文字颜色 5 6 2 2 4" xfId="13742"/>
    <cellStyle name="20% - 强调文字颜色 5 6 2 2 5" xfId="13747"/>
    <cellStyle name="20% - 强调文字颜色 5 6 2 3" xfId="13751"/>
    <cellStyle name="20% - 强调文字颜色 5 6 2 3 2" xfId="13752"/>
    <cellStyle name="20% - 强调文字颜色 5 6 2 3 2 2" xfId="13754"/>
    <cellStyle name="20% - 强调文字颜色 5 6 2 3 2 3" xfId="13756"/>
    <cellStyle name="20% - 强调文字颜色 5 6 2 3 3" xfId="8763"/>
    <cellStyle name="20% - 强调文字颜色 5 6 2 3 4" xfId="8857"/>
    <cellStyle name="20% - 强调文字颜色 5 6 2 4" xfId="13758"/>
    <cellStyle name="20% - 强调文字颜色 5 6 2 4 2" xfId="13764"/>
    <cellStyle name="20% - 强调文字颜色 5 6 2 4 3" xfId="8893"/>
    <cellStyle name="20% - 强调文字颜色 5 6 2 5" xfId="13766"/>
    <cellStyle name="20% - 强调文字颜色 5 6 2 6" xfId="13767"/>
    <cellStyle name="20% - 强调文字颜色 5 6 3" xfId="11083"/>
    <cellStyle name="20% - 强调文字颜色 5 6 3 2" xfId="2673"/>
    <cellStyle name="20% - 强调文字颜色 5 6 3 2 2" xfId="1563"/>
    <cellStyle name="20% - 强调文字颜色 5 6 3 2 2 2" xfId="11848"/>
    <cellStyle name="20% - 强调文字颜色 5 6 3 2 2 3" xfId="13768"/>
    <cellStyle name="20% - 强调文字颜色 5 6 3 2 3" xfId="7536"/>
    <cellStyle name="20% - 强调文字颜色 5 6 3 2 4" xfId="9619"/>
    <cellStyle name="20% - 强调文字颜色 5 6 3 3" xfId="658"/>
    <cellStyle name="20% - 强调文字颜色 5 6 3 3 2" xfId="13770"/>
    <cellStyle name="20% - 强调文字颜色 5 6 3 3 3" xfId="8988"/>
    <cellStyle name="20% - 强调文字颜色 5 6 3 4" xfId="674"/>
    <cellStyle name="20% - 强调文字颜色 5 6 3 5" xfId="686"/>
    <cellStyle name="20% - 强调文字颜色 5 6 4" xfId="11391"/>
    <cellStyle name="20% - 强调文字颜色 5 6 4 2" xfId="2285"/>
    <cellStyle name="20% - 强调文字颜色 5 6 4 2 2" xfId="8795"/>
    <cellStyle name="20% - 强调文字颜色 5 6 4 2 3" xfId="11405"/>
    <cellStyle name="20% - 强调文字颜色 5 6 4 3" xfId="723"/>
    <cellStyle name="20% - 强调文字颜色 5 6 4 4" xfId="11413"/>
    <cellStyle name="20% - 强调文字颜色 5 6 5" xfId="11420"/>
    <cellStyle name="20% - 强调文字颜色 5 6 5 2" xfId="4548"/>
    <cellStyle name="20% - 强调文字颜色 5 6 5 2 2" xfId="11424"/>
    <cellStyle name="20% - 强调文字颜色 5 6 5 2 3" xfId="11428"/>
    <cellStyle name="20% - 强调文字颜色 5 6 5 3" xfId="11433"/>
    <cellStyle name="20% - 强调文字颜色 5 6 5 4" xfId="6780"/>
    <cellStyle name="20% - 强调文字颜色 5 6 6" xfId="2360"/>
    <cellStyle name="20% - 强调文字颜色 5 6 6 2" xfId="6853"/>
    <cellStyle name="20% - 强调文字颜色 5 6 6 2 2" xfId="4860"/>
    <cellStyle name="20% - 强调文字颜色 5 6 6 2 3" xfId="4871"/>
    <cellStyle name="20% - 强调文字颜色 5 6 6 3" xfId="11437"/>
    <cellStyle name="20% - 强调文字颜色 5 6 6 4" xfId="11441"/>
    <cellStyle name="20% - 强调文字颜色 5 6 7" xfId="2370"/>
    <cellStyle name="20% - 强调文字颜色 5 6 7 2" xfId="299"/>
    <cellStyle name="20% - 强调文字颜色 5 6 7 3" xfId="11446"/>
    <cellStyle name="20% - 强调文字颜色 5 6 8" xfId="9240"/>
    <cellStyle name="20% - 强调文字颜色 5 6 9" xfId="11452"/>
    <cellStyle name="20% - 强调文字颜色 5 7" xfId="13772"/>
    <cellStyle name="20% - 强调文字颜色 5 7 2" xfId="13775"/>
    <cellStyle name="20% - 强调文字颜色 5 7 2 2" xfId="13777"/>
    <cellStyle name="20% - 强调文字颜色 5 7 2 2 2" xfId="13780"/>
    <cellStyle name="20% - 强调文字颜色 5 7 2 2 3" xfId="13784"/>
    <cellStyle name="20% - 强调文字颜色 5 7 2 3" xfId="13789"/>
    <cellStyle name="20% - 强调文字颜色 5 7 2 4" xfId="13790"/>
    <cellStyle name="20% - 强调文字颜色 5 7 3" xfId="13793"/>
    <cellStyle name="20% - 强调文字颜色 5 7 3 2" xfId="794"/>
    <cellStyle name="20% - 强调文字颜色 5 7 3 2 2" xfId="7815"/>
    <cellStyle name="20% - 强调文字颜色 5 7 3 2 3" xfId="7821"/>
    <cellStyle name="20% - 强调文字颜色 5 7 3 3" xfId="1056"/>
    <cellStyle name="20% - 强调文字颜色 5 7 3 4" xfId="1124"/>
    <cellStyle name="20% - 强调文字颜色 5 7 4" xfId="11462"/>
    <cellStyle name="20% - 强调文字颜色 5 7 4 2" xfId="1950"/>
    <cellStyle name="20% - 强调文字颜色 5 7 4 3" xfId="11467"/>
    <cellStyle name="20% - 强调文字颜色 5 7 5" xfId="568"/>
    <cellStyle name="20% - 强调文字颜色 5 7 6" xfId="490"/>
    <cellStyle name="20% - 强调文字颜色 5 8" xfId="13795"/>
    <cellStyle name="20% - 强调文字颜色 5 8 2" xfId="2517"/>
    <cellStyle name="20% - 强调文字颜色 5 8 2 2" xfId="12379"/>
    <cellStyle name="20% - 强调文字颜色 5 8 2 2 2" xfId="12380"/>
    <cellStyle name="20% - 强调文字颜色 5 8 2 2 3" xfId="12383"/>
    <cellStyle name="20% - 强调文字颜色 5 8 2 3" xfId="12391"/>
    <cellStyle name="20% - 强调文字颜色 5 8 2 4" xfId="12393"/>
    <cellStyle name="20% - 强调文字颜色 5 8 3" xfId="2521"/>
    <cellStyle name="20% - 强调文字颜色 5 8 3 2" xfId="7997"/>
    <cellStyle name="20% - 强调文字颜色 5 8 3 3" xfId="13797"/>
    <cellStyle name="20% - 强调文字颜色 5 8 4" xfId="1978"/>
    <cellStyle name="20% - 强调文字颜色 5 8 5" xfId="577"/>
    <cellStyle name="20% - 强调文字颜色 5 9" xfId="6745"/>
    <cellStyle name="20% - 强调文字颜色 5 9 2" xfId="6747"/>
    <cellStyle name="20% - 强调文字颜色 5 9 2 2" xfId="12603"/>
    <cellStyle name="20% - 强调文字颜色 5 9 2 2 2" xfId="12607"/>
    <cellStyle name="20% - 强调文字颜色 5 9 2 2 3" xfId="12609"/>
    <cellStyle name="20% - 强调文字颜色 5 9 2 3" xfId="12614"/>
    <cellStyle name="20% - 强调文字颜色 5 9 2 4" xfId="6049"/>
    <cellStyle name="20% - 强调文字颜色 5 9 3" xfId="6751"/>
    <cellStyle name="20% - 强调文字颜色 5 9 3 2" xfId="12622"/>
    <cellStyle name="20% - 强调文字颜色 5 9 3 3" xfId="13802"/>
    <cellStyle name="20% - 强调文字颜色 5 9 4" xfId="9115"/>
    <cellStyle name="20% - 强调文字颜色 5 9 5" xfId="9119"/>
    <cellStyle name="20% - 强调文字颜色 6 10" xfId="13806"/>
    <cellStyle name="20% - 强调文字颜色 6 10 2" xfId="13808"/>
    <cellStyle name="20% - 强调文字颜色 6 10 2 2" xfId="9754"/>
    <cellStyle name="20% - 强调文字颜色 6 10 2 3" xfId="9756"/>
    <cellStyle name="20% - 强调文字颜色 6 10 3" xfId="13809"/>
    <cellStyle name="20% - 强调文字颜色 6 10 4" xfId="12136"/>
    <cellStyle name="20% - 强调文字颜色 6 11" xfId="13810"/>
    <cellStyle name="20% - 强调文字颜色 6 11 2" xfId="13812"/>
    <cellStyle name="20% - 强调文字颜色 6 11 2 2" xfId="13815"/>
    <cellStyle name="20% - 强调文字颜色 6 11 2 3" xfId="13816"/>
    <cellStyle name="20% - 强调文字颜色 6 11 3" xfId="13817"/>
    <cellStyle name="20% - 强调文字颜色 6 11 4" xfId="13819"/>
    <cellStyle name="20% - 强调文字颜色 6 12" xfId="13821"/>
    <cellStyle name="20% - 强调文字颜色 6 12 2" xfId="13824"/>
    <cellStyle name="20% - 强调文字颜色 6 12 2 2" xfId="13828"/>
    <cellStyle name="20% - 强调文字颜色 6 12 2 3" xfId="13831"/>
    <cellStyle name="20% - 强调文字颜色 6 12 3" xfId="13833"/>
    <cellStyle name="20% - 强调文字颜色 6 12 4" xfId="13837"/>
    <cellStyle name="20% - 强调文字颜色 6 13" xfId="11630"/>
    <cellStyle name="20% - 强调文字颜色 6 13 2" xfId="11634"/>
    <cellStyle name="20% - 强调文字颜色 6 13 3" xfId="11642"/>
    <cellStyle name="20% - 强调文字颜色 6 14" xfId="11643"/>
    <cellStyle name="20% - 强调文字颜色 6 15" xfId="11652"/>
    <cellStyle name="20% - 强调文字颜色 6 16" xfId="13844"/>
    <cellStyle name="20% - 强调文字颜色 6 2" xfId="10004"/>
    <cellStyle name="20% - 强调文字颜色 6 2 10" xfId="7436"/>
    <cellStyle name="20% - 强调文字颜色 6 2 10 2" xfId="12410"/>
    <cellStyle name="20% - 强调文字颜色 6 2 10 2 2" xfId="9280"/>
    <cellStyle name="20% - 强调文字颜色 6 2 10 2 3" xfId="9290"/>
    <cellStyle name="20% - 强调文字颜色 6 2 10 3" xfId="12414"/>
    <cellStyle name="20% - 强调文字颜色 6 2 10 4" xfId="13847"/>
    <cellStyle name="20% - 强调文字颜色 6 2 11" xfId="7440"/>
    <cellStyle name="20% - 强调文字颜色 6 2 11 2" xfId="13850"/>
    <cellStyle name="20% - 强调文字颜色 6 2 11 2 2" xfId="9805"/>
    <cellStyle name="20% - 强调文字颜色 6 2 11 2 3" xfId="4135"/>
    <cellStyle name="20% - 强调文字颜色 6 2 11 3" xfId="13854"/>
    <cellStyle name="20% - 强调文字颜色 6 2 11 4" xfId="13858"/>
    <cellStyle name="20% - 强调文字颜色 6 2 12" xfId="13860"/>
    <cellStyle name="20% - 强调文字颜色 6 2 12 2" xfId="13863"/>
    <cellStyle name="20% - 强调文字颜色 6 2 12 2 2" xfId="9972"/>
    <cellStyle name="20% - 强调文字颜色 6 2 12 2 3" xfId="5880"/>
    <cellStyle name="20% - 强调文字颜色 6 2 12 3" xfId="12063"/>
    <cellStyle name="20% - 强调文字颜色 6 2 12 4" xfId="12069"/>
    <cellStyle name="20% - 强调文字颜色 6 2 13" xfId="13865"/>
    <cellStyle name="20% - 强调文字颜色 6 2 13 2" xfId="13868"/>
    <cellStyle name="20% - 强调文字颜色 6 2 13 2 2" xfId="384"/>
    <cellStyle name="20% - 强调文字颜色 6 2 13 2 3" xfId="419"/>
    <cellStyle name="20% - 强调文字颜色 6 2 13 3" xfId="13870"/>
    <cellStyle name="20% - 强调文字颜色 6 2 13 4" xfId="13872"/>
    <cellStyle name="20% - 强调文字颜色 6 2 14" xfId="13873"/>
    <cellStyle name="20% - 强调文字颜色 6 2 14 2" xfId="13875"/>
    <cellStyle name="20% - 强调文字颜色 6 2 14 3" xfId="13876"/>
    <cellStyle name="20% - 强调文字颜色 6 2 15" xfId="13877"/>
    <cellStyle name="20% - 强调文字颜色 6 2 16" xfId="13878"/>
    <cellStyle name="20% - 强调文字颜色 6 2 2" xfId="3236"/>
    <cellStyle name="20% - 强调文字颜色 6 2 2 10" xfId="6376"/>
    <cellStyle name="20% - 强调文字颜色 6 2 2 2" xfId="3074"/>
    <cellStyle name="20% - 强调文字颜色 6 2 2 2 2" xfId="13881"/>
    <cellStyle name="20% - 强调文字颜色 6 2 2 2 2 2" xfId="13885"/>
    <cellStyle name="20% - 强调文字颜色 6 2 2 2 2 2 2" xfId="13888"/>
    <cellStyle name="20% - 强调文字颜色 6 2 2 2 2 2 2 2" xfId="13890"/>
    <cellStyle name="20% - 强调文字颜色 6 2 2 2 2 2 2 3" xfId="13894"/>
    <cellStyle name="20% - 强调文字颜色 6 2 2 2 2 2 3" xfId="13897"/>
    <cellStyle name="20% - 强调文字颜色 6 2 2 2 2 2 4" xfId="9258"/>
    <cellStyle name="20% - 强调文字颜色 6 2 2 2 2 3" xfId="13904"/>
    <cellStyle name="20% - 强调文字颜色 6 2 2 2 2 3 2" xfId="13909"/>
    <cellStyle name="20% - 强调文字颜色 6 2 2 2 2 3 2 2" xfId="4787"/>
    <cellStyle name="20% - 强调文字颜色 6 2 2 2 2 3 2 3" xfId="4816"/>
    <cellStyle name="20% - 强调文字颜色 6 2 2 2 2 3 3" xfId="13914"/>
    <cellStyle name="20% - 强调文字颜色 6 2 2 2 2 3 4" xfId="9326"/>
    <cellStyle name="20% - 强调文字颜色 6 2 2 2 2 4" xfId="13919"/>
    <cellStyle name="20% - 强调文字颜色 6 2 2 2 2 4 2" xfId="13923"/>
    <cellStyle name="20% - 强调文字颜色 6 2 2 2 2 4 2 2" xfId="5330"/>
    <cellStyle name="20% - 强调文字颜色 6 2 2 2 2 4 2 3" xfId="5359"/>
    <cellStyle name="20% - 强调文字颜色 6 2 2 2 2 4 3" xfId="13929"/>
    <cellStyle name="20% - 强调文字颜色 6 2 2 2 2 4 4" xfId="5421"/>
    <cellStyle name="20% - 强调文字颜色 6 2 2 2 2 5" xfId="13936"/>
    <cellStyle name="20% - 强调文字颜色 6 2 2 2 2 5 2" xfId="13940"/>
    <cellStyle name="20% - 强调文字颜色 6 2 2 2 2 5 2 2" xfId="5589"/>
    <cellStyle name="20% - 强调文字颜色 6 2 2 2 2 5 2 3" xfId="13944"/>
    <cellStyle name="20% - 强调文字颜色 6 2 2 2 2 5 3" xfId="13948"/>
    <cellStyle name="20% - 强调文字颜色 6 2 2 2 2 5 4" xfId="5668"/>
    <cellStyle name="20% - 强调文字颜色 6 2 2 2 2 6" xfId="13953"/>
    <cellStyle name="20% - 强调文字颜色 6 2 2 2 2 6 2" xfId="13957"/>
    <cellStyle name="20% - 强调文字颜色 6 2 2 2 2 6 3" xfId="13962"/>
    <cellStyle name="20% - 强调文字颜色 6 2 2 2 2 7" xfId="13968"/>
    <cellStyle name="20% - 强调文字颜色 6 2 2 2 2 8" xfId="13973"/>
    <cellStyle name="20% - 强调文字颜色 6 2 2 2 3" xfId="13975"/>
    <cellStyle name="20% - 强调文字颜色 6 2 2 2 3 2" xfId="13977"/>
    <cellStyle name="20% - 强调文字颜色 6 2 2 2 3 2 2" xfId="10252"/>
    <cellStyle name="20% - 强调文字颜色 6 2 2 2 3 2 3" xfId="13980"/>
    <cellStyle name="20% - 强调文字颜色 6 2 2 2 3 3" xfId="12861"/>
    <cellStyle name="20% - 强调文字颜色 6 2 2 2 3 4" xfId="12868"/>
    <cellStyle name="20% - 强调文字颜色 6 2 2 2 4" xfId="13983"/>
    <cellStyle name="20% - 强调文字颜色 6 2 2 2 4 2" xfId="13985"/>
    <cellStyle name="20% - 强调文字颜色 6 2 2 2 4 2 2" xfId="13987"/>
    <cellStyle name="20% - 强调文字颜色 6 2 2 2 4 2 3" xfId="13991"/>
    <cellStyle name="20% - 强调文字颜色 6 2 2 2 4 3" xfId="13995"/>
    <cellStyle name="20% - 强调文字颜色 6 2 2 2 4 4" xfId="8761"/>
    <cellStyle name="20% - 强调文字颜色 6 2 2 2 5" xfId="13996"/>
    <cellStyle name="20% - 强调文字颜色 6 2 2 2 5 2" xfId="13999"/>
    <cellStyle name="20% - 强调文字颜色 6 2 2 2 5 2 2" xfId="14002"/>
    <cellStyle name="20% - 强调文字颜色 6 2 2 2 5 2 3" xfId="14004"/>
    <cellStyle name="20% - 强调文字颜色 6 2 2 2 5 3" xfId="14009"/>
    <cellStyle name="20% - 强调文字颜色 6 2 2 2 5 4" xfId="14013"/>
    <cellStyle name="20% - 强调文字颜色 6 2 2 2 6" xfId="585"/>
    <cellStyle name="20% - 强调文字颜色 6 2 2 2 6 2" xfId="14016"/>
    <cellStyle name="20% - 强调文字颜色 6 2 2 2 6 2 2" xfId="14018"/>
    <cellStyle name="20% - 强调文字颜色 6 2 2 2 6 2 3" xfId="14020"/>
    <cellStyle name="20% - 强调文字颜色 6 2 2 2 6 3" xfId="14025"/>
    <cellStyle name="20% - 强调文字颜色 6 2 2 2 6 4" xfId="13671"/>
    <cellStyle name="20% - 强调文字颜色 6 2 2 2 7" xfId="504"/>
    <cellStyle name="20% - 强调文字颜色 6 2 2 2 7 2" xfId="14028"/>
    <cellStyle name="20% - 强调文字颜色 6 2 2 2 7 3" xfId="14032"/>
    <cellStyle name="20% - 强调文字颜色 6 2 2 2 8" xfId="14034"/>
    <cellStyle name="20% - 强调文字颜色 6 2 2 2 9" xfId="14036"/>
    <cellStyle name="20% - 强调文字颜色 6 2 2 3" xfId="14038"/>
    <cellStyle name="20% - 强调文字颜色 6 2 2 3 2" xfId="14040"/>
    <cellStyle name="20% - 强调文字颜色 6 2 2 3 2 2" xfId="14042"/>
    <cellStyle name="20% - 强调文字颜色 6 2 2 3 2 2 2" xfId="14045"/>
    <cellStyle name="20% - 强调文字颜色 6 2 2 3 2 2 2 2" xfId="14049"/>
    <cellStyle name="20% - 强调文字颜色 6 2 2 3 2 2 2 3" xfId="14053"/>
    <cellStyle name="20% - 强调文字颜色 6 2 2 3 2 2 3" xfId="3707"/>
    <cellStyle name="20% - 强调文字颜色 6 2 2 3 2 2 4" xfId="3714"/>
    <cellStyle name="20% - 强调文字颜色 6 2 2 3 2 3" xfId="14056"/>
    <cellStyle name="20% - 强调文字颜色 6 2 2 3 2 3 2" xfId="14060"/>
    <cellStyle name="20% - 强调文字颜色 6 2 2 3 2 3 3" xfId="14063"/>
    <cellStyle name="20% - 强调文字颜色 6 2 2 3 2 4" xfId="14066"/>
    <cellStyle name="20% - 强调文字颜色 6 2 2 3 2 5" xfId="14068"/>
    <cellStyle name="20% - 强调文字颜色 6 2 2 3 3" xfId="14070"/>
    <cellStyle name="20% - 强调文字颜色 6 2 2 3 3 2" xfId="14071"/>
    <cellStyle name="20% - 强调文字颜色 6 2 2 3 3 2 2" xfId="14072"/>
    <cellStyle name="20% - 强调文字颜色 6 2 2 3 3 2 3" xfId="3728"/>
    <cellStyle name="20% - 强调文字颜色 6 2 2 3 3 3" xfId="12878"/>
    <cellStyle name="20% - 强调文字颜色 6 2 2 3 3 4" xfId="12881"/>
    <cellStyle name="20% - 强调文字颜色 6 2 2 3 4" xfId="14073"/>
    <cellStyle name="20% - 强调文字颜色 6 2 2 3 4 2" xfId="14074"/>
    <cellStyle name="20% - 强调文字颜色 6 2 2 3 4 2 2" xfId="14075"/>
    <cellStyle name="20% - 强调文字颜色 6 2 2 3 4 2 3" xfId="3736"/>
    <cellStyle name="20% - 强调文字颜色 6 2 2 3 4 3" xfId="14078"/>
    <cellStyle name="20% - 强调文字颜色 6 2 2 3 4 4" xfId="14080"/>
    <cellStyle name="20% - 强调文字颜色 6 2 2 3 5" xfId="14081"/>
    <cellStyle name="20% - 强调文字颜色 6 2 2 3 5 2" xfId="14082"/>
    <cellStyle name="20% - 强调文字颜色 6 2 2 3 5 3" xfId="14085"/>
    <cellStyle name="20% - 强调文字颜色 6 2 2 3 6" xfId="14086"/>
    <cellStyle name="20% - 强调文字颜色 6 2 2 3 7" xfId="14088"/>
    <cellStyle name="20% - 强调文字颜色 6 2 2 4" xfId="14090"/>
    <cellStyle name="20% - 强调文字颜色 6 2 2 4 2" xfId="14092"/>
    <cellStyle name="20% - 强调文字颜色 6 2 2 4 2 2" xfId="10224"/>
    <cellStyle name="20% - 强调文字颜色 6 2 2 4 2 2 2" xfId="10932"/>
    <cellStyle name="20% - 强调文字颜色 6 2 2 4 2 2 3" xfId="10748"/>
    <cellStyle name="20% - 强调文字颜色 6 2 2 4 2 3" xfId="14094"/>
    <cellStyle name="20% - 强调文字颜色 6 2 2 4 2 4" xfId="14096"/>
    <cellStyle name="20% - 强调文字颜色 6 2 2 4 3" xfId="14097"/>
    <cellStyle name="20% - 强调文字颜色 6 2 2 4 3 2" xfId="14098"/>
    <cellStyle name="20% - 强调文字颜色 6 2 2 4 3 2 2" xfId="14099"/>
    <cellStyle name="20% - 强调文字颜色 6 2 2 4 3 2 3" xfId="14100"/>
    <cellStyle name="20% - 强调文字颜色 6 2 2 4 3 3" xfId="12888"/>
    <cellStyle name="20% - 强调文字颜色 6 2 2 4 3 4" xfId="12891"/>
    <cellStyle name="20% - 强调文字颜色 6 2 2 4 4" xfId="14102"/>
    <cellStyle name="20% - 强调文字颜色 6 2 2 4 4 2" xfId="14105"/>
    <cellStyle name="20% - 强调文字颜色 6 2 2 4 4 3" xfId="14107"/>
    <cellStyle name="20% - 强调文字颜色 6 2 2 4 5" xfId="14108"/>
    <cellStyle name="20% - 强调文字颜色 6 2 2 4 6" xfId="14109"/>
    <cellStyle name="20% - 强调文字颜色 6 2 2 5" xfId="3267"/>
    <cellStyle name="20% - 强调文字颜色 6 2 2 5 2" xfId="3283"/>
    <cellStyle name="20% - 强调文字颜色 6 2 2 5 2 2" xfId="7799"/>
    <cellStyle name="20% - 强调文字颜色 6 2 2 5 2 3" xfId="9760"/>
    <cellStyle name="20% - 强调文字颜色 6 2 2 5 3" xfId="3291"/>
    <cellStyle name="20% - 强调文字颜色 6 2 2 5 4" xfId="9763"/>
    <cellStyle name="20% - 强调文字颜色 6 2 2 6" xfId="3307"/>
    <cellStyle name="20% - 强调文字颜色 6 2 2 6 2" xfId="3319"/>
    <cellStyle name="20% - 强调文字颜色 6 2 2 6 2 2" xfId="10243"/>
    <cellStyle name="20% - 强调文字颜色 6 2 2 6 2 3" xfId="14110"/>
    <cellStyle name="20% - 强调文字颜色 6 2 2 6 3" xfId="9898"/>
    <cellStyle name="20% - 强调文字颜色 6 2 2 6 4" xfId="14112"/>
    <cellStyle name="20% - 强调文字颜色 6 2 2 7" xfId="3330"/>
    <cellStyle name="20% - 强调文字颜色 6 2 2 7 2" xfId="14114"/>
    <cellStyle name="20% - 强调文字颜色 6 2 2 7 2 2" xfId="14118"/>
    <cellStyle name="20% - 强调文字颜色 6 2 2 7 2 3" xfId="14120"/>
    <cellStyle name="20% - 强调文字颜色 6 2 2 7 3" xfId="14121"/>
    <cellStyle name="20% - 强调文字颜色 6 2 2 7 4" xfId="14123"/>
    <cellStyle name="20% - 强调文字颜色 6 2 2 8" xfId="7573"/>
    <cellStyle name="20% - 强调文字颜色 6 2 2 8 2" xfId="13542"/>
    <cellStyle name="20% - 强调文字颜色 6 2 2 8 3" xfId="14125"/>
    <cellStyle name="20% - 强调文字颜色 6 2 2 9" xfId="14126"/>
    <cellStyle name="20% - 强调文字颜色 6 2 2_11" xfId="14129"/>
    <cellStyle name="20% - 强调文字颜色 6 2 3" xfId="9037"/>
    <cellStyle name="20% - 强调文字颜色 6 2 3 10" xfId="6110"/>
    <cellStyle name="20% - 强调文字颜色 6 2 3 11" xfId="6116"/>
    <cellStyle name="20% - 强调文字颜色 6 2 3 2" xfId="14131"/>
    <cellStyle name="20% - 强调文字颜色 6 2 3 2 2" xfId="14132"/>
    <cellStyle name="20% - 强调文字颜色 6 2 3 2 2 2" xfId="12045"/>
    <cellStyle name="20% - 强调文字颜色 6 2 3 2 2 2 2" xfId="12047"/>
    <cellStyle name="20% - 强调文字颜色 6 2 3 2 2 2 2 2" xfId="5947"/>
    <cellStyle name="20% - 强调文字颜色 6 2 3 2 2 2 2 3" xfId="6258"/>
    <cellStyle name="20% - 强调文字颜色 6 2 3 2 2 2 3" xfId="12049"/>
    <cellStyle name="20% - 强调文字颜色 6 2 3 2 2 2 4" xfId="12051"/>
    <cellStyle name="20% - 强调文字颜色 6 2 3 2 2 3" xfId="12054"/>
    <cellStyle name="20% - 强调文字颜色 6 2 3 2 2 3 2" xfId="12057"/>
    <cellStyle name="20% - 强调文字颜色 6 2 3 2 2 3 2 2" xfId="12060"/>
    <cellStyle name="20% - 强调文字颜色 6 2 3 2 2 3 2 3" xfId="12066"/>
    <cellStyle name="20% - 强调文字颜色 6 2 3 2 2 3 3" xfId="12071"/>
    <cellStyle name="20% - 强调文字颜色 6 2 3 2 2 3 4" xfId="12074"/>
    <cellStyle name="20% - 强调文字颜色 6 2 3 2 2 4" xfId="12078"/>
    <cellStyle name="20% - 强调文字颜色 6 2 3 2 2 4 2" xfId="12082"/>
    <cellStyle name="20% - 强调文字颜色 6 2 3 2 2 4 2 2" xfId="14134"/>
    <cellStyle name="20% - 强调文字颜色 6 2 3 2 2 4 2 3" xfId="14138"/>
    <cellStyle name="20% - 强调文字颜色 6 2 3 2 2 4 3" xfId="12085"/>
    <cellStyle name="20% - 强调文字颜色 6 2 3 2 2 4 4" xfId="14141"/>
    <cellStyle name="20% - 强调文字颜色 6 2 3 2 2 5" xfId="12091"/>
    <cellStyle name="20% - 强调文字颜色 6 2 3 2 2 5 2" xfId="14145"/>
    <cellStyle name="20% - 强调文字颜色 6 2 3 2 2 5 3" xfId="14148"/>
    <cellStyle name="20% - 强调文字颜色 6 2 3 2 2 6" xfId="12095"/>
    <cellStyle name="20% - 强调文字颜色 6 2 3 2 2 7" xfId="14149"/>
    <cellStyle name="20% - 强调文字颜色 6 2 3 2 3" xfId="14151"/>
    <cellStyle name="20% - 强调文字颜色 6 2 3 2 3 2" xfId="12125"/>
    <cellStyle name="20% - 强调文字颜色 6 2 3 2 3 2 2" xfId="14152"/>
    <cellStyle name="20% - 强调文字颜色 6 2 3 2 3 2 3" xfId="14153"/>
    <cellStyle name="20% - 强调文字颜色 6 2 3 2 3 3" xfId="13408"/>
    <cellStyle name="20% - 强调文字颜色 6 2 3 2 3 4" xfId="13410"/>
    <cellStyle name="20% - 强调文字颜色 6 2 3 2 4" xfId="14154"/>
    <cellStyle name="20% - 强调文字颜色 6 2 3 2 4 2" xfId="12143"/>
    <cellStyle name="20% - 强调文字颜色 6 2 3 2 4 2 2" xfId="13836"/>
    <cellStyle name="20% - 强调文字颜色 6 2 3 2 4 2 3" xfId="14155"/>
    <cellStyle name="20% - 强调文字颜色 6 2 3 2 4 3" xfId="14156"/>
    <cellStyle name="20% - 强调文字颜色 6 2 3 2 4 4" xfId="14157"/>
    <cellStyle name="20% - 强调文字颜色 6 2 3 2 5" xfId="11884"/>
    <cellStyle name="20% - 强调文字颜色 6 2 3 2 5 2" xfId="12154"/>
    <cellStyle name="20% - 强调文字颜色 6 2 3 2 5 2 2" xfId="14159"/>
    <cellStyle name="20% - 强调文字颜色 6 2 3 2 5 2 3" xfId="14161"/>
    <cellStyle name="20% - 强调文字颜色 6 2 3 2 5 3" xfId="14163"/>
    <cellStyle name="20% - 强调文字颜色 6 2 3 2 5 4" xfId="14165"/>
    <cellStyle name="20% - 强调文字颜色 6 2 3 2 6" xfId="11888"/>
    <cellStyle name="20% - 强调文字颜色 6 2 3 2 6 2" xfId="2644"/>
    <cellStyle name="20% - 强调文字颜色 6 2 3 2 6 2 2" xfId="2653"/>
    <cellStyle name="20% - 强调文字颜色 6 2 3 2 6 2 3" xfId="2665"/>
    <cellStyle name="20% - 强调文字颜色 6 2 3 2 6 3" xfId="14168"/>
    <cellStyle name="20% - 强调文字颜色 6 2 3 2 6 4" xfId="14171"/>
    <cellStyle name="20% - 强调文字颜色 6 2 3 2 7" xfId="14174"/>
    <cellStyle name="20% - 强调文字颜色 6 2 3 2 7 2" xfId="1031"/>
    <cellStyle name="20% - 强调文字颜色 6 2 3 2 7 3" xfId="14176"/>
    <cellStyle name="20% - 强调文字颜色 6 2 3 2 8" xfId="14178"/>
    <cellStyle name="20% - 强调文字颜色 6 2 3 2 9" xfId="14180"/>
    <cellStyle name="20% - 强调文字颜色 6 2 3 3" xfId="14182"/>
    <cellStyle name="20% - 强调文字颜色 6 2 3 3 2" xfId="14183"/>
    <cellStyle name="20% - 强调文字颜色 6 2 3 3 2 2" xfId="12211"/>
    <cellStyle name="20% - 强调文字颜色 6 2 3 3 2 2 2" xfId="14184"/>
    <cellStyle name="20% - 强调文字颜色 6 2 3 3 2 2 2 2" xfId="14186"/>
    <cellStyle name="20% - 强调文字颜色 6 2 3 3 2 2 2 3" xfId="14187"/>
    <cellStyle name="20% - 强调文字颜色 6 2 3 3 2 2 3" xfId="14189"/>
    <cellStyle name="20% - 强调文字颜色 6 2 3 3 2 2 4" xfId="14193"/>
    <cellStyle name="20% - 强调文字颜色 6 2 3 3 2 3" xfId="12213"/>
    <cellStyle name="20% - 强调文字颜色 6 2 3 3 2 3 2" xfId="14195"/>
    <cellStyle name="20% - 强调文字颜色 6 2 3 3 2 3 3" xfId="14196"/>
    <cellStyle name="20% - 强调文字颜色 6 2 3 3 2 4" xfId="14198"/>
    <cellStyle name="20% - 强调文字颜色 6 2 3 3 2 5" xfId="14200"/>
    <cellStyle name="20% - 强调文字颜色 6 2 3 3 3" xfId="14201"/>
    <cellStyle name="20% - 强调文字颜色 6 2 3 3 3 2" xfId="12248"/>
    <cellStyle name="20% - 强调文字颜色 6 2 3 3 3 2 2" xfId="14202"/>
    <cellStyle name="20% - 强调文字颜色 6 2 3 3 3 2 3" xfId="14203"/>
    <cellStyle name="20% - 强调文字颜色 6 2 3 3 3 3" xfId="13416"/>
    <cellStyle name="20% - 强调文字颜色 6 2 3 3 3 4" xfId="13421"/>
    <cellStyle name="20% - 强调文字颜色 6 2 3 3 4" xfId="14204"/>
    <cellStyle name="20% - 强调文字颜色 6 2 3 3 4 2" xfId="12271"/>
    <cellStyle name="20% - 强调文字颜色 6 2 3 3 4 2 2" xfId="883"/>
    <cellStyle name="20% - 强调文字颜色 6 2 3 3 4 2 3" xfId="2462"/>
    <cellStyle name="20% - 强调文字颜色 6 2 3 3 4 3" xfId="14206"/>
    <cellStyle name="20% - 强调文字颜色 6 2 3 3 4 4" xfId="14207"/>
    <cellStyle name="20% - 强调文字颜色 6 2 3 3 5" xfId="14208"/>
    <cellStyle name="20% - 强调文字颜色 6 2 3 3 5 2" xfId="14210"/>
    <cellStyle name="20% - 强调文字颜色 6 2 3 3 5 2 2" xfId="14211"/>
    <cellStyle name="20% - 强调文字颜色 6 2 3 3 5 2 3" xfId="2825"/>
    <cellStyle name="20% - 强调文字颜色 6 2 3 3 5 3" xfId="14212"/>
    <cellStyle name="20% - 强调文字颜色 6 2 3 3 5 4" xfId="14213"/>
    <cellStyle name="20% - 强调文字颜色 6 2 3 3 6" xfId="8212"/>
    <cellStyle name="20% - 强调文字颜色 6 2 3 3 6 2" xfId="8216"/>
    <cellStyle name="20% - 强调文字颜色 6 2 3 3 6 3" xfId="8221"/>
    <cellStyle name="20% - 强调文字颜色 6 2 3 3 7" xfId="8224"/>
    <cellStyle name="20% - 强调文字颜色 6 2 3 3 8" xfId="8238"/>
    <cellStyle name="20% - 强调文字颜色 6 2 3 4" xfId="14215"/>
    <cellStyle name="20% - 强调文字颜色 6 2 3 4 2" xfId="2968"/>
    <cellStyle name="20% - 强调文字颜色 6 2 3 4 2 2" xfId="12330"/>
    <cellStyle name="20% - 强调文字颜色 6 2 3 4 2 2 2" xfId="12811"/>
    <cellStyle name="20% - 强调文字颜色 6 2 3 4 2 2 3" xfId="14216"/>
    <cellStyle name="20% - 强调文字颜色 6 2 3 4 2 3" xfId="14217"/>
    <cellStyle name="20% - 强调文字颜色 6 2 3 4 2 4" xfId="14219"/>
    <cellStyle name="20% - 强调文字颜色 6 2 3 4 3" xfId="14220"/>
    <cellStyle name="20% - 强调文字颜色 6 2 3 4 3 2" xfId="12368"/>
    <cellStyle name="20% - 强调文字颜色 6 2 3 4 3 2 2" xfId="14221"/>
    <cellStyle name="20% - 强调文字颜色 6 2 3 4 3 2 3" xfId="14222"/>
    <cellStyle name="20% - 强调文字颜色 6 2 3 4 3 3" xfId="13431"/>
    <cellStyle name="20% - 强调文字颜色 6 2 3 4 3 4" xfId="13434"/>
    <cellStyle name="20% - 强调文字颜色 6 2 3 4 4" xfId="14224"/>
    <cellStyle name="20% - 强调文字颜色 6 2 3 4 4 2" xfId="14225"/>
    <cellStyle name="20% - 强调文字颜色 6 2 3 4 4 3" xfId="14226"/>
    <cellStyle name="20% - 强调文字颜色 6 2 3 4 5" xfId="14228"/>
    <cellStyle name="20% - 强调文字颜色 6 2 3 4 6" xfId="8267"/>
    <cellStyle name="20% - 强调文字颜色 6 2 3 5" xfId="2973"/>
    <cellStyle name="20% - 强调文字颜色 6 2 3 5 2" xfId="3360"/>
    <cellStyle name="20% - 强调文字颜色 6 2 3 5 2 2" xfId="14229"/>
    <cellStyle name="20% - 强调文字颜色 6 2 3 5 2 3" xfId="14232"/>
    <cellStyle name="20% - 强调文字颜色 6 2 3 5 3" xfId="3366"/>
    <cellStyle name="20% - 强调文字颜色 6 2 3 5 4" xfId="14235"/>
    <cellStyle name="20% - 强调文字颜色 6 2 3 6" xfId="2989"/>
    <cellStyle name="20% - 强调文字颜色 6 2 3 6 2" xfId="9907"/>
    <cellStyle name="20% - 强调文字颜色 6 2 3 6 2 2" xfId="14236"/>
    <cellStyle name="20% - 强调文字颜色 6 2 3 6 2 3" xfId="14239"/>
    <cellStyle name="20% - 强调文字颜色 6 2 3 6 3" xfId="9910"/>
    <cellStyle name="20% - 强调文字颜色 6 2 3 6 4" xfId="14242"/>
    <cellStyle name="20% - 强调文字颜色 6 2 3 7" xfId="3394"/>
    <cellStyle name="20% - 强调文字颜色 6 2 3 7 2" xfId="9633"/>
    <cellStyle name="20% - 强调文字颜色 6 2 3 7 2 2" xfId="272"/>
    <cellStyle name="20% - 强调文字颜色 6 2 3 7 2 3" xfId="14245"/>
    <cellStyle name="20% - 强调文字颜色 6 2 3 7 3" xfId="9637"/>
    <cellStyle name="20% - 强调文字颜色 6 2 3 7 4" xfId="14246"/>
    <cellStyle name="20% - 强调文字颜色 6 2 3 8" xfId="9641"/>
    <cellStyle name="20% - 强调文字颜色 6 2 3 8 2" xfId="14251"/>
    <cellStyle name="20% - 强调文字颜色 6 2 3 8 2 2" xfId="9302"/>
    <cellStyle name="20% - 强调文字颜色 6 2 3 8 2 3" xfId="9315"/>
    <cellStyle name="20% - 强调文字颜色 6 2 3 8 3" xfId="14255"/>
    <cellStyle name="20% - 强调文字颜色 6 2 3 8 4" xfId="14263"/>
    <cellStyle name="20% - 强调文字颜色 6 2 3 9" xfId="9644"/>
    <cellStyle name="20% - 强调文字颜色 6 2 3 9 2" xfId="5972"/>
    <cellStyle name="20% - 强调文字颜色 6 2 3 9 3" xfId="14268"/>
    <cellStyle name="20% - 强调文字颜色 6 2 3_11" xfId="1227"/>
    <cellStyle name="20% - 强调文字颜色 6 2 4" xfId="9692"/>
    <cellStyle name="20% - 强调文字颜色 6 2 4 10" xfId="6829"/>
    <cellStyle name="20% - 强调文字颜色 6 2 4 2" xfId="14271"/>
    <cellStyle name="20% - 强调文字颜色 6 2 4 2 2" xfId="7263"/>
    <cellStyle name="20% - 强调文字颜色 6 2 4 2 2 2" xfId="10397"/>
    <cellStyle name="20% - 强调文字颜色 6 2 4 2 2 2 2" xfId="10402"/>
    <cellStyle name="20% - 强调文字颜色 6 2 4 2 2 2 3" xfId="10405"/>
    <cellStyle name="20% - 强调文字颜色 6 2 4 2 2 3" xfId="10410"/>
    <cellStyle name="20% - 强调文字颜色 6 2 4 2 2 4" xfId="10417"/>
    <cellStyle name="20% - 强调文字颜色 6 2 4 2 3" xfId="4389"/>
    <cellStyle name="20% - 强调文字颜色 6 2 4 2 3 2" xfId="12461"/>
    <cellStyle name="20% - 强调文字颜色 6 2 4 2 3 2 2" xfId="14275"/>
    <cellStyle name="20% - 强调文字颜色 6 2 4 2 3 2 3" xfId="14276"/>
    <cellStyle name="20% - 强调文字颜色 6 2 4 2 3 3" xfId="13638"/>
    <cellStyle name="20% - 强调文字颜色 6 2 4 2 3 4" xfId="13641"/>
    <cellStyle name="20% - 强调文字颜色 6 2 4 2 4" xfId="4398"/>
    <cellStyle name="20% - 强调文字颜色 6 2 4 2 4 2" xfId="12471"/>
    <cellStyle name="20% - 强调文字颜色 6 2 4 2 4 2 2" xfId="3528"/>
    <cellStyle name="20% - 强调文字颜色 6 2 4 2 4 2 3" xfId="3531"/>
    <cellStyle name="20% - 强调文字颜色 6 2 4 2 4 3" xfId="14277"/>
    <cellStyle name="20% - 强调文字颜色 6 2 4 2 4 4" xfId="14278"/>
    <cellStyle name="20% - 强调文字颜色 6 2 4 2 5" xfId="14279"/>
    <cellStyle name="20% - 强调文字颜色 6 2 4 2 5 2" xfId="12478"/>
    <cellStyle name="20% - 强调文字颜色 6 2 4 2 5 3" xfId="14280"/>
    <cellStyle name="20% - 强调文字颜色 6 2 4 2 6" xfId="14281"/>
    <cellStyle name="20% - 强调文字颜色 6 2 4 2 7" xfId="14282"/>
    <cellStyle name="20% - 强调文字颜色 6 2 4 3" xfId="14283"/>
    <cellStyle name="20% - 强调文字颜色 6 2 4 3 2" xfId="7294"/>
    <cellStyle name="20% - 强调文字颜色 6 2 4 3 2 2" xfId="12524"/>
    <cellStyle name="20% - 强调文字颜色 6 2 4 3 2 2 2" xfId="14284"/>
    <cellStyle name="20% - 强调文字颜色 6 2 4 3 2 2 3" xfId="14289"/>
    <cellStyle name="20% - 强调文字颜色 6 2 4 3 2 3" xfId="12528"/>
    <cellStyle name="20% - 强调文字颜色 6 2 4 3 2 4" xfId="14295"/>
    <cellStyle name="20% - 强调文字颜色 6 2 4 3 3" xfId="14297"/>
    <cellStyle name="20% - 强调文字颜色 6 2 4 3 3 2" xfId="12547"/>
    <cellStyle name="20% - 强调文字颜色 6 2 4 3 3 3" xfId="13651"/>
    <cellStyle name="20% - 强调文字颜色 6 2 4 3 4" xfId="12934"/>
    <cellStyle name="20% - 强调文字颜色 6 2 4 3 5" xfId="14298"/>
    <cellStyle name="20% - 强调文字颜色 6 2 4 4" xfId="14300"/>
    <cellStyle name="20% - 强调文字颜色 6 2 4 4 2" xfId="14301"/>
    <cellStyle name="20% - 强调文字颜色 6 2 4 4 2 2" xfId="12593"/>
    <cellStyle name="20% - 强调文字颜色 6 2 4 4 2 3" xfId="14302"/>
    <cellStyle name="20% - 强调文字颜色 6 2 4 4 3" xfId="14304"/>
    <cellStyle name="20% - 强调文字颜色 6 2 4 4 4" xfId="14306"/>
    <cellStyle name="20% - 强调文字颜色 6 2 4 5" xfId="3011"/>
    <cellStyle name="20% - 强调文字颜色 6 2 4 5 2" xfId="1218"/>
    <cellStyle name="20% - 强调文字颜色 6 2 4 5 2 2" xfId="14307"/>
    <cellStyle name="20% - 强调文字颜色 6 2 4 5 2 3" xfId="14309"/>
    <cellStyle name="20% - 强调文字颜色 6 2 4 5 3" xfId="3426"/>
    <cellStyle name="20% - 强调文字颜色 6 2 4 5 4" xfId="14311"/>
    <cellStyle name="20% - 强调文字颜色 6 2 4 6" xfId="3433"/>
    <cellStyle name="20% - 强调文字颜色 6 2 4 6 2" xfId="14312"/>
    <cellStyle name="20% - 强调文字颜色 6 2 4 6 2 2" xfId="14313"/>
    <cellStyle name="20% - 强调文字颜色 6 2 4 6 2 3" xfId="2512"/>
    <cellStyle name="20% - 强调文字颜色 6 2 4 6 3" xfId="14316"/>
    <cellStyle name="20% - 强调文字颜色 6 2 4 6 4" xfId="14318"/>
    <cellStyle name="20% - 强调文字颜色 6 2 4 7" xfId="3453"/>
    <cellStyle name="20% - 强调文字颜色 6 2 4 7 2" xfId="14322"/>
    <cellStyle name="20% - 强调文字颜色 6 2 4 7 2 2" xfId="14324"/>
    <cellStyle name="20% - 强调文字颜色 6 2 4 7 2 3" xfId="1499"/>
    <cellStyle name="20% - 强调文字颜色 6 2 4 7 3" xfId="14326"/>
    <cellStyle name="20% - 强调文字颜色 6 2 4 7 4" xfId="14328"/>
    <cellStyle name="20% - 强调文字颜色 6 2 4 8" xfId="9652"/>
    <cellStyle name="20% - 强调文字颜色 6 2 4 8 2" xfId="14331"/>
    <cellStyle name="20% - 强调文字颜色 6 2 4 8 3" xfId="14334"/>
    <cellStyle name="20% - 强调文字颜色 6 2 4 9" xfId="14337"/>
    <cellStyle name="20% - 强调文字颜色 6 2 5" xfId="14339"/>
    <cellStyle name="20% - 强调文字颜色 6 2 5 2" xfId="14340"/>
    <cellStyle name="20% - 强调文字颜色 6 2 5 2 2" xfId="8121"/>
    <cellStyle name="20% - 强调文字颜色 6 2 5 2 2 2" xfId="8855"/>
    <cellStyle name="20% - 强调文字颜色 6 2 5 2 2 2 2" xfId="11718"/>
    <cellStyle name="20% - 强调文字颜色 6 2 5 2 2 2 3" xfId="11721"/>
    <cellStyle name="20% - 强调文字颜色 6 2 5 2 2 3" xfId="9405"/>
    <cellStyle name="20% - 强调文字颜色 6 2 5 2 2 4" xfId="2567"/>
    <cellStyle name="20% - 强调文字颜色 6 2 5 2 3" xfId="10511"/>
    <cellStyle name="20% - 强调文字颜色 6 2 5 2 3 2" xfId="12680"/>
    <cellStyle name="20% - 强调文字颜色 6 2 5 2 3 3" xfId="11368"/>
    <cellStyle name="20% - 强调文字颜色 6 2 5 2 4" xfId="10513"/>
    <cellStyle name="20% - 强调文字颜色 6 2 5 2 5" xfId="14341"/>
    <cellStyle name="20% - 强调文字颜色 6 2 5 3" xfId="14342"/>
    <cellStyle name="20% - 强调文字颜色 6 2 5 3 2" xfId="14343"/>
    <cellStyle name="20% - 强调文字颜色 6 2 5 3 2 2" xfId="12719"/>
    <cellStyle name="20% - 强调文字颜色 6 2 5 3 2 3" xfId="9417"/>
    <cellStyle name="20% - 强调文字颜色 6 2 5 3 3" xfId="14344"/>
    <cellStyle name="20% - 强调文字颜色 6 2 5 3 4" xfId="14346"/>
    <cellStyle name="20% - 强调文字颜色 6 2 5 4" xfId="14347"/>
    <cellStyle name="20% - 强调文字颜色 6 2 5 4 2" xfId="14348"/>
    <cellStyle name="20% - 强调文字颜色 6 2 5 4 2 2" xfId="7325"/>
    <cellStyle name="20% - 强调文字颜色 6 2 5 4 2 3" xfId="7331"/>
    <cellStyle name="20% - 强调文字颜色 6 2 5 4 3" xfId="12579"/>
    <cellStyle name="20% - 强调文字颜色 6 2 5 4 4" xfId="12584"/>
    <cellStyle name="20% - 强调文字颜色 6 2 5 5" xfId="3478"/>
    <cellStyle name="20% - 强调文字颜色 6 2 5 5 2" xfId="7690"/>
    <cellStyle name="20% - 强调文字颜色 6 2 5 5 2 2" xfId="14349"/>
    <cellStyle name="20% - 强调文字颜色 6 2 5 5 2 3" xfId="9435"/>
    <cellStyle name="20% - 强调文字颜色 6 2 5 5 3" xfId="8995"/>
    <cellStyle name="20% - 强调文字颜色 6 2 5 5 4" xfId="14351"/>
    <cellStyle name="20% - 强调文字颜色 6 2 5 6" xfId="3487"/>
    <cellStyle name="20% - 强调文字颜色 6 2 5 6 2" xfId="14353"/>
    <cellStyle name="20% - 强调文字颜色 6 2 5 6 3" xfId="14354"/>
    <cellStyle name="20% - 强调文字颜色 6 2 5 7" xfId="9000"/>
    <cellStyle name="20% - 强调文字颜色 6 2 5 8" xfId="14361"/>
    <cellStyle name="20% - 强调文字颜色 6 2 6" xfId="14363"/>
    <cellStyle name="20% - 强调文字颜色 6 2 6 2" xfId="14364"/>
    <cellStyle name="20% - 强调文字颜色 6 2 6 2 2" xfId="5904"/>
    <cellStyle name="20% - 强调文字颜色 6 2 6 2 2 2" xfId="5909"/>
    <cellStyle name="20% - 强调文字颜色 6 2 6 2 2 3" xfId="82"/>
    <cellStyle name="20% - 强调文字颜色 6 2 6 2 3" xfId="5921"/>
    <cellStyle name="20% - 强调文字颜色 6 2 6 2 4" xfId="5936"/>
    <cellStyle name="20% - 强调文字颜色 6 2 6 3" xfId="14365"/>
    <cellStyle name="20% - 强调文字颜色 6 2 6 3 2" xfId="6224"/>
    <cellStyle name="20% - 强调文字颜色 6 2 6 3 2 2" xfId="6228"/>
    <cellStyle name="20% - 强调文字颜色 6 2 6 3 2 3" xfId="6233"/>
    <cellStyle name="20% - 强调文字颜色 6 2 6 3 3" xfId="6236"/>
    <cellStyle name="20% - 强调文字颜色 6 2 6 3 4" xfId="5077"/>
    <cellStyle name="20% - 强调文字颜色 6 2 6 4" xfId="14366"/>
    <cellStyle name="20% - 强调文字颜色 6 2 6 4 2" xfId="6382"/>
    <cellStyle name="20% - 强调文字颜色 6 2 6 4 2 2" xfId="6387"/>
    <cellStyle name="20% - 强调文字颜色 6 2 6 4 2 3" xfId="6392"/>
    <cellStyle name="20% - 强调文字颜色 6 2 6 4 3" xfId="6398"/>
    <cellStyle name="20% - 强调文字颜色 6 2 6 4 4" xfId="6421"/>
    <cellStyle name="20% - 强调文字颜色 6 2 6 5" xfId="9002"/>
    <cellStyle name="20% - 强调文字颜色 6 2 6 5 2" xfId="295"/>
    <cellStyle name="20% - 强调文字颜色 6 2 6 5 3" xfId="2506"/>
    <cellStyle name="20% - 强调文字颜色 6 2 6 6" xfId="9004"/>
    <cellStyle name="20% - 强调文字颜色 6 2 6 7" xfId="14367"/>
    <cellStyle name="20% - 强调文字颜色 6 2 7" xfId="14369"/>
    <cellStyle name="20% - 强调文字颜色 6 2 7 2" xfId="995"/>
    <cellStyle name="20% - 强调文字颜色 6 2 7 2 2" xfId="37"/>
    <cellStyle name="20% - 强调文字颜色 6 2 7 2 3" xfId="8186"/>
    <cellStyle name="20% - 强调文字颜色 6 2 7 3" xfId="1001"/>
    <cellStyle name="20% - 强调文字颜色 6 2 7 4" xfId="1409"/>
    <cellStyle name="20% - 强调文字颜色 6 2 8" xfId="14370"/>
    <cellStyle name="20% - 强调文字颜色 6 2 8 2" xfId="14371"/>
    <cellStyle name="20% - 强调文字颜色 6 2 8 2 2" xfId="9821"/>
    <cellStyle name="20% - 强调文字颜色 6 2 8 2 3" xfId="9841"/>
    <cellStyle name="20% - 强调文字颜色 6 2 8 3" xfId="63"/>
    <cellStyle name="20% - 强调文字颜色 6 2 8 4" xfId="1732"/>
    <cellStyle name="20% - 强调文字颜色 6 2 9" xfId="14372"/>
    <cellStyle name="20% - 强调文字颜色 6 2 9 2" xfId="11998"/>
    <cellStyle name="20% - 强调文字颜色 6 2 9 2 2" xfId="11620"/>
    <cellStyle name="20% - 强调文字颜色 6 2 9 2 3" xfId="11664"/>
    <cellStyle name="20% - 强调文字颜色 6 2 9 3" xfId="1927"/>
    <cellStyle name="20% - 强调文字颜色 6 2 9 4" xfId="1992"/>
    <cellStyle name="20% - 强调文字颜色 6 2_11" xfId="8529"/>
    <cellStyle name="20% - 强调文字颜色 6 3" xfId="10010"/>
    <cellStyle name="20% - 强调文字颜色 6 3 10" xfId="13358"/>
    <cellStyle name="20% - 强调文字颜色 6 3 10 2" xfId="14374"/>
    <cellStyle name="20% - 强调文字颜色 6 3 10 2 2" xfId="14376"/>
    <cellStyle name="20% - 强调文字颜色 6 3 10 2 3" xfId="14378"/>
    <cellStyle name="20% - 强调文字颜色 6 3 10 3" xfId="8488"/>
    <cellStyle name="20% - 强调文字颜色 6 3 10 4" xfId="502"/>
    <cellStyle name="20% - 强调文字颜色 6 3 11" xfId="14381"/>
    <cellStyle name="20% - 强调文字颜色 6 3 11 2" xfId="14383"/>
    <cellStyle name="20% - 强调文字颜色 6 3 11 2 2" xfId="14384"/>
    <cellStyle name="20% - 强调文字颜色 6 3 11 2 3" xfId="14386"/>
    <cellStyle name="20% - 强调文字颜色 6 3 11 3" xfId="14387"/>
    <cellStyle name="20% - 强调文字颜色 6 3 11 4" xfId="14388"/>
    <cellStyle name="20% - 强调文字颜色 6 3 12" xfId="4267"/>
    <cellStyle name="20% - 强调文字颜色 6 3 12 2" xfId="14392"/>
    <cellStyle name="20% - 强调文字颜色 6 3 12 2 2" xfId="14393"/>
    <cellStyle name="20% - 强调文字颜色 6 3 12 2 3" xfId="12081"/>
    <cellStyle name="20% - 强调文字颜色 6 3 12 3" xfId="14401"/>
    <cellStyle name="20% - 强调文字颜色 6 3 12 4" xfId="14403"/>
    <cellStyle name="20% - 强调文字颜色 6 3 13" xfId="5539"/>
    <cellStyle name="20% - 强调文字颜色 6 3 13 2" xfId="14406"/>
    <cellStyle name="20% - 强调文字颜色 6 3 13 2 2" xfId="14411"/>
    <cellStyle name="20% - 强调文字颜色 6 3 13 2 3" xfId="14413"/>
    <cellStyle name="20% - 强调文字颜色 6 3 13 3" xfId="14415"/>
    <cellStyle name="20% - 强调文字颜色 6 3 13 4" xfId="14421"/>
    <cellStyle name="20% - 强调文字颜色 6 3 14" xfId="8097"/>
    <cellStyle name="20% - 强调文字颜色 6 3 14 2" xfId="14423"/>
    <cellStyle name="20% - 强调文字颜色 6 3 14 2 2" xfId="14424"/>
    <cellStyle name="20% - 强调文字颜色 6 3 14 2 3" xfId="14426"/>
    <cellStyle name="20% - 强调文字颜色 6 3 14 3" xfId="14429"/>
    <cellStyle name="20% - 强调文字颜色 6 3 14 4" xfId="5712"/>
    <cellStyle name="20% - 强调文字颜色 6 3 15" xfId="43"/>
    <cellStyle name="20% - 强调文字颜色 6 3 15 2" xfId="14432"/>
    <cellStyle name="20% - 强调文字颜色 6 3 15 3" xfId="8161"/>
    <cellStyle name="20% - 强调文字颜色 6 3 16" xfId="14437"/>
    <cellStyle name="20% - 强调文字颜色 6 3 17" xfId="14442"/>
    <cellStyle name="20% - 强调文字颜色 6 3 2" xfId="9046"/>
    <cellStyle name="20% - 强调文字颜色 6 3 2 10" xfId="2613"/>
    <cellStyle name="20% - 强调文字颜色 6 3 2 2" xfId="13839"/>
    <cellStyle name="20% - 强调文字颜色 6 3 2 2 2" xfId="14443"/>
    <cellStyle name="20% - 强调文字颜色 6 3 2 2 2 2" xfId="7196"/>
    <cellStyle name="20% - 强调文字颜色 6 3 2 2 2 2 2" xfId="7201"/>
    <cellStyle name="20% - 强调文字颜色 6 3 2 2 2 2 2 2" xfId="7204"/>
    <cellStyle name="20% - 强调文字颜色 6 3 2 2 2 2 2 3" xfId="7216"/>
    <cellStyle name="20% - 强调文字颜色 6 3 2 2 2 2 3" xfId="7224"/>
    <cellStyle name="20% - 强调文字颜色 6 3 2 2 2 2 4" xfId="7237"/>
    <cellStyle name="20% - 强调文字颜色 6 3 2 2 2 3" xfId="7266"/>
    <cellStyle name="20% - 强调文字颜色 6 3 2 2 2 3 2" xfId="7270"/>
    <cellStyle name="20% - 强调文字颜色 6 3 2 2 2 3 2 2" xfId="1045"/>
    <cellStyle name="20% - 强调文字颜色 6 3 2 2 2 3 2 3" xfId="3125"/>
    <cellStyle name="20% - 强调文字颜色 6 3 2 2 2 3 3" xfId="7274"/>
    <cellStyle name="20% - 强调文字颜色 6 3 2 2 2 3 4" xfId="7279"/>
    <cellStyle name="20% - 强调文字颜色 6 3 2 2 2 4" xfId="7297"/>
    <cellStyle name="20% - 强调文字颜色 6 3 2 2 2 4 2" xfId="4335"/>
    <cellStyle name="20% - 强调文字颜色 6 3 2 2 2 4 2 2" xfId="116"/>
    <cellStyle name="20% - 强调文字颜色 6 3 2 2 2 4 2 3" xfId="1503"/>
    <cellStyle name="20% - 强调文字颜色 6 3 2 2 2 4 3" xfId="4341"/>
    <cellStyle name="20% - 强调文字颜色 6 3 2 2 2 4 4" xfId="4375"/>
    <cellStyle name="20% - 强调文字颜色 6 3 2 2 2 5" xfId="7299"/>
    <cellStyle name="20% - 强调文字颜色 6 3 2 2 2 5 2" xfId="4430"/>
    <cellStyle name="20% - 强调文字颜色 6 3 2 2 2 5 3" xfId="4447"/>
    <cellStyle name="20% - 强调文字颜色 6 3 2 2 2 6" xfId="7302"/>
    <cellStyle name="20% - 强调文字颜色 6 3 2 2 2 7" xfId="1072"/>
    <cellStyle name="20% - 强调文字颜色 6 3 2 2 3" xfId="5718"/>
    <cellStyle name="20% - 强调文字颜色 6 3 2 2 3 2" xfId="8101"/>
    <cellStyle name="20% - 强调文字颜色 6 3 2 2 3 2 2" xfId="8108"/>
    <cellStyle name="20% - 强调文字颜色 6 3 2 2 3 2 3" xfId="8136"/>
    <cellStyle name="20% - 强调文字颜色 6 3 2 2 3 3" xfId="38"/>
    <cellStyle name="20% - 强调文字颜色 6 3 2 2 3 4" xfId="8185"/>
    <cellStyle name="20% - 强调文字颜色 6 3 2 2 4" xfId="5725"/>
    <cellStyle name="20% - 强调文字颜色 6 3 2 2 4 2" xfId="8389"/>
    <cellStyle name="20% - 强调文字颜色 6 3 2 2 4 2 2" xfId="968"/>
    <cellStyle name="20% - 强调文字颜色 6 3 2 2 4 2 3" xfId="1040"/>
    <cellStyle name="20% - 强调文字颜色 6 3 2 2 4 3" xfId="1318"/>
    <cellStyle name="20% - 强调文字颜色 6 3 2 2 4 4" xfId="1338"/>
    <cellStyle name="20% - 强调文字颜色 6 3 2 2 5" xfId="14445"/>
    <cellStyle name="20% - 强调文字颜色 6 3 2 2 5 2" xfId="8475"/>
    <cellStyle name="20% - 强调文字颜色 6 3 2 2 5 2 2" xfId="8480"/>
    <cellStyle name="20% - 强调文字颜色 6 3 2 2 5 2 3" xfId="7393"/>
    <cellStyle name="20% - 强调文字颜色 6 3 2 2 5 3" xfId="1420"/>
    <cellStyle name="20% - 强调文字颜色 6 3 2 2 5 4" xfId="1442"/>
    <cellStyle name="20% - 强调文字颜色 6 3 2 2 6" xfId="14447"/>
    <cellStyle name="20% - 强调文字颜色 6 3 2 2 6 2" xfId="8612"/>
    <cellStyle name="20% - 强调文字颜色 6 3 2 2 6 2 2" xfId="8616"/>
    <cellStyle name="20% - 强调文字颜色 6 3 2 2 6 2 3" xfId="8629"/>
    <cellStyle name="20% - 强调文字颜色 6 3 2 2 6 3" xfId="1461"/>
    <cellStyle name="20% - 强调文字颜色 6 3 2 2 6 4" xfId="1493"/>
    <cellStyle name="20% - 强调文字颜色 6 3 2 2 7" xfId="14448"/>
    <cellStyle name="20% - 强调文字颜色 6 3 2 2 7 2" xfId="8694"/>
    <cellStyle name="20% - 强调文字颜色 6 3 2 2 7 3" xfId="1176"/>
    <cellStyle name="20% - 强调文字颜色 6 3 2 2 8" xfId="14449"/>
    <cellStyle name="20% - 强调文字颜色 6 3 2 2 9" xfId="14450"/>
    <cellStyle name="20% - 强调文字颜色 6 3 2 3" xfId="14451"/>
    <cellStyle name="20% - 强调文字颜色 6 3 2 3 2" xfId="14454"/>
    <cellStyle name="20% - 强调文字颜色 6 3 2 3 2 2" xfId="9254"/>
    <cellStyle name="20% - 强调文字颜色 6 3 2 3 2 2 2" xfId="9259"/>
    <cellStyle name="20% - 强调文字颜色 6 3 2 3 2 2 2 2" xfId="9264"/>
    <cellStyle name="20% - 强调文字颜色 6 3 2 3 2 2 2 3" xfId="9272"/>
    <cellStyle name="20% - 强调文字颜色 6 3 2 3 2 2 3" xfId="9277"/>
    <cellStyle name="20% - 强调文字颜色 6 3 2 3 2 2 4" xfId="9286"/>
    <cellStyle name="20% - 强调文字颜色 6 3 2 3 2 3" xfId="9321"/>
    <cellStyle name="20% - 强调文字颜色 6 3 2 3 2 3 2" xfId="9324"/>
    <cellStyle name="20% - 强调文字颜色 6 3 2 3 2 3 3" xfId="9339"/>
    <cellStyle name="20% - 强调文字颜色 6 3 2 3 2 4" xfId="9392"/>
    <cellStyle name="20% - 强调文字颜色 6 3 2 3 2 5" xfId="8926"/>
    <cellStyle name="20% - 强调文字颜色 6 3 2 3 3" xfId="14455"/>
    <cellStyle name="20% - 强调文字颜色 6 3 2 3 3 2" xfId="9799"/>
    <cellStyle name="20% - 强调文字颜色 6 3 2 3 3 2 2" xfId="3559"/>
    <cellStyle name="20% - 强调文字颜色 6 3 2 3 3 2 3" xfId="9802"/>
    <cellStyle name="20% - 强调文字颜色 6 3 2 3 3 3" xfId="9820"/>
    <cellStyle name="20% - 强调文字颜色 6 3 2 3 3 4" xfId="9840"/>
    <cellStyle name="20% - 强调文字颜色 6 3 2 3 4" xfId="14456"/>
    <cellStyle name="20% - 强调文字颜色 6 3 2 3 4 2" xfId="9961"/>
    <cellStyle name="20% - 强调文字颜色 6 3 2 3 4 2 2" xfId="9964"/>
    <cellStyle name="20% - 强调文字颜色 6 3 2 3 4 2 3" xfId="9969"/>
    <cellStyle name="20% - 强调文字颜色 6 3 2 3 4 3" xfId="1609"/>
    <cellStyle name="20% - 强调文字颜色 6 3 2 3 4 4" xfId="1670"/>
    <cellStyle name="20% - 强调文字颜色 6 3 2 3 5" xfId="14457"/>
    <cellStyle name="20% - 强调文字颜色 6 3 2 3 5 2" xfId="10045"/>
    <cellStyle name="20% - 强调文字颜色 6 3 2 3 5 3" xfId="1743"/>
    <cellStyle name="20% - 强调文字颜色 6 3 2 3 6" xfId="14458"/>
    <cellStyle name="20% - 强调文字颜色 6 3 2 3 7" xfId="14460"/>
    <cellStyle name="20% - 强调文字颜色 6 3 2 4" xfId="14462"/>
    <cellStyle name="20% - 强调文字颜色 6 3 2 4 2" xfId="14463"/>
    <cellStyle name="20% - 强调文字颜色 6 3 2 4 2 2" xfId="10827"/>
    <cellStyle name="20% - 强调文字颜色 6 3 2 4 2 2 2" xfId="3713"/>
    <cellStyle name="20% - 强调文字颜色 6 3 2 4 2 2 3" xfId="10867"/>
    <cellStyle name="20% - 强调文字颜色 6 3 2 4 2 3" xfId="10942"/>
    <cellStyle name="20% - 强调文字颜色 6 3 2 4 2 4" xfId="11001"/>
    <cellStyle name="20% - 强调文字颜色 6 3 2 4 3" xfId="8114"/>
    <cellStyle name="20% - 强调文字颜色 6 3 2 4 3 2" xfId="11596"/>
    <cellStyle name="20% - 强调文字颜色 6 3 2 4 3 3" xfId="11619"/>
    <cellStyle name="20% - 强调文字颜色 6 3 2 4 4" xfId="8117"/>
    <cellStyle name="20% - 强调文字颜色 6 3 2 4 5" xfId="4474"/>
    <cellStyle name="20% - 强调文字颜色 6 3 2 5" xfId="14465"/>
    <cellStyle name="20% - 强调文字颜色 6 3 2 5 2" xfId="14467"/>
    <cellStyle name="20% - 强调文字颜色 6 3 2 5 2 2" xfId="12757"/>
    <cellStyle name="20% - 强调文字颜色 6 3 2 5 2 3" xfId="12815"/>
    <cellStyle name="20% - 强调文字颜色 6 3 2 5 3" xfId="14469"/>
    <cellStyle name="20% - 强调文字颜色 6 3 2 5 4" xfId="14470"/>
    <cellStyle name="20% - 强调文字颜色 6 3 2 6" xfId="9936"/>
    <cellStyle name="20% - 强调文字颜色 6 3 2 6 2" xfId="14471"/>
    <cellStyle name="20% - 强调文字颜色 6 3 2 6 2 2" xfId="14338"/>
    <cellStyle name="20% - 强调文字颜色 6 3 2 6 2 3" xfId="14362"/>
    <cellStyle name="20% - 强调文字颜色 6 3 2 6 3" xfId="14472"/>
    <cellStyle name="20% - 强调文字颜色 6 3 2 6 4" xfId="14474"/>
    <cellStyle name="20% - 强调文字颜色 6 3 2 7" xfId="9940"/>
    <cellStyle name="20% - 强调文字颜色 6 3 2 7 2" xfId="13457"/>
    <cellStyle name="20% - 强调文字颜色 6 3 2 7 2 2" xfId="14475"/>
    <cellStyle name="20% - 强调文字颜色 6 3 2 7 2 3" xfId="14476"/>
    <cellStyle name="20% - 强调文字颜色 6 3 2 7 3" xfId="14478"/>
    <cellStyle name="20% - 强调文字颜色 6 3 2 7 4" xfId="14481"/>
    <cellStyle name="20% - 强调文字颜色 6 3 2 8" xfId="14485"/>
    <cellStyle name="20% - 强调文字颜色 6 3 2 8 2" xfId="14489"/>
    <cellStyle name="20% - 强调文字颜色 6 3 2 8 3" xfId="14490"/>
    <cellStyle name="20% - 强调文字颜色 6 3 2 9" xfId="14491"/>
    <cellStyle name="20% - 强调文字颜色 6 3 2_11" xfId="14495"/>
    <cellStyle name="20% - 强调文字颜色 6 3 3" xfId="14501"/>
    <cellStyle name="20% - 强调文字颜色 6 3 3 10" xfId="11587"/>
    <cellStyle name="20% - 强调文字颜色 6 3 3 2" xfId="14502"/>
    <cellStyle name="20% - 强调文字颜色 6 3 3 2 2" xfId="14505"/>
    <cellStyle name="20% - 强调文字颜色 6 3 3 2 2 2" xfId="12958"/>
    <cellStyle name="20% - 强调文字颜色 6 3 3 2 2 2 2" xfId="3382"/>
    <cellStyle name="20% - 强调文字颜色 6 3 3 2 2 2 2 2" xfId="12961"/>
    <cellStyle name="20% - 强调文字颜色 6 3 3 2 2 2 2 3" xfId="12963"/>
    <cellStyle name="20% - 强调文字颜色 6 3 3 2 2 2 3" xfId="12965"/>
    <cellStyle name="20% - 强调文字颜色 6 3 3 2 2 2 4" xfId="12971"/>
    <cellStyle name="20% - 强调文字颜色 6 3 3 2 2 3" xfId="12977"/>
    <cellStyle name="20% - 强调文字颜色 6 3 3 2 2 3 2" xfId="12980"/>
    <cellStyle name="20% - 强调文字颜色 6 3 3 2 2 3 2 2" xfId="375"/>
    <cellStyle name="20% - 强调文字颜色 6 3 3 2 2 3 2 3" xfId="14506"/>
    <cellStyle name="20% - 强调文字颜色 6 3 3 2 2 3 3" xfId="12983"/>
    <cellStyle name="20% - 强调文字颜色 6 3 3 2 2 3 4" xfId="14507"/>
    <cellStyle name="20% - 强调文字颜色 6 3 3 2 2 4" xfId="12986"/>
    <cellStyle name="20% - 强调文字颜色 6 3 3 2 2 4 2" xfId="14509"/>
    <cellStyle name="20% - 强调文字颜色 6 3 3 2 2 4 2 2" xfId="14510"/>
    <cellStyle name="20% - 强调文字颜色 6 3 3 2 2 4 2 3" xfId="14511"/>
    <cellStyle name="20% - 强调文字颜色 6 3 3 2 2 4 3" xfId="14512"/>
    <cellStyle name="20% - 强调文字颜色 6 3 3 2 2 4 4" xfId="14513"/>
    <cellStyle name="20% - 强调文字颜色 6 3 3 2 2 5" xfId="12988"/>
    <cellStyle name="20% - 强调文字颜色 6 3 3 2 2 5 2" xfId="14514"/>
    <cellStyle name="20% - 强调文字颜色 6 3 3 2 2 5 3" xfId="14515"/>
    <cellStyle name="20% - 强调文字颜色 6 3 3 2 2 6" xfId="14516"/>
    <cellStyle name="20% - 强调文字颜色 6 3 3 2 2 7" xfId="14519"/>
    <cellStyle name="20% - 强调文字颜色 6 3 3 2 3" xfId="5758"/>
    <cellStyle name="20% - 强调文字颜色 6 3 3 2 3 2" xfId="12998"/>
    <cellStyle name="20% - 强调文字颜色 6 3 3 2 3 2 2" xfId="9058"/>
    <cellStyle name="20% - 强调文字颜色 6 3 3 2 3 2 3" xfId="14521"/>
    <cellStyle name="20% - 强调文字颜色 6 3 3 2 3 3" xfId="14525"/>
    <cellStyle name="20% - 强调文字颜色 6 3 3 2 3 4" xfId="14528"/>
    <cellStyle name="20% - 强调文字颜色 6 3 3 2 4" xfId="5763"/>
    <cellStyle name="20% - 强调文字颜色 6 3 3 2 4 2" xfId="13010"/>
    <cellStyle name="20% - 强调文字颜色 6 3 3 2 4 2 2" xfId="14529"/>
    <cellStyle name="20% - 强调文字颜色 6 3 3 2 4 2 3" xfId="14530"/>
    <cellStyle name="20% - 强调文字颜色 6 3 3 2 4 3" xfId="2574"/>
    <cellStyle name="20% - 强调文字颜色 6 3 3 2 4 4" xfId="2598"/>
    <cellStyle name="20% - 强调文字颜色 6 3 3 2 5" xfId="11904"/>
    <cellStyle name="20% - 强调文字颜色 6 3 3 2 5 2" xfId="13022"/>
    <cellStyle name="20% - 强调文字颜色 6 3 3 2 5 2 2" xfId="14532"/>
    <cellStyle name="20% - 强调文字颜色 6 3 3 2 5 2 3" xfId="14533"/>
    <cellStyle name="20% - 强调文字颜色 6 3 3 2 5 3" xfId="2601"/>
    <cellStyle name="20% - 强调文字颜色 6 3 3 2 5 4" xfId="2628"/>
    <cellStyle name="20% - 强调文字颜色 6 3 3 2 6" xfId="11906"/>
    <cellStyle name="20% - 强调文字颜色 6 3 3 2 6 2" xfId="10574"/>
    <cellStyle name="20% - 强调文字颜色 6 3 3 2 6 2 2" xfId="7090"/>
    <cellStyle name="20% - 强调文字颜色 6 3 3 2 6 2 3" xfId="7093"/>
    <cellStyle name="20% - 强调文字颜色 6 3 3 2 6 3" xfId="2649"/>
    <cellStyle name="20% - 强调文字颜色 6 3 3 2 6 4" xfId="2661"/>
    <cellStyle name="20% - 强调文字颜色 6 3 3 2 7" xfId="14535"/>
    <cellStyle name="20% - 强调文字颜色 6 3 3 2 7 2" xfId="14538"/>
    <cellStyle name="20% - 强调文字颜色 6 3 3 2 7 3" xfId="2242"/>
    <cellStyle name="20% - 强调文字颜色 6 3 3 2 8" xfId="14541"/>
    <cellStyle name="20% - 强调文字颜色 6 3 3 2 9" xfId="14547"/>
    <cellStyle name="20% - 强调文字颜色 6 3 3 3" xfId="14549"/>
    <cellStyle name="20% - 强调文字颜色 6 3 3 3 2" xfId="14552"/>
    <cellStyle name="20% - 强调文字颜色 6 3 3 3 2 2" xfId="13053"/>
    <cellStyle name="20% - 强调文字颜色 6 3 3 3 2 2 2" xfId="12052"/>
    <cellStyle name="20% - 强调文字颜色 6 3 3 3 2 2 2 2" xfId="9854"/>
    <cellStyle name="20% - 强调文字颜色 6 3 3 3 2 2 2 3" xfId="9991"/>
    <cellStyle name="20% - 强调文字颜色 6 3 3 3 2 2 3" xfId="166"/>
    <cellStyle name="20% - 强调文字颜色 6 3 3 3 2 2 4" xfId="95"/>
    <cellStyle name="20% - 强调文字颜色 6 3 3 3 2 3" xfId="13055"/>
    <cellStyle name="20% - 强调文字颜色 6 3 3 3 2 3 2" xfId="12075"/>
    <cellStyle name="20% - 强调文字颜色 6 3 3 3 2 3 3" xfId="975"/>
    <cellStyle name="20% - 强调文字颜色 6 3 3 3 2 4" xfId="14553"/>
    <cellStyle name="20% - 强调文字颜色 6 3 3 3 2 5" xfId="14554"/>
    <cellStyle name="20% - 强调文字颜色 6 3 3 3 3" xfId="14555"/>
    <cellStyle name="20% - 强调文字颜色 6 3 3 3 3 2" xfId="13061"/>
    <cellStyle name="20% - 强调文字颜色 6 3 3 3 3 2 2" xfId="14556"/>
    <cellStyle name="20% - 强调文字颜色 6 3 3 3 3 2 3" xfId="2727"/>
    <cellStyle name="20% - 强调文字颜色 6 3 3 3 3 3" xfId="14558"/>
    <cellStyle name="20% - 强调文字颜色 6 3 3 3 3 4" xfId="14560"/>
    <cellStyle name="20% - 强调文字颜色 6 3 3 3 4" xfId="14561"/>
    <cellStyle name="20% - 强调文字颜色 6 3 3 3 4 2" xfId="13077"/>
    <cellStyle name="20% - 强调文字颜色 6 3 3 3 4 2 2" xfId="14562"/>
    <cellStyle name="20% - 强调文字颜色 6 3 3 3 4 2 3" xfId="4821"/>
    <cellStyle name="20% - 强调文字颜色 6 3 3 3 4 3" xfId="171"/>
    <cellStyle name="20% - 强调文字颜色 6 3 3 3 4 4" xfId="101"/>
    <cellStyle name="20% - 强调文字颜色 6 3 3 3 5" xfId="14564"/>
    <cellStyle name="20% - 强调文字颜色 6 3 3 3 5 2" xfId="14565"/>
    <cellStyle name="20% - 强调文字颜色 6 3 3 3 5 3" xfId="981"/>
    <cellStyle name="20% - 强调文字颜色 6 3 3 3 6" xfId="8403"/>
    <cellStyle name="20% - 强调文字颜色 6 3 3 3 7" xfId="8415"/>
    <cellStyle name="20% - 强调文字颜色 6 3 3 4" xfId="14566"/>
    <cellStyle name="20% - 强调文字颜色 6 3 3 4 2" xfId="14569"/>
    <cellStyle name="20% - 强调文字颜色 6 3 3 4 2 2" xfId="13103"/>
    <cellStyle name="20% - 强调文字颜色 6 3 3 4 2 2 2" xfId="14192"/>
    <cellStyle name="20% - 强调文字颜色 6 3 3 4 2 2 3" xfId="5596"/>
    <cellStyle name="20% - 强调文字颜色 6 3 3 4 2 3" xfId="14570"/>
    <cellStyle name="20% - 强调文字颜色 6 3 3 4 2 4" xfId="14571"/>
    <cellStyle name="20% - 强调文字颜色 6 3 3 4 3" xfId="14572"/>
    <cellStyle name="20% - 强调文字颜色 6 3 3 4 3 2" xfId="14573"/>
    <cellStyle name="20% - 强调文字颜色 6 3 3 4 3 3" xfId="14575"/>
    <cellStyle name="20% - 强调文字颜色 6 3 3 4 4" xfId="14577"/>
    <cellStyle name="20% - 强调文字颜色 6 3 3 4 5" xfId="4616"/>
    <cellStyle name="20% - 强调文字颜色 6 3 3 5" xfId="3047"/>
    <cellStyle name="20% - 强调文字颜色 6 3 3 5 2" xfId="14579"/>
    <cellStyle name="20% - 强调文字颜色 6 3 3 5 2 2" xfId="14581"/>
    <cellStyle name="20% - 强调文字颜色 6 3 3 5 2 3" xfId="13445"/>
    <cellStyle name="20% - 强调文字颜色 6 3 3 5 3" xfId="14584"/>
    <cellStyle name="20% - 强调文字颜色 6 3 3 5 4" xfId="14585"/>
    <cellStyle name="20% - 强调文字颜色 6 3 3 6" xfId="1237"/>
    <cellStyle name="20% - 强调文字颜色 6 3 3 6 2" xfId="14587"/>
    <cellStyle name="20% - 强调文字颜色 6 3 3 6 2 2" xfId="4187"/>
    <cellStyle name="20% - 强调文字颜色 6 3 3 6 2 3" xfId="14589"/>
    <cellStyle name="20% - 强调文字颜色 6 3 3 6 3" xfId="14590"/>
    <cellStyle name="20% - 强调文字颜色 6 3 3 6 4" xfId="14593"/>
    <cellStyle name="20% - 强调文字颜色 6 3 3 7" xfId="9661"/>
    <cellStyle name="20% - 强调文字颜色 6 3 3 7 2" xfId="13470"/>
    <cellStyle name="20% - 强调文字颜色 6 3 3 7 2 2" xfId="557"/>
    <cellStyle name="20% - 强调文字颜色 6 3 3 7 2 3" xfId="14595"/>
    <cellStyle name="20% - 强调文字颜色 6 3 3 7 3" xfId="14598"/>
    <cellStyle name="20% - 强调文字颜色 6 3 3 7 4" xfId="14602"/>
    <cellStyle name="20% - 强调文字颜色 6 3 3 8" xfId="9666"/>
    <cellStyle name="20% - 强调文字颜色 6 3 3 8 2" xfId="14608"/>
    <cellStyle name="20% - 强调文字颜色 6 3 3 8 3" xfId="14616"/>
    <cellStyle name="20% - 强调文字颜色 6 3 3 9" xfId="14619"/>
    <cellStyle name="20% - 强调文字颜色 6 3 3_11" xfId="14621"/>
    <cellStyle name="20% - 强调文字颜色 6 3 4" xfId="14626"/>
    <cellStyle name="20% - 强调文字颜色 6 3 4 2" xfId="14628"/>
    <cellStyle name="20% - 强调文字颜色 6 3 4 2 2" xfId="9319"/>
    <cellStyle name="20% - 强调文字颜色 6 3 4 2 2 2" xfId="11147"/>
    <cellStyle name="20% - 强调文字颜色 6 3 4 2 2 2 2" xfId="13141"/>
    <cellStyle name="20% - 强调文字颜色 6 3 4 2 2 2 3" xfId="13149"/>
    <cellStyle name="20% - 强调文字颜色 6 3 4 2 2 3" xfId="11152"/>
    <cellStyle name="20% - 强调文字颜色 6 3 4 2 2 4" xfId="13163"/>
    <cellStyle name="20% - 强调文字颜色 6 3 4 2 3" xfId="5773"/>
    <cellStyle name="20% - 强调文字颜色 6 3 4 2 3 2" xfId="13176"/>
    <cellStyle name="20% - 强调文字颜色 6 3 4 2 3 2 2" xfId="14633"/>
    <cellStyle name="20% - 强调文字颜色 6 3 4 2 3 2 3" xfId="14637"/>
    <cellStyle name="20% - 强调文字颜色 6 3 4 2 3 3" xfId="14639"/>
    <cellStyle name="20% - 强调文字颜色 6 3 4 2 3 4" xfId="14641"/>
    <cellStyle name="20% - 强调文字颜色 6 3 4 2 4" xfId="5775"/>
    <cellStyle name="20% - 强调文字颜色 6 3 4 2 4 2" xfId="13193"/>
    <cellStyle name="20% - 强调文字颜色 6 3 4 2 4 2 2" xfId="14643"/>
    <cellStyle name="20% - 强调文字颜色 6 3 4 2 4 2 3" xfId="14645"/>
    <cellStyle name="20% - 强调文字颜色 6 3 4 2 4 3" xfId="2910"/>
    <cellStyle name="20% - 强调文字颜色 6 3 4 2 4 4" xfId="2921"/>
    <cellStyle name="20% - 强调文字颜色 6 3 4 2 5" xfId="14646"/>
    <cellStyle name="20% - 强调文字颜色 6 3 4 2 5 2" xfId="13202"/>
    <cellStyle name="20% - 强调文字颜色 6 3 4 2 5 3" xfId="2932"/>
    <cellStyle name="20% - 强调文字颜色 6 3 4 2 6" xfId="14647"/>
    <cellStyle name="20% - 强调文字颜色 6 3 4 2 7" xfId="14648"/>
    <cellStyle name="20% - 强调文字颜色 6 3 4 3" xfId="14649"/>
    <cellStyle name="20% - 强调文字颜色 6 3 4 3 2" xfId="9390"/>
    <cellStyle name="20% - 强调文字颜色 6 3 4 3 2 2" xfId="13218"/>
    <cellStyle name="20% - 强调文字颜色 6 3 4 3 2 3" xfId="13220"/>
    <cellStyle name="20% - 强调文字颜色 6 3 4 3 3" xfId="14651"/>
    <cellStyle name="20% - 强调文字颜色 6 3 4 3 4" xfId="14653"/>
    <cellStyle name="20% - 强调文字颜色 6 3 4 4" xfId="14655"/>
    <cellStyle name="20% - 强调文字颜色 6 3 4 4 2" xfId="14656"/>
    <cellStyle name="20% - 强调文字颜色 6 3 4 4 2 2" xfId="13263"/>
    <cellStyle name="20% - 强调文字颜色 6 3 4 4 2 3" xfId="14657"/>
    <cellStyle name="20% - 强调文字颜色 6 3 4 4 3" xfId="14658"/>
    <cellStyle name="20% - 强调文字颜色 6 3 4 4 4" xfId="14660"/>
    <cellStyle name="20% - 强调文字颜色 6 3 4 5" xfId="14663"/>
    <cellStyle name="20% - 强调文字颜色 6 3 4 5 2" xfId="14664"/>
    <cellStyle name="20% - 强调文字颜色 6 3 4 5 2 2" xfId="14666"/>
    <cellStyle name="20% - 强调文字颜色 6 3 4 5 2 3" xfId="7321"/>
    <cellStyle name="20% - 强调文字颜色 6 3 4 5 3" xfId="14667"/>
    <cellStyle name="20% - 强调文字颜色 6 3 4 5 4" xfId="14668"/>
    <cellStyle name="20% - 强调文字颜色 6 3 4 6" xfId="14670"/>
    <cellStyle name="20% - 强调文字颜色 6 3 4 6 2" xfId="14671"/>
    <cellStyle name="20% - 强调文字颜色 6 3 4 6 2 2" xfId="4833"/>
    <cellStyle name="20% - 强调文字颜色 6 3 4 6 2 3" xfId="1362"/>
    <cellStyle name="20% - 强调文字颜色 6 3 4 6 3" xfId="14673"/>
    <cellStyle name="20% - 强调文字颜色 6 3 4 6 4" xfId="14675"/>
    <cellStyle name="20% - 强调文字颜色 6 3 4 7" xfId="14677"/>
    <cellStyle name="20% - 强调文字颜色 6 3 4 7 2" xfId="13492"/>
    <cellStyle name="20% - 强调文字颜色 6 3 4 7 3" xfId="14679"/>
    <cellStyle name="20% - 强调文字颜色 6 3 4 8" xfId="14048"/>
    <cellStyle name="20% - 强调文字颜色 6 3 4 9" xfId="14051"/>
    <cellStyle name="20% - 强调文字颜色 6 3 5" xfId="289"/>
    <cellStyle name="20% - 强调文字颜色 6 3 5 2" xfId="14682"/>
    <cellStyle name="20% - 强调文字颜色 6 3 5 2 2" xfId="8148"/>
    <cellStyle name="20% - 强调文字颜色 6 3 5 2 2 2" xfId="11349"/>
    <cellStyle name="20% - 强调文字颜色 6 3 5 2 2 2 2" xfId="9896"/>
    <cellStyle name="20% - 强调文字颜色 6 3 5 2 2 2 3" xfId="9903"/>
    <cellStyle name="20% - 强调文字颜色 6 3 5 2 2 3" xfId="11352"/>
    <cellStyle name="20% - 强调文字颜色 6 3 5 2 2 4" xfId="14686"/>
    <cellStyle name="20% - 强调文字颜色 6 3 5 2 3" xfId="14687"/>
    <cellStyle name="20% - 强调文字颜色 6 3 5 2 3 2" xfId="10307"/>
    <cellStyle name="20% - 强调文字颜色 6 3 5 2 3 3" xfId="14689"/>
    <cellStyle name="20% - 强调文字颜色 6 3 5 2 4" xfId="14690"/>
    <cellStyle name="20% - 强调文字颜色 6 3 5 2 5" xfId="14691"/>
    <cellStyle name="20% - 强调文字颜色 6 3 5 3" xfId="14692"/>
    <cellStyle name="20% - 强调文字颜色 6 3 5 3 2" xfId="14693"/>
    <cellStyle name="20% - 强调文字颜色 6 3 5 3 2 2" xfId="14694"/>
    <cellStyle name="20% - 强调文字颜色 6 3 5 3 2 3" xfId="14696"/>
    <cellStyle name="20% - 强调文字颜色 6 3 5 3 3" xfId="14698"/>
    <cellStyle name="20% - 强调文字颜色 6 3 5 3 4" xfId="14699"/>
    <cellStyle name="20% - 强调文字颜色 6 3 5 4" xfId="14700"/>
    <cellStyle name="20% - 强调文字颜色 6 3 5 4 2" xfId="14701"/>
    <cellStyle name="20% - 强调文字颜色 6 3 5 4 2 2" xfId="10550"/>
    <cellStyle name="20% - 强调文字颜色 6 3 5 4 2 3" xfId="10556"/>
    <cellStyle name="20% - 强调文字颜色 6 3 5 4 3" xfId="14702"/>
    <cellStyle name="20% - 强调文字颜色 6 3 5 4 4" xfId="14704"/>
    <cellStyle name="20% - 强调文字颜色 6 3 5 5" xfId="10771"/>
    <cellStyle name="20% - 强调文字颜色 6 3 5 5 2" xfId="14705"/>
    <cellStyle name="20% - 强调文字颜色 6 3 5 5 3" xfId="14706"/>
    <cellStyle name="20% - 强调文字颜色 6 3 5 6" xfId="10773"/>
    <cellStyle name="20% - 强调文字颜色 6 3 5 7" xfId="14710"/>
    <cellStyle name="20% - 强调文字颜色 6 3 6" xfId="14712"/>
    <cellStyle name="20% - 强调文字颜色 6 3 6 2" xfId="14713"/>
    <cellStyle name="20% - 强调文字颜色 6 3 6 2 2" xfId="14715"/>
    <cellStyle name="20% - 强调文字颜色 6 3 6 2 2 2" xfId="13364"/>
    <cellStyle name="20% - 强调文字颜色 6 3 6 2 2 3" xfId="1052"/>
    <cellStyle name="20% - 强调文字颜色 6 3 6 2 3" xfId="14716"/>
    <cellStyle name="20% - 强调文字颜色 6 3 6 2 4" xfId="14718"/>
    <cellStyle name="20% - 强调文字颜色 6 3 6 3" xfId="14720"/>
    <cellStyle name="20% - 强调文字颜色 6 3 6 3 2" xfId="14721"/>
    <cellStyle name="20% - 强调文字颜色 6 3 6 3 2 2" xfId="14722"/>
    <cellStyle name="20% - 强调文字颜色 6 3 6 3 2 3" xfId="14723"/>
    <cellStyle name="20% - 强调文字颜色 6 3 6 3 3" xfId="14724"/>
    <cellStyle name="20% - 强调文字颜色 6 3 6 3 4" xfId="14726"/>
    <cellStyle name="20% - 强调文字颜色 6 3 6 4" xfId="14728"/>
    <cellStyle name="20% - 强调文字颜色 6 3 6 4 2" xfId="14729"/>
    <cellStyle name="20% - 强调文字颜色 6 3 6 4 3" xfId="14730"/>
    <cellStyle name="20% - 强调文字颜色 6 3 6 5" xfId="14732"/>
    <cellStyle name="20% - 强调文字颜色 6 3 6 6" xfId="14734"/>
    <cellStyle name="20% - 强调文字颜色 6 3 7" xfId="14737"/>
    <cellStyle name="20% - 强调文字颜色 6 3 7 2" xfId="14738"/>
    <cellStyle name="20% - 强调文字颜色 6 3 7 2 2" xfId="14524"/>
    <cellStyle name="20% - 强调文字颜色 6 3 7 2 3" xfId="14527"/>
    <cellStyle name="20% - 强调文字颜色 6 3 7 3" xfId="740"/>
    <cellStyle name="20% - 强调文字颜色 6 3 7 4" xfId="766"/>
    <cellStyle name="20% - 强调文字颜色 6 3 8" xfId="14740"/>
    <cellStyle name="20% - 强调文字颜色 6 3 8 2" xfId="14741"/>
    <cellStyle name="20% - 强调文字颜色 6 3 8 2 2" xfId="14557"/>
    <cellStyle name="20% - 强调文字颜色 6 3 8 2 3" xfId="14559"/>
    <cellStyle name="20% - 强调文字颜色 6 3 8 3" xfId="915"/>
    <cellStyle name="20% - 强调文字颜色 6 3 8 4" xfId="956"/>
    <cellStyle name="20% - 强调文字颜色 6 3 9" xfId="14742"/>
    <cellStyle name="20% - 强调文字颜色 6 3 9 2" xfId="12008"/>
    <cellStyle name="20% - 强调文字颜色 6 3 9 2 2" xfId="14574"/>
    <cellStyle name="20% - 强调文字颜色 6 3 9 2 3" xfId="14743"/>
    <cellStyle name="20% - 强调文字颜色 6 3 9 3" xfId="1091"/>
    <cellStyle name="20% - 强调文字颜色 6 3 9 4" xfId="1107"/>
    <cellStyle name="20% - 强调文字颜色 6 3_11" xfId="13830"/>
    <cellStyle name="20% - 强调文字颜色 6 4" xfId="14744"/>
    <cellStyle name="20% - 强调文字颜色 6 4 10" xfId="14748"/>
    <cellStyle name="20% - 强调文字颜色 6 4 11" xfId="14749"/>
    <cellStyle name="20% - 强调文字颜色 6 4 2" xfId="10794"/>
    <cellStyle name="20% - 强调文字颜色 6 4 2 2" xfId="14750"/>
    <cellStyle name="20% - 强调文字颜色 6 4 2 2 2" xfId="2429"/>
    <cellStyle name="20% - 强调文字颜色 6 4 2 2 2 2" xfId="14752"/>
    <cellStyle name="20% - 强调文字颜色 6 4 2 2 2 2 2" xfId="4703"/>
    <cellStyle name="20% - 强调文字颜色 6 4 2 2 2 2 3" xfId="1087"/>
    <cellStyle name="20% - 强调文字颜色 6 4 2 2 2 3" xfId="13908"/>
    <cellStyle name="20% - 强调文字颜色 6 4 2 2 2 4" xfId="13913"/>
    <cellStyle name="20% - 强调文字颜色 6 4 2 2 3" xfId="14753"/>
    <cellStyle name="20% - 强调文字颜色 6 4 2 2 3 2" xfId="14755"/>
    <cellStyle name="20% - 强调文字颜色 6 4 2 2 3 2 2" xfId="5217"/>
    <cellStyle name="20% - 强调文字颜色 6 4 2 2 3 2 3" xfId="5226"/>
    <cellStyle name="20% - 强调文字颜色 6 4 2 2 3 3" xfId="13922"/>
    <cellStyle name="20% - 强调文字颜色 6 4 2 2 3 4" xfId="13928"/>
    <cellStyle name="20% - 强调文字颜色 6 4 2 2 4" xfId="14757"/>
    <cellStyle name="20% - 强调文字颜色 6 4 2 2 4 2" xfId="14758"/>
    <cellStyle name="20% - 强调文字颜色 6 4 2 2 4 2 2" xfId="5514"/>
    <cellStyle name="20% - 强调文字颜色 6 4 2 2 4 2 3" xfId="14764"/>
    <cellStyle name="20% - 强调文字颜色 6 4 2 2 4 3" xfId="13939"/>
    <cellStyle name="20% - 强调文字颜色 6 4 2 2 4 4" xfId="13947"/>
    <cellStyle name="20% - 强调文字颜色 6 4 2 2 5" xfId="14766"/>
    <cellStyle name="20% - 强调文字颜色 6 4 2 2 5 2" xfId="14767"/>
    <cellStyle name="20% - 强调文字颜色 6 4 2 2 5 3" xfId="13956"/>
    <cellStyle name="20% - 强调文字颜色 6 4 2 2 6" xfId="14770"/>
    <cellStyle name="20% - 强调文字颜色 6 4 2 2 7" xfId="14772"/>
    <cellStyle name="20% - 强调文字颜色 6 4 2 3" xfId="14773"/>
    <cellStyle name="20% - 强调文字颜色 6 4 2 3 2" xfId="10256"/>
    <cellStyle name="20% - 强调文字颜色 6 4 2 3 2 2" xfId="10947"/>
    <cellStyle name="20% - 强调文字颜色 6 4 2 3 2 3" xfId="14778"/>
    <cellStyle name="20% - 强调文字颜色 6 4 2 3 3" xfId="10258"/>
    <cellStyle name="20% - 强调文字颜色 6 4 2 3 4" xfId="10260"/>
    <cellStyle name="20% - 强调文字颜色 6 4 2 4" xfId="14779"/>
    <cellStyle name="20% - 强调文字颜色 6 4 2 4 2" xfId="7210"/>
    <cellStyle name="20% - 强调文字颜色 6 4 2 4 2 2" xfId="10962"/>
    <cellStyle name="20% - 强调文字颜色 6 4 2 4 2 3" xfId="14783"/>
    <cellStyle name="20% - 强调文字颜色 6 4 2 4 3" xfId="14784"/>
    <cellStyle name="20% - 强调文字颜色 6 4 2 4 4" xfId="14786"/>
    <cellStyle name="20% - 强调文字颜色 6 4 2 5" xfId="14788"/>
    <cellStyle name="20% - 强调文字颜色 6 4 2 5 2" xfId="14790"/>
    <cellStyle name="20% - 强调文字颜色 6 4 2 5 2 2" xfId="10980"/>
    <cellStyle name="20% - 强调文字颜色 6 4 2 5 2 3" xfId="14794"/>
    <cellStyle name="20% - 强调文字颜色 6 4 2 5 3" xfId="14799"/>
    <cellStyle name="20% - 强调文字颜色 6 4 2 5 4" xfId="14803"/>
    <cellStyle name="20% - 强调文字颜色 6 4 2 6" xfId="14805"/>
    <cellStyle name="20% - 强调文字颜色 6 4 2 6 2" xfId="14806"/>
    <cellStyle name="20% - 强调文字颜色 6 4 2 6 2 2" xfId="14807"/>
    <cellStyle name="20% - 强调文字颜色 6 4 2 6 2 3" xfId="14813"/>
    <cellStyle name="20% - 强调文字颜色 6 4 2 6 3" xfId="14815"/>
    <cellStyle name="20% - 强调文字颜色 6 4 2 6 4" xfId="14816"/>
    <cellStyle name="20% - 强调文字颜色 6 4 2 7" xfId="14818"/>
    <cellStyle name="20% - 强调文字颜色 6 4 2 7 2" xfId="14819"/>
    <cellStyle name="20% - 强调文字颜色 6 4 2 7 3" xfId="14821"/>
    <cellStyle name="20% - 强调文字颜色 6 4 2 8" xfId="14824"/>
    <cellStyle name="20% - 强调文字颜色 6 4 2 9" xfId="14487"/>
    <cellStyle name="20% - 强调文字颜色 6 4 3" xfId="14825"/>
    <cellStyle name="20% - 强调文字颜色 6 4 3 2" xfId="14828"/>
    <cellStyle name="20% - 强调文字颜色 6 4 3 2 2" xfId="2466"/>
    <cellStyle name="20% - 强调文字颜色 6 4 3 2 2 2" xfId="13465"/>
    <cellStyle name="20% - 强调文字颜色 6 4 3 2 2 2 2" xfId="9682"/>
    <cellStyle name="20% - 强调文字颜色 6 4 3 2 2 2 3" xfId="14834"/>
    <cellStyle name="20% - 强调文字颜色 6 4 3 2 2 3" xfId="14059"/>
    <cellStyle name="20% - 强调文字颜色 6 4 3 2 2 4" xfId="14062"/>
    <cellStyle name="20% - 强调文字颜色 6 4 3 2 3" xfId="14835"/>
    <cellStyle name="20% - 强调文字颜色 6 4 3 2 3 2" xfId="13473"/>
    <cellStyle name="20% - 强调文字颜色 6 4 3 2 3 3" xfId="14837"/>
    <cellStyle name="20% - 强调文字颜色 6 4 3 2 4" xfId="14840"/>
    <cellStyle name="20% - 强调文字颜色 6 4 3 2 5" xfId="14841"/>
    <cellStyle name="20% - 强调文字颜色 6 4 3 3" xfId="14843"/>
    <cellStyle name="20% - 强调文字颜色 6 4 3 3 2" xfId="14847"/>
    <cellStyle name="20% - 强调文字颜色 6 4 3 3 2 2" xfId="14848"/>
    <cellStyle name="20% - 强调文字颜色 6 4 3 3 2 3" xfId="14851"/>
    <cellStyle name="20% - 强调文字颜色 6 4 3 3 3" xfId="14852"/>
    <cellStyle name="20% - 强调文字颜色 6 4 3 3 4" xfId="14853"/>
    <cellStyle name="20% - 强调文字颜色 6 4 3 4" xfId="14854"/>
    <cellStyle name="20% - 强调文字颜色 6 4 3 4 2" xfId="14858"/>
    <cellStyle name="20% - 强调文字颜色 6 4 3 4 2 2" xfId="14860"/>
    <cellStyle name="20% - 强调文字颜色 6 4 3 4 2 3" xfId="14863"/>
    <cellStyle name="20% - 强调文字颜色 6 4 3 4 3" xfId="14864"/>
    <cellStyle name="20% - 强调文字颜色 6 4 3 4 4" xfId="14866"/>
    <cellStyle name="20% - 强调文字颜色 6 4 3 5" xfId="3087"/>
    <cellStyle name="20% - 强调文字颜色 6 4 3 5 2" xfId="14867"/>
    <cellStyle name="20% - 强调文字颜色 6 4 3 5 3" xfId="14620"/>
    <cellStyle name="20% - 强调文字颜色 6 4 3 6" xfId="27"/>
    <cellStyle name="20% - 强调文字颜色 6 4 3 7" xfId="9675"/>
    <cellStyle name="20% - 强调文字颜色 6 4 4" xfId="14868"/>
    <cellStyle name="20% - 强调文字颜色 6 4 4 2" xfId="14871"/>
    <cellStyle name="20% - 强调文字颜色 6 4 4 2 2" xfId="2220"/>
    <cellStyle name="20% - 强调文字颜色 6 4 4 2 2 2" xfId="13564"/>
    <cellStyle name="20% - 强调文字颜色 6 4 4 2 2 3" xfId="14876"/>
    <cellStyle name="20% - 强调文字颜色 6 4 4 2 3" xfId="10938"/>
    <cellStyle name="20% - 强调文字颜色 6 4 4 2 4" xfId="14877"/>
    <cellStyle name="20% - 强调文字颜色 6 4 4 3" xfId="14878"/>
    <cellStyle name="20% - 强调文字颜色 6 4 4 3 2" xfId="10998"/>
    <cellStyle name="20% - 强调文字颜色 6 4 4 3 2 2" xfId="14879"/>
    <cellStyle name="20% - 强调文字颜色 6 4 4 3 2 3" xfId="14881"/>
    <cellStyle name="20% - 强调文字颜色 6 4 4 3 3" xfId="14882"/>
    <cellStyle name="20% - 强调文字颜色 6 4 4 3 4" xfId="14884"/>
    <cellStyle name="20% - 强调文字颜色 6 4 4 4" xfId="14887"/>
    <cellStyle name="20% - 强调文字颜色 6 4 4 4 2" xfId="14888"/>
    <cellStyle name="20% - 强调文字颜色 6 4 4 4 3" xfId="4941"/>
    <cellStyle name="20% - 强调文字颜色 6 4 4 5" xfId="14891"/>
    <cellStyle name="20% - 强调文字颜色 6 4 4 6" xfId="14893"/>
    <cellStyle name="20% - 强调文字颜色 6 4 5" xfId="14894"/>
    <cellStyle name="20% - 强调文字颜色 6 4 5 2" xfId="14895"/>
    <cellStyle name="20% - 强调文字颜色 6 4 5 2 2" xfId="9145"/>
    <cellStyle name="20% - 强调文字颜色 6 4 5 2 3" xfId="1930"/>
    <cellStyle name="20% - 强调文字颜色 6 4 5 3" xfId="14902"/>
    <cellStyle name="20% - 强调文字颜色 6 4 5 4" xfId="14904"/>
    <cellStyle name="20% - 强调文字颜色 6 4 6" xfId="2432"/>
    <cellStyle name="20% - 强调文字颜色 6 4 6 2" xfId="14905"/>
    <cellStyle name="20% - 强调文字颜色 6 4 6 2 2" xfId="9249"/>
    <cellStyle name="20% - 强调文字颜色 6 4 6 2 3" xfId="14906"/>
    <cellStyle name="20% - 强调文字颜色 6 4 6 3" xfId="14907"/>
    <cellStyle name="20% - 强调文字颜色 6 4 6 4" xfId="14908"/>
    <cellStyle name="20% - 强调文字颜色 6 4 7" xfId="2440"/>
    <cellStyle name="20% - 强调文字颜色 6 4 7 2" xfId="14909"/>
    <cellStyle name="20% - 强调文字颜色 6 4 7 2 2" xfId="14638"/>
    <cellStyle name="20% - 强调文字颜色 6 4 7 2 3" xfId="14640"/>
    <cellStyle name="20% - 强调文字颜色 6 4 7 3" xfId="2908"/>
    <cellStyle name="20% - 强调文字颜色 6 4 7 4" xfId="2930"/>
    <cellStyle name="20% - 强调文字颜色 6 4 8" xfId="14911"/>
    <cellStyle name="20% - 强调文字颜色 6 4 8 2" xfId="14912"/>
    <cellStyle name="20% - 强调文字颜色 6 4 8 2 2" xfId="14913"/>
    <cellStyle name="20% - 强调文字颜色 6 4 8 2 3" xfId="14914"/>
    <cellStyle name="20% - 强调文字颜色 6 4 8 3" xfId="2955"/>
    <cellStyle name="20% - 强调文字颜色 6 4 8 4" xfId="2998"/>
    <cellStyle name="20% - 强调文字颜色 6 4 9" xfId="14915"/>
    <cellStyle name="20% - 强调文字颜色 6 4 9 2" xfId="14916"/>
    <cellStyle name="20% - 强调文字颜色 6 4 9 3" xfId="3033"/>
    <cellStyle name="20% - 强调文字颜色 6 4_11" xfId="9904"/>
    <cellStyle name="20% - 强调文字颜色 6 5" xfId="14917"/>
    <cellStyle name="20% - 强调文字颜色 6 5 10" xfId="14921"/>
    <cellStyle name="20% - 强调文字颜色 6 5 2" xfId="14922"/>
    <cellStyle name="20% - 强调文字颜色 6 5 2 2" xfId="14923"/>
    <cellStyle name="20% - 强调文字颜色 6 5 2 2 2" xfId="2810"/>
    <cellStyle name="20% - 强调文字颜色 6 5 2 2 2 2" xfId="14925"/>
    <cellStyle name="20% - 强调文字颜色 6 5 2 2 2 3" xfId="12056"/>
    <cellStyle name="20% - 强调文字颜色 6 5 2 2 3" xfId="14389"/>
    <cellStyle name="20% - 强调文字颜色 6 5 2 2 4" xfId="14399"/>
    <cellStyle name="20% - 强调文字颜色 6 5 2 3" xfId="14926"/>
    <cellStyle name="20% - 强调文字颜色 6 5 2 3 2" xfId="14927"/>
    <cellStyle name="20% - 强调文字颜色 6 5 2 3 2 2" xfId="11624"/>
    <cellStyle name="20% - 强调文字颜色 6 5 2 3 2 3" xfId="14928"/>
    <cellStyle name="20% - 强调文字颜色 6 5 2 3 3" xfId="14404"/>
    <cellStyle name="20% - 强调文字颜色 6 5 2 3 4" xfId="14414"/>
    <cellStyle name="20% - 强调文字颜色 6 5 2 4" xfId="14929"/>
    <cellStyle name="20% - 强调文字颜色 6 5 2 4 2" xfId="14930"/>
    <cellStyle name="20% - 强调文字颜色 6 5 2 4 2 2" xfId="11640"/>
    <cellStyle name="20% - 强调文字颜色 6 5 2 4 2 3" xfId="14932"/>
    <cellStyle name="20% - 强调文字颜色 6 5 2 4 3" xfId="14422"/>
    <cellStyle name="20% - 强调文字颜色 6 5 2 4 4" xfId="14428"/>
    <cellStyle name="20% - 强调文字颜色 6 5 2 5" xfId="14934"/>
    <cellStyle name="20% - 强调文字颜色 6 5 2 5 2" xfId="14936"/>
    <cellStyle name="20% - 强调文字颜色 6 5 2 5 3" xfId="14431"/>
    <cellStyle name="20% - 强调文字颜色 6 5 2 6" xfId="14940"/>
    <cellStyle name="20% - 强调文字颜色 6 5 2 7" xfId="14942"/>
    <cellStyle name="20% - 强调文字颜色 6 5 3" xfId="14943"/>
    <cellStyle name="20% - 强调文字颜色 6 5 3 2" xfId="14945"/>
    <cellStyle name="20% - 强调文字颜色 6 5 3 2 2" xfId="14949"/>
    <cellStyle name="20% - 强调文字颜色 6 5 3 2 2 2" xfId="14950"/>
    <cellStyle name="20% - 强调文字颜色 6 5 3 2 2 3" xfId="14194"/>
    <cellStyle name="20% - 强调文字颜色 6 5 3 2 3" xfId="14952"/>
    <cellStyle name="20% - 强调文字颜色 6 5 3 2 4" xfId="14957"/>
    <cellStyle name="20% - 强调文字颜色 6 5 3 3" xfId="14959"/>
    <cellStyle name="20% - 强调文字颜色 6 5 3 3 2" xfId="14963"/>
    <cellStyle name="20% - 强调文字颜色 6 5 3 3 3" xfId="14964"/>
    <cellStyle name="20% - 强调文字颜色 6 5 3 4" xfId="14966"/>
    <cellStyle name="20% - 强调文字颜色 6 5 3 5" xfId="2715"/>
    <cellStyle name="20% - 强调文字颜色 6 5 4" xfId="11507"/>
    <cellStyle name="20% - 强调文字颜色 6 5 4 2" xfId="2747"/>
    <cellStyle name="20% - 强调文字颜色 6 5 4 2 2" xfId="9557"/>
    <cellStyle name="20% - 强调文字颜色 6 5 4 2 3" xfId="8437"/>
    <cellStyle name="20% - 强调文字颜色 6 5 4 3" xfId="7485"/>
    <cellStyle name="20% - 强调文字颜色 6 5 4 4" xfId="9580"/>
    <cellStyle name="20% - 强调文字颜色 6 5 5" xfId="2611"/>
    <cellStyle name="20% - 强调文字颜色 6 5 5 2" xfId="9598"/>
    <cellStyle name="20% - 强调文字颜色 6 5 5 2 2" xfId="9734"/>
    <cellStyle name="20% - 强调文字颜色 6 5 5 2 3" xfId="11512"/>
    <cellStyle name="20% - 强调文字颜色 6 5 5 3" xfId="11516"/>
    <cellStyle name="20% - 强调文字颜色 6 5 5 4" xfId="11519"/>
    <cellStyle name="20% - 强调文字颜色 6 5 6" xfId="2622"/>
    <cellStyle name="20% - 强调文字颜色 6 5 6 2" xfId="6908"/>
    <cellStyle name="20% - 强调文字颜色 6 5 6 2 2" xfId="11522"/>
    <cellStyle name="20% - 强调文字颜色 6 5 6 2 3" xfId="11524"/>
    <cellStyle name="20% - 强调文字颜色 6 5 6 3" xfId="11526"/>
    <cellStyle name="20% - 强调文字颜色 6 5 6 4" xfId="11528"/>
    <cellStyle name="20% - 强调文字颜色 6 5 7" xfId="11530"/>
    <cellStyle name="20% - 强调文字颜色 6 5 7 2" xfId="9611"/>
    <cellStyle name="20% - 强调文字颜色 6 5 7 2 2" xfId="14688"/>
    <cellStyle name="20% - 强调文字颜色 6 5 7 2 3" xfId="14970"/>
    <cellStyle name="20% - 强调文字颜色 6 5 7 3" xfId="3202"/>
    <cellStyle name="20% - 强调文字颜色 6 5 7 4" xfId="3205"/>
    <cellStyle name="20% - 强调文字颜色 6 5 8" xfId="11533"/>
    <cellStyle name="20% - 强调文字颜色 6 5 8 2" xfId="9616"/>
    <cellStyle name="20% - 强调文字颜色 6 5 8 3" xfId="399"/>
    <cellStyle name="20% - 强调文字颜色 6 5 9" xfId="11536"/>
    <cellStyle name="20% - 强调文字颜色 6 6" xfId="14971"/>
    <cellStyle name="20% - 强调文字颜色 6 6 2" xfId="13970"/>
    <cellStyle name="20% - 强调文字颜色 6 6 2 2" xfId="14974"/>
    <cellStyle name="20% - 强调文字颜色 6 6 2 2 2" xfId="14978"/>
    <cellStyle name="20% - 强调文字颜色 6 6 2 2 2 2" xfId="14979"/>
    <cellStyle name="20% - 强调文字颜色 6 6 2 2 2 2 2" xfId="159"/>
    <cellStyle name="20% - 强调文字颜色 6 6 2 2 2 2 3" xfId="87"/>
    <cellStyle name="20% - 强调文字颜色 6 6 2 2 2 3" xfId="12435"/>
    <cellStyle name="20% - 强调文字颜色 6 6 2 2 2 4" xfId="12437"/>
    <cellStyle name="20% - 强调文字颜色 6 6 2 2 3" xfId="14980"/>
    <cellStyle name="20% - 强调文字颜色 6 6 2 2 3 2" xfId="14981"/>
    <cellStyle name="20% - 强调文字颜色 6 6 2 2 3 3" xfId="14985"/>
    <cellStyle name="20% - 强调文字颜色 6 6 2 2 4" xfId="14988"/>
    <cellStyle name="20% - 强调文字颜色 6 6 2 2 5" xfId="14989"/>
    <cellStyle name="20% - 强调文字颜色 6 6 2 3" xfId="14990"/>
    <cellStyle name="20% - 强调文字颜色 6 6 2 3 2" xfId="14991"/>
    <cellStyle name="20% - 强调文字颜色 6 6 2 3 2 2" xfId="14992"/>
    <cellStyle name="20% - 强调文字颜色 6 6 2 3 2 3" xfId="14993"/>
    <cellStyle name="20% - 强调文字颜色 6 6 2 3 3" xfId="10309"/>
    <cellStyle name="20% - 强调文字颜色 6 6 2 3 4" xfId="10419"/>
    <cellStyle name="20% - 强调文字颜色 6 6 2 4" xfId="14994"/>
    <cellStyle name="20% - 强调文字颜色 6 6 2 4 2" xfId="2891"/>
    <cellStyle name="20% - 强调文字颜色 6 6 2 4 3" xfId="3556"/>
    <cellStyle name="20% - 强调文字颜色 6 6 2 5" xfId="14996"/>
    <cellStyle name="20% - 强调文字颜色 6 6 2 6" xfId="14999"/>
    <cellStyle name="20% - 强调文字颜色 6 6 3" xfId="15002"/>
    <cellStyle name="20% - 强调文字颜色 6 6 3 2" xfId="5446"/>
    <cellStyle name="20% - 强调文字颜色 6 6 3 2 2" xfId="15004"/>
    <cellStyle name="20% - 强调文字颜色 6 6 3 2 2 2" xfId="13730"/>
    <cellStyle name="20% - 强调文字颜色 6 6 3 2 2 3" xfId="15006"/>
    <cellStyle name="20% - 强调文字颜色 6 6 3 2 3" xfId="15007"/>
    <cellStyle name="20% - 强调文字颜色 6 6 3 2 4" xfId="15013"/>
    <cellStyle name="20% - 强调文字颜色 6 6 3 3" xfId="15019"/>
    <cellStyle name="20% - 强调文字颜色 6 6 3 3 2" xfId="15021"/>
    <cellStyle name="20% - 强调文字颜色 6 6 3 3 3" xfId="10564"/>
    <cellStyle name="20% - 强调文字颜色 6 6 3 4" xfId="15023"/>
    <cellStyle name="20% - 强调文字颜色 6 6 3 5" xfId="3147"/>
    <cellStyle name="20% - 强调文字颜色 6 6 4" xfId="11541"/>
    <cellStyle name="20% - 强调文字颜色 6 6 4 2" xfId="5479"/>
    <cellStyle name="20% - 强调文字颜色 6 6 4 2 2" xfId="8997"/>
    <cellStyle name="20% - 强调文字颜色 6 6 4 2 3" xfId="14356"/>
    <cellStyle name="20% - 强调文字颜色 6 6 4 3" xfId="9654"/>
    <cellStyle name="20% - 强调文字颜色 6 6 4 4" xfId="13372"/>
    <cellStyle name="20% - 强调文字颜色 6 6 5" xfId="11547"/>
    <cellStyle name="20% - 强调文字颜色 6 6 5 2" xfId="9672"/>
    <cellStyle name="20% - 强调文字颜色 6 6 5 2 2" xfId="14708"/>
    <cellStyle name="20% - 强调文字颜色 6 6 5 2 3" xfId="15028"/>
    <cellStyle name="20% - 强调文字颜色 6 6 5 3" xfId="15029"/>
    <cellStyle name="20% - 强调文字颜色 6 6 5 4" xfId="15030"/>
    <cellStyle name="20% - 强调文字颜色 6 6 6" xfId="11552"/>
    <cellStyle name="20% - 强调文字颜色 6 6 6 2" xfId="6932"/>
    <cellStyle name="20% - 强调文字颜色 6 6 6 2 2" xfId="15031"/>
    <cellStyle name="20% - 强调文字颜色 6 6 6 2 3" xfId="15032"/>
    <cellStyle name="20% - 强调文字颜色 6 6 6 3" xfId="15033"/>
    <cellStyle name="20% - 强调文字颜色 6 6 6 4" xfId="15034"/>
    <cellStyle name="20% - 强调文字颜色 6 6 7" xfId="15035"/>
    <cellStyle name="20% - 强调文字颜色 6 6 7 2" xfId="15036"/>
    <cellStyle name="20% - 强调文字颜色 6 6 7 3" xfId="3492"/>
    <cellStyle name="20% - 强调文字颜色 6 6 8" xfId="15037"/>
    <cellStyle name="20% - 强调文字颜色 6 6 9" xfId="15038"/>
    <cellStyle name="20% - 强调文字颜色 6 7" xfId="15040"/>
    <cellStyle name="20% - 强调文字颜色 6 7 2" xfId="15042"/>
    <cellStyle name="20% - 强调文字颜色 6 7 2 2" xfId="15045"/>
    <cellStyle name="20% - 强调文字颜色 6 7 2 2 2" xfId="11736"/>
    <cellStyle name="20% - 强调文字颜色 6 7 2 2 3" xfId="11759"/>
    <cellStyle name="20% - 强调文字颜色 6 7 2 3" xfId="5659"/>
    <cellStyle name="20% - 强调文字颜色 6 7 2 4" xfId="3448"/>
    <cellStyle name="20% - 强调文字颜色 6 7 3" xfId="15047"/>
    <cellStyle name="20% - 强调文字颜色 6 7 3 2" xfId="15050"/>
    <cellStyle name="20% - 强调文字颜色 6 7 3 2 2" xfId="13546"/>
    <cellStyle name="20% - 强调文字颜色 6 7 3 2 3" xfId="13607"/>
    <cellStyle name="20% - 强调文字颜色 6 7 3 3" xfId="15060"/>
    <cellStyle name="20% - 强调文字颜色 6 7 3 4" xfId="15069"/>
    <cellStyle name="20% - 强调文字颜色 6 7 4" xfId="11558"/>
    <cellStyle name="20% - 强调文字颜色 6 7 4 2" xfId="9699"/>
    <cellStyle name="20% - 强调文字颜色 6 7 4 3" xfId="11565"/>
    <cellStyle name="20% - 强调文字颜色 6 7 5" xfId="622"/>
    <cellStyle name="20% - 强调文字颜色 6 7 6" xfId="7775"/>
    <cellStyle name="20% - 强调文字颜色 6 8" xfId="15073"/>
    <cellStyle name="20% - 强调文字颜色 6 8 2" xfId="6230"/>
    <cellStyle name="20% - 强调文字颜色 6 8 2 2" xfId="5301"/>
    <cellStyle name="20% - 强调文字颜色 6 8 2 2 2" xfId="15075"/>
    <cellStyle name="20% - 强调文字颜色 6 8 2 2 3" xfId="15079"/>
    <cellStyle name="20% - 强调文字颜色 6 8 2 3" xfId="3778"/>
    <cellStyle name="20% - 强调文字颜色 6 8 2 4" xfId="3794"/>
    <cellStyle name="20% - 强调文字颜色 6 8 3" xfId="15080"/>
    <cellStyle name="20% - 强调文字颜色 6 8 3 2" xfId="17"/>
    <cellStyle name="20% - 强调文字颜色 6 8 3 3" xfId="392"/>
    <cellStyle name="20% - 强调文字颜色 6 8 4" xfId="11573"/>
    <cellStyle name="20% - 强调文字颜色 6 8 5" xfId="11580"/>
    <cellStyle name="20% - 强调文字颜色 6 9" xfId="6759"/>
    <cellStyle name="20% - 强调文字颜色 6 9 2" xfId="6764"/>
    <cellStyle name="20% - 强调文字颜色 6 9 2 2" xfId="7957"/>
    <cellStyle name="20% - 强调文字颜色 6 9 2 2 2" xfId="15083"/>
    <cellStyle name="20% - 强调文字颜色 6 9 2 2 3" xfId="15085"/>
    <cellStyle name="20% - 强调文字颜色 6 9 2 3" xfId="3967"/>
    <cellStyle name="20% - 强调文字颜色 6 9 2 4" xfId="4001"/>
    <cellStyle name="20% - 强调文字颜色 6 9 3" xfId="6768"/>
    <cellStyle name="20% - 强调文字颜色 6 9 3 2" xfId="13279"/>
    <cellStyle name="20% - 强调文字颜色 6 9 3 3" xfId="4034"/>
    <cellStyle name="20% - 强调文字颜色 6 9 4" xfId="9127"/>
    <cellStyle name="20% - 强调文字颜色 6 9 5" xfId="9133"/>
    <cellStyle name="40% - 强调文字颜色 1 10" xfId="15089"/>
    <cellStyle name="40% - 强调文字颜色 1 10 2" xfId="2815"/>
    <cellStyle name="40% - 强调文字颜色 1 10 2 2" xfId="15090"/>
    <cellStyle name="40% - 强调文字颜色 1 10 2 3" xfId="528"/>
    <cellStyle name="40% - 强调文字颜色 1 10 3" xfId="15094"/>
    <cellStyle name="40% - 强调文字颜色 1 10 4" xfId="15097"/>
    <cellStyle name="40% - 强调文字颜色 1 11" xfId="15101"/>
    <cellStyle name="40% - 强调文字颜色 1 11 2" xfId="11694"/>
    <cellStyle name="40% - 强调文字颜色 1 11 2 2" xfId="15102"/>
    <cellStyle name="40% - 强调文字颜色 1 11 2 3" xfId="15103"/>
    <cellStyle name="40% - 强调文字颜色 1 11 3" xfId="15105"/>
    <cellStyle name="40% - 强调文字颜色 1 11 4" xfId="15109"/>
    <cellStyle name="40% - 强调文字颜色 1 12" xfId="15116"/>
    <cellStyle name="40% - 强调文字颜色 1 12 2" xfId="15117"/>
    <cellStyle name="40% - 强调文字颜色 1 12 2 2" xfId="15118"/>
    <cellStyle name="40% - 强调文字颜色 1 12 2 3" xfId="15119"/>
    <cellStyle name="40% - 强调文字颜色 1 12 3" xfId="15120"/>
    <cellStyle name="40% - 强调文字颜色 1 12 4" xfId="13134"/>
    <cellStyle name="40% - 强调文字颜色 1 13" xfId="15121"/>
    <cellStyle name="40% - 强调文字颜色 1 13 2" xfId="13559"/>
    <cellStyle name="40% - 强调文字颜色 1 13 3" xfId="15123"/>
    <cellStyle name="40% - 强调文字颜色 1 14" xfId="15125"/>
    <cellStyle name="40% - 强调文字颜色 1 15" xfId="15126"/>
    <cellStyle name="40% - 强调文字颜色 1 16" xfId="15127"/>
    <cellStyle name="40% - 强调文字颜色 1 2" xfId="14733"/>
    <cellStyle name="40% - 强调文字颜色 1 2 10" xfId="640"/>
    <cellStyle name="40% - 强调文字颜色 1 2 10 2" xfId="15128"/>
    <cellStyle name="40% - 强调文字颜色 1 2 10 2 2" xfId="15130"/>
    <cellStyle name="40% - 强调文字颜色 1 2 10 2 3" xfId="15131"/>
    <cellStyle name="40% - 强调文字颜色 1 2 10 3" xfId="321"/>
    <cellStyle name="40% - 强调文字颜色 1 2 10 4" xfId="281"/>
    <cellStyle name="40% - 强调文字颜色 1 2 11" xfId="15133"/>
    <cellStyle name="40% - 强调文字颜色 1 2 11 2" xfId="15138"/>
    <cellStyle name="40% - 强调文字颜色 1 2 11 2 2" xfId="15140"/>
    <cellStyle name="40% - 强调文字颜色 1 2 11 2 3" xfId="15142"/>
    <cellStyle name="40% - 强调文字颜色 1 2 11 3" xfId="15144"/>
    <cellStyle name="40% - 强调文字颜色 1 2 11 4" xfId="15147"/>
    <cellStyle name="40% - 强调文字颜色 1 2 12" xfId="11290"/>
    <cellStyle name="40% - 强调文字颜色 1 2 12 2" xfId="15151"/>
    <cellStyle name="40% - 强调文字颜色 1 2 12 2 2" xfId="2049"/>
    <cellStyle name="40% - 强调文字颜色 1 2 12 2 3" xfId="15153"/>
    <cellStyle name="40% - 强调文字颜色 1 2 12 3" xfId="15155"/>
    <cellStyle name="40% - 强调文字颜色 1 2 12 4" xfId="15158"/>
    <cellStyle name="40% - 强调文字颜色 1 2 13" xfId="11296"/>
    <cellStyle name="40% - 强调文字颜色 1 2 13 2" xfId="15162"/>
    <cellStyle name="40% - 强调文字颜色 1 2 13 2 2" xfId="15164"/>
    <cellStyle name="40% - 强调文字颜色 1 2 13 2 3" xfId="15167"/>
    <cellStyle name="40% - 强调文字颜色 1 2 13 3" xfId="8591"/>
    <cellStyle name="40% - 强调文字颜色 1 2 13 4" xfId="8598"/>
    <cellStyle name="40% - 强调文字颜色 1 2 14" xfId="5339"/>
    <cellStyle name="40% - 强调文字颜色 1 2 14 2" xfId="2450"/>
    <cellStyle name="40% - 强调文字颜色 1 2 14 3" xfId="5350"/>
    <cellStyle name="40% - 强调文字颜色 1 2 15" xfId="5367"/>
    <cellStyle name="40% - 强调文字颜色 1 2 16" xfId="5380"/>
    <cellStyle name="40% - 强调文字颜色 1 2 2" xfId="15168"/>
    <cellStyle name="40% - 强调文字颜色 1 2 2 10" xfId="15171"/>
    <cellStyle name="40% - 强调文字颜色 1 2 2 2" xfId="6917"/>
    <cellStyle name="40% - 强调文字颜色 1 2 2 2 2" xfId="15174"/>
    <cellStyle name="40% - 强调文字颜色 1 2 2 2 2 2" xfId="15107"/>
    <cellStyle name="40% - 强调文字颜色 1 2 2 2 2 2 2" xfId="15175"/>
    <cellStyle name="40% - 强调文字颜色 1 2 2 2 2 2 2 2" xfId="15176"/>
    <cellStyle name="40% - 强调文字颜色 1 2 2 2 2 2 2 3" xfId="15178"/>
    <cellStyle name="40% - 强调文字颜色 1 2 2 2 2 2 3" xfId="15179"/>
    <cellStyle name="40% - 强调文字颜色 1 2 2 2 2 2 4" xfId="15182"/>
    <cellStyle name="40% - 强调文字颜色 1 2 2 2 2 3" xfId="5988"/>
    <cellStyle name="40% - 强调文字颜色 1 2 2 2 2 3 2" xfId="5999"/>
    <cellStyle name="40% - 强调文字颜色 1 2 2 2 2 3 2 2" xfId="8888"/>
    <cellStyle name="40% - 强调文字颜色 1 2 2 2 2 3 2 3" xfId="10628"/>
    <cellStyle name="40% - 强调文字颜色 1 2 2 2 2 3 3" xfId="3860"/>
    <cellStyle name="40% - 强调文字颜色 1 2 2 2 2 3 4" xfId="3874"/>
    <cellStyle name="40% - 强调文字颜色 1 2 2 2 2 4" xfId="6007"/>
    <cellStyle name="40% - 强调文字颜色 1 2 2 2 2 4 2" xfId="5891"/>
    <cellStyle name="40% - 强调文字颜色 1 2 2 2 2 4 2 2" xfId="10686"/>
    <cellStyle name="40% - 强调文字颜色 1 2 2 2 2 4 2 3" xfId="10693"/>
    <cellStyle name="40% - 强调文字颜色 1 2 2 2 2 4 3" xfId="8166"/>
    <cellStyle name="40% - 强调文字颜色 1 2 2 2 2 4 4" xfId="8173"/>
    <cellStyle name="40% - 强调文字颜色 1 2 2 2 2 5" xfId="6014"/>
    <cellStyle name="40% - 强调文字颜色 1 2 2 2 2 5 2" xfId="10731"/>
    <cellStyle name="40% - 强调文字颜色 1 2 2 2 2 5 2 2" xfId="15183"/>
    <cellStyle name="40% - 强调文字颜色 1 2 2 2 2 5 2 3" xfId="15186"/>
    <cellStyle name="40% - 强调文字颜色 1 2 2 2 2 5 3" xfId="10735"/>
    <cellStyle name="40% - 强调文字颜色 1 2 2 2 2 5 4" xfId="15190"/>
    <cellStyle name="40% - 强调文字颜色 1 2 2 2 2 6" xfId="8341"/>
    <cellStyle name="40% - 强调文字颜色 1 2 2 2 2 6 2" xfId="15192"/>
    <cellStyle name="40% - 强调文字颜色 1 2 2 2 2 6 3" xfId="15197"/>
    <cellStyle name="40% - 强调文字颜色 1 2 2 2 2 7" xfId="15205"/>
    <cellStyle name="40% - 强调文字颜色 1 2 2 2 2 8" xfId="15207"/>
    <cellStyle name="40% - 强调文字颜色 1 2 2 2 3" xfId="11135"/>
    <cellStyle name="40% - 强调文字颜色 1 2 2 2 3 2" xfId="13132"/>
    <cellStyle name="40% - 强调文字颜色 1 2 2 2 3 2 2" xfId="15212"/>
    <cellStyle name="40% - 强调文字颜色 1 2 2 2 3 2 3" xfId="15213"/>
    <cellStyle name="40% - 强调文字颜色 1 2 2 2 3 3" xfId="6022"/>
    <cellStyle name="40% - 强调文字颜色 1 2 2 2 3 4" xfId="6027"/>
    <cellStyle name="40% - 强调文字颜色 1 2 2 2 4" xfId="11142"/>
    <cellStyle name="40% - 强调文字颜色 1 2 2 2 4 2" xfId="15215"/>
    <cellStyle name="40% - 强调文字颜色 1 2 2 2 4 2 2" xfId="15218"/>
    <cellStyle name="40% - 强调文字颜色 1 2 2 2 4 2 3" xfId="15220"/>
    <cellStyle name="40% - 强调文字颜色 1 2 2 2 4 3" xfId="2147"/>
    <cellStyle name="40% - 强调文字颜色 1 2 2 2 4 4" xfId="2183"/>
    <cellStyle name="40% - 强调文字颜色 1 2 2 2 5" xfId="13138"/>
    <cellStyle name="40% - 强调文字颜色 1 2 2 2 5 2" xfId="15223"/>
    <cellStyle name="40% - 强调文字颜色 1 2 2 2 5 2 2" xfId="15224"/>
    <cellStyle name="40% - 强调文字颜色 1 2 2 2 5 2 3" xfId="15228"/>
    <cellStyle name="40% - 强调文字颜色 1 2 2 2 5 3" xfId="15231"/>
    <cellStyle name="40% - 强调文字颜色 1 2 2 2 5 4" xfId="12931"/>
    <cellStyle name="40% - 强调文字颜色 1 2 2 2 6" xfId="11970"/>
    <cellStyle name="40% - 强调文字颜色 1 2 2 2 6 2" xfId="15233"/>
    <cellStyle name="40% - 强调文字颜色 1 2 2 2 6 2 2" xfId="15234"/>
    <cellStyle name="40% - 强调文字颜色 1 2 2 2 6 2 3" xfId="12710"/>
    <cellStyle name="40% - 强调文字颜色 1 2 2 2 6 3" xfId="1530"/>
    <cellStyle name="40% - 强调文字颜色 1 2 2 2 6 4" xfId="1538"/>
    <cellStyle name="40% - 强调文字颜色 1 2 2 2 7" xfId="11972"/>
    <cellStyle name="40% - 强调文字颜色 1 2 2 2 7 2" xfId="15238"/>
    <cellStyle name="40% - 强调文字颜色 1 2 2 2 7 3" xfId="15239"/>
    <cellStyle name="40% - 强调文字颜色 1 2 2 2 8" xfId="15242"/>
    <cellStyle name="40% - 强调文字颜色 1 2 2 2 9" xfId="15245"/>
    <cellStyle name="40% - 强调文字颜色 1 2 2 3" xfId="6920"/>
    <cellStyle name="40% - 强调文字颜色 1 2 2 3 2" xfId="7180"/>
    <cellStyle name="40% - 强调文字颜色 1 2 2 3 2 2" xfId="15246"/>
    <cellStyle name="40% - 强调文字颜色 1 2 2 3 2 2 2" xfId="2268"/>
    <cellStyle name="40% - 强调文字颜色 1 2 2 3 2 2 2 2" xfId="8744"/>
    <cellStyle name="40% - 强调文字颜色 1 2 2 3 2 2 2 3" xfId="13644"/>
    <cellStyle name="40% - 强调文字颜色 1 2 2 3 2 2 3" xfId="2296"/>
    <cellStyle name="40% - 强调文字颜色 1 2 2 3 2 2 4" xfId="13657"/>
    <cellStyle name="40% - 强调文字颜色 1 2 2 3 2 3" xfId="6614"/>
    <cellStyle name="40% - 强调文字颜色 1 2 2 3 2 3 2" xfId="2331"/>
    <cellStyle name="40% - 强调文字颜色 1 2 2 3 2 3 3" xfId="2339"/>
    <cellStyle name="40% - 强调文字颜色 1 2 2 3 2 4" xfId="6623"/>
    <cellStyle name="40% - 强调文字颜色 1 2 2 3 2 5" xfId="6631"/>
    <cellStyle name="40% - 强调文字颜色 1 2 2 3 3" xfId="13140"/>
    <cellStyle name="40% - 强调文字颜色 1 2 2 3 3 2" xfId="13143"/>
    <cellStyle name="40% - 强调文字颜色 1 2 2 3 3 2 2" xfId="2436"/>
    <cellStyle name="40% - 强调文字颜色 1 2 2 3 3 2 3" xfId="14910"/>
    <cellStyle name="40% - 强调文字颜色 1 2 2 3 3 3" xfId="6638"/>
    <cellStyle name="40% - 强调文字颜色 1 2 2 3 3 4" xfId="6644"/>
    <cellStyle name="40% - 强调文字颜色 1 2 2 3 4" xfId="13147"/>
    <cellStyle name="40% - 强调文字颜色 1 2 2 3 4 2" xfId="15249"/>
    <cellStyle name="40% - 强调文字颜色 1 2 2 3 4 2 2" xfId="2496"/>
    <cellStyle name="40% - 强调文字颜色 1 2 2 3 4 2 3" xfId="15252"/>
    <cellStyle name="40% - 强调文字颜色 1 2 2 3 4 3" xfId="3223"/>
    <cellStyle name="40% - 强调文字颜色 1 2 2 3 4 4" xfId="3235"/>
    <cellStyle name="40% - 强调文字颜色 1 2 2 3 5" xfId="13152"/>
    <cellStyle name="40% - 强调文字颜色 1 2 2 3 5 2" xfId="15253"/>
    <cellStyle name="40% - 强调文字颜色 1 2 2 3 5 3" xfId="3241"/>
    <cellStyle name="40% - 强调文字颜色 1 2 2 3 6" xfId="15254"/>
    <cellStyle name="40% - 强调文字颜色 1 2 2 3 7" xfId="15255"/>
    <cellStyle name="40% - 强调文字颜色 1 2 2 4" xfId="3659"/>
    <cellStyle name="40% - 强调文字颜色 1 2 2 4 2" xfId="15258"/>
    <cellStyle name="40% - 强调文字颜色 1 2 2 4 2 2" xfId="15260"/>
    <cellStyle name="40% - 强调文字颜色 1 2 2 4 2 2 2" xfId="2785"/>
    <cellStyle name="40% - 强调文字颜色 1 2 2 4 2 2 3" xfId="2790"/>
    <cellStyle name="40% - 强调文字颜色 1 2 2 4 2 3" xfId="6660"/>
    <cellStyle name="40% - 强调文字颜色 1 2 2 4 2 4" xfId="4959"/>
    <cellStyle name="40% - 强调文字颜色 1 2 2 4 3" xfId="13156"/>
    <cellStyle name="40% - 强调文字颜色 1 2 2 4 3 2" xfId="15086"/>
    <cellStyle name="40% - 强调文字颜色 1 2 2 4 3 2 2" xfId="2813"/>
    <cellStyle name="40% - 强调文字颜色 1 2 2 4 3 2 3" xfId="15091"/>
    <cellStyle name="40% - 强调文字颜色 1 2 2 4 3 3" xfId="15098"/>
    <cellStyle name="40% - 强调文字颜色 1 2 2 4 3 4" xfId="15113"/>
    <cellStyle name="40% - 强调文字颜色 1 2 2 4 4" xfId="13160"/>
    <cellStyle name="40% - 强调文字颜色 1 2 2 4 4 2" xfId="11047"/>
    <cellStyle name="40% - 强调文字颜色 1 2 2 4 4 3" xfId="3298"/>
    <cellStyle name="40% - 强调文字颜色 1 2 2 4 5" xfId="15261"/>
    <cellStyle name="40% - 强调文字颜色 1 2 2 4 6" xfId="15262"/>
    <cellStyle name="40% - 强调文字颜色 1 2 2 5" xfId="3667"/>
    <cellStyle name="40% - 强调文字颜色 1 2 2 5 2" xfId="15263"/>
    <cellStyle name="40% - 强调文字颜色 1 2 2 5 2 2" xfId="15265"/>
    <cellStyle name="40% - 强调文字颜色 1 2 2 5 2 3" xfId="6671"/>
    <cellStyle name="40% - 强调文字颜色 1 2 2 5 3" xfId="15267"/>
    <cellStyle name="40% - 强调文字颜色 1 2 2 5 4" xfId="15269"/>
    <cellStyle name="40% - 强调文字颜色 1 2 2 6" xfId="15272"/>
    <cellStyle name="40% - 强调文字颜色 1 2 2 6 2" xfId="15275"/>
    <cellStyle name="40% - 强调文字颜色 1 2 2 6 2 2" xfId="15281"/>
    <cellStyle name="40% - 强调文字颜色 1 2 2 6 2 3" xfId="15283"/>
    <cellStyle name="40% - 强调文字颜色 1 2 2 6 3" xfId="15287"/>
    <cellStyle name="40% - 强调文字颜色 1 2 2 6 4" xfId="15290"/>
    <cellStyle name="40% - 强调文字颜色 1 2 2 7" xfId="15292"/>
    <cellStyle name="40% - 强调文字颜色 1 2 2 7 2" xfId="15294"/>
    <cellStyle name="40% - 强调文字颜色 1 2 2 7 2 2" xfId="3652"/>
    <cellStyle name="40% - 强调文字颜色 1 2 2 7 2 3" xfId="1202"/>
    <cellStyle name="40% - 强调文字颜色 1 2 2 7 3" xfId="15296"/>
    <cellStyle name="40% - 强调文字颜色 1 2 2 7 4" xfId="15298"/>
    <cellStyle name="40% - 强调文字颜色 1 2 2 8" xfId="15300"/>
    <cellStyle name="40% - 强调文字颜色 1 2 2 8 2" xfId="15303"/>
    <cellStyle name="40% - 强调文字颜色 1 2 2 8 3" xfId="15306"/>
    <cellStyle name="40% - 强调文字颜色 1 2 2 9" xfId="1313"/>
    <cellStyle name="40% - 强调文字颜色 1 2 2_11" xfId="361"/>
    <cellStyle name="40% - 强调文字颜色 1 2 3" xfId="15309"/>
    <cellStyle name="40% - 强调文字颜色 1 2 3 10" xfId="1821"/>
    <cellStyle name="40% - 强调文字颜色 1 2 3 11" xfId="2234"/>
    <cellStyle name="40% - 强调文字颜色 1 2 3 2" xfId="5495"/>
    <cellStyle name="40% - 强调文字颜色 1 2 3 2 2" xfId="15311"/>
    <cellStyle name="40% - 强调文字颜色 1 2 3 2 2 2" xfId="11935"/>
    <cellStyle name="40% - 强调文字颜色 1 2 3 2 2 2 2" xfId="15312"/>
    <cellStyle name="40% - 强调文字颜色 1 2 3 2 2 2 2 2" xfId="15316"/>
    <cellStyle name="40% - 强调文字颜色 1 2 3 2 2 2 2 3" xfId="15319"/>
    <cellStyle name="40% - 强调文字颜色 1 2 3 2 2 2 3" xfId="8496"/>
    <cellStyle name="40% - 强调文字颜色 1 2 3 2 2 2 4" xfId="8502"/>
    <cellStyle name="40% - 强调文字颜色 1 2 3 2 2 3" xfId="6160"/>
    <cellStyle name="40% - 强调文字颜色 1 2 3 2 2 3 2" xfId="4801"/>
    <cellStyle name="40% - 强调文字颜色 1 2 3 2 2 3 2 2" xfId="10450"/>
    <cellStyle name="40% - 强调文字颜色 1 2 3 2 2 3 2 3" xfId="12475"/>
    <cellStyle name="40% - 强调文字颜色 1 2 3 2 2 3 3" xfId="10177"/>
    <cellStyle name="40% - 强调文字颜色 1 2 3 2 2 3 4" xfId="8645"/>
    <cellStyle name="40% - 强调文字颜色 1 2 3 2 2 4" xfId="6165"/>
    <cellStyle name="40% - 强调文字颜色 1 2 3 2 2 4 2" xfId="12561"/>
    <cellStyle name="40% - 强调文字颜色 1 2 3 2 2 4 2 2" xfId="12566"/>
    <cellStyle name="40% - 强调文字颜色 1 2 3 2 2 4 2 3" xfId="12570"/>
    <cellStyle name="40% - 强调文字颜色 1 2 3 2 2 4 3" xfId="5956"/>
    <cellStyle name="40% - 强调文字颜色 1 2 3 2 2 4 4" xfId="5986"/>
    <cellStyle name="40% - 强调文字颜色 1 2 3 2 2 5" xfId="10183"/>
    <cellStyle name="40% - 强调文字颜色 1 2 3 2 2 5 2" xfId="12611"/>
    <cellStyle name="40% - 强调文字颜色 1 2 3 2 2 5 3" xfId="6051"/>
    <cellStyle name="40% - 强调文字颜色 1 2 3 2 2 6" xfId="15323"/>
    <cellStyle name="40% - 强调文字颜色 1 2 3 2 2 7" xfId="15325"/>
    <cellStyle name="40% - 强调文字颜色 1 2 3 2 3" xfId="15327"/>
    <cellStyle name="40% - 强调文字颜色 1 2 3 2 3 2" xfId="11952"/>
    <cellStyle name="40% - 强调文字颜色 1 2 3 2 3 2 2" xfId="15328"/>
    <cellStyle name="40% - 强调文字颜色 1 2 3 2 3 2 3" xfId="15331"/>
    <cellStyle name="40% - 强调文字颜色 1 2 3 2 3 3" xfId="10186"/>
    <cellStyle name="40% - 强调文字颜色 1 2 3 2 3 4" xfId="10191"/>
    <cellStyle name="40% - 强调文字颜色 1 2 3 2 4" xfId="15334"/>
    <cellStyle name="40% - 强调文字颜色 1 2 3 2 4 2" xfId="11964"/>
    <cellStyle name="40% - 强调文字颜色 1 2 3 2 4 2 2" xfId="15335"/>
    <cellStyle name="40% - 强调文字颜色 1 2 3 2 4 2 3" xfId="15338"/>
    <cellStyle name="40% - 强调文字颜色 1 2 3 2 4 3" xfId="15340"/>
    <cellStyle name="40% - 强调文字颜色 1 2 3 2 4 4" xfId="15344"/>
    <cellStyle name="40% - 强调文字颜色 1 2 3 2 5" xfId="15346"/>
    <cellStyle name="40% - 强调文字颜色 1 2 3 2 5 2" xfId="15241"/>
    <cellStyle name="40% - 强调文字颜色 1 2 3 2 5 2 2" xfId="15347"/>
    <cellStyle name="40% - 强调文字颜色 1 2 3 2 5 2 3" xfId="15350"/>
    <cellStyle name="40% - 强调文字颜色 1 2 3 2 5 3" xfId="15243"/>
    <cellStyle name="40% - 强调文字颜色 1 2 3 2 5 4" xfId="15354"/>
    <cellStyle name="40% - 强调文字颜色 1 2 3 2 6" xfId="15356"/>
    <cellStyle name="40% - 强调文字颜色 1 2 3 2 6 2" xfId="15357"/>
    <cellStyle name="40% - 强调文字颜色 1 2 3 2 6 2 2" xfId="13949"/>
    <cellStyle name="40% - 强调文字颜色 1 2 3 2 6 2 3" xfId="13965"/>
    <cellStyle name="40% - 强调文字颜色 1 2 3 2 6 3" xfId="1699"/>
    <cellStyle name="40% - 强调文字颜色 1 2 3 2 6 4" xfId="1885"/>
    <cellStyle name="40% - 强调文字颜色 1 2 3 2 7" xfId="15359"/>
    <cellStyle name="40% - 强调文字颜色 1 2 3 2 7 2" xfId="15361"/>
    <cellStyle name="40% - 强调文字颜色 1 2 3 2 7 3" xfId="15362"/>
    <cellStyle name="40% - 强调文字颜色 1 2 3 2 8" xfId="15365"/>
    <cellStyle name="40% - 强调文字颜色 1 2 3 2 9" xfId="15367"/>
    <cellStyle name="40% - 强调文字颜色 1 2 3 3" xfId="6943"/>
    <cellStyle name="40% - 强调文字颜色 1 2 3 3 2" xfId="15368"/>
    <cellStyle name="40% - 强调文字颜色 1 2 3 3 2 2" xfId="15369"/>
    <cellStyle name="40% - 强调文字颜色 1 2 3 3 2 2 2" xfId="15372"/>
    <cellStyle name="40% - 强调文字颜色 1 2 3 3 2 2 2 2" xfId="11787"/>
    <cellStyle name="40% - 强调文字颜色 1 2 3 3 2 2 2 3" xfId="15376"/>
    <cellStyle name="40% - 强调文字颜色 1 2 3 3 2 2 3" xfId="8968"/>
    <cellStyle name="40% - 强调文字颜色 1 2 3 3 2 2 4" xfId="8975"/>
    <cellStyle name="40% - 强调文字颜色 1 2 3 3 2 3" xfId="6692"/>
    <cellStyle name="40% - 强调文字颜色 1 2 3 3 2 3 2" xfId="10199"/>
    <cellStyle name="40% - 强调文字颜色 1 2 3 3 2 3 3" xfId="10203"/>
    <cellStyle name="40% - 强调文字颜色 1 2 3 3 2 4" xfId="6699"/>
    <cellStyle name="40% - 强调文字颜色 1 2 3 3 2 5" xfId="3868"/>
    <cellStyle name="40% - 强调文字颜色 1 2 3 3 3" xfId="14632"/>
    <cellStyle name="40% - 强调文字颜色 1 2 3 3 3 2" xfId="15379"/>
    <cellStyle name="40% - 强调文字颜色 1 2 3 3 3 2 2" xfId="15383"/>
    <cellStyle name="40% - 强调文字颜色 1 2 3 3 3 2 3" xfId="15385"/>
    <cellStyle name="40% - 强调文字颜色 1 2 3 3 3 3" xfId="10208"/>
    <cellStyle name="40% - 强调文字颜色 1 2 3 3 3 4" xfId="10214"/>
    <cellStyle name="40% - 强调文字颜色 1 2 3 3 4" xfId="14634"/>
    <cellStyle name="40% - 强调文字颜色 1 2 3 3 4 2" xfId="15387"/>
    <cellStyle name="40% - 强调文字颜色 1 2 3 3 4 2 2" xfId="15390"/>
    <cellStyle name="40% - 强调文字颜色 1 2 3 3 4 2 3" xfId="15391"/>
    <cellStyle name="40% - 强调文字颜色 1 2 3 3 4 3" xfId="9072"/>
    <cellStyle name="40% - 强调文字颜色 1 2 3 3 4 4" xfId="9078"/>
    <cellStyle name="40% - 强调文字颜色 1 2 3 3 5" xfId="15392"/>
    <cellStyle name="40% - 强调文字颜色 1 2 3 3 5 2" xfId="15363"/>
    <cellStyle name="40% - 强调文字颜色 1 2 3 3 5 2 2" xfId="15396"/>
    <cellStyle name="40% - 强调文字颜色 1 2 3 3 5 2 3" xfId="15397"/>
    <cellStyle name="40% - 强调文字颜色 1 2 3 3 5 3" xfId="15366"/>
    <cellStyle name="40% - 强调文字颜色 1 2 3 3 5 4" xfId="15400"/>
    <cellStyle name="40% - 强调文字颜色 1 2 3 3 6" xfId="15402"/>
    <cellStyle name="40% - 强调文字颜色 1 2 3 3 6 2" xfId="14380"/>
    <cellStyle name="40% - 强调文字颜色 1 2 3 3 6 3" xfId="15403"/>
    <cellStyle name="40% - 强调文字颜色 1 2 3 3 7" xfId="14375"/>
    <cellStyle name="40% - 强调文字颜色 1 2 3 3 8" xfId="14379"/>
    <cellStyle name="40% - 强调文字颜色 1 2 3 4" xfId="15405"/>
    <cellStyle name="40% - 强调文字颜色 1 2 3 4 2" xfId="15407"/>
    <cellStyle name="40% - 强调文字颜色 1 2 3 4 2 2" xfId="15408"/>
    <cellStyle name="40% - 强调文字颜色 1 2 3 4 2 2 2" xfId="15411"/>
    <cellStyle name="40% - 强调文字颜色 1 2 3 4 2 2 3" xfId="11200"/>
    <cellStyle name="40% - 强调文字颜色 1 2 3 4 2 3" xfId="6710"/>
    <cellStyle name="40% - 强调文字颜色 1 2 3 4 2 4" xfId="6715"/>
    <cellStyle name="40% - 强调文字颜色 1 2 3 4 3" xfId="15413"/>
    <cellStyle name="40% - 强调文字颜色 1 2 3 4 3 2" xfId="15414"/>
    <cellStyle name="40% - 强调文字颜色 1 2 3 4 3 2 2" xfId="15415"/>
    <cellStyle name="40% - 强调文字颜色 1 2 3 4 3 2 3" xfId="15417"/>
    <cellStyle name="40% - 强调文字颜色 1 2 3 4 3 3" xfId="15420"/>
    <cellStyle name="40% - 强调文字颜色 1 2 3 4 3 4" xfId="15424"/>
    <cellStyle name="40% - 强调文字颜色 1 2 3 4 4" xfId="15426"/>
    <cellStyle name="40% - 强调文字颜色 1 2 3 4 4 2" xfId="15428"/>
    <cellStyle name="40% - 强调文字颜色 1 2 3 4 4 3" xfId="9092"/>
    <cellStyle name="40% - 强调文字颜色 1 2 3 4 5" xfId="15430"/>
    <cellStyle name="40% - 强调文字颜色 1 2 3 4 6" xfId="15431"/>
    <cellStyle name="40% - 强调文字颜色 1 2 3 5" xfId="12023"/>
    <cellStyle name="40% - 强调文字颜色 1 2 3 5 2" xfId="12026"/>
    <cellStyle name="40% - 强调文字颜色 1 2 3 5 2 2" xfId="6839"/>
    <cellStyle name="40% - 强调文字颜色 1 2 3 5 2 3" xfId="3635"/>
    <cellStyle name="40% - 强调文字颜色 1 2 3 5 3" xfId="12029"/>
    <cellStyle name="40% - 强调文字颜色 1 2 3 5 4" xfId="12043"/>
    <cellStyle name="40% - 强调文字颜色 1 2 3 6" xfId="12100"/>
    <cellStyle name="40% - 强调文字颜色 1 2 3 6 2" xfId="12105"/>
    <cellStyle name="40% - 强调文字颜色 1 2 3 6 2 2" xfId="12111"/>
    <cellStyle name="40% - 强调文字颜色 1 2 3 6 2 3" xfId="12114"/>
    <cellStyle name="40% - 强调文字颜色 1 2 3 6 3" xfId="12118"/>
    <cellStyle name="40% - 强调文字颜色 1 2 3 6 4" xfId="12124"/>
    <cellStyle name="40% - 强调文字颜色 1 2 3 7" xfId="12128"/>
    <cellStyle name="40% - 强调文字颜色 1 2 3 7 2" xfId="12131"/>
    <cellStyle name="40% - 强调文字颜色 1 2 3 7 2 2" xfId="12133"/>
    <cellStyle name="40% - 强调文字颜色 1 2 3 7 2 3" xfId="12137"/>
    <cellStyle name="40% - 强调文字颜色 1 2 3 7 3" xfId="12140"/>
    <cellStyle name="40% - 强调文字颜色 1 2 3 7 4" xfId="12142"/>
    <cellStyle name="40% - 强调文字颜色 1 2 3 8" xfId="4725"/>
    <cellStyle name="40% - 强调文字颜色 1 2 3 8 2" xfId="12145"/>
    <cellStyle name="40% - 强调文字颜色 1 2 3 8 2 2" xfId="12147"/>
    <cellStyle name="40% - 强调文字颜色 1 2 3 8 2 3" xfId="12149"/>
    <cellStyle name="40% - 强调文字颜色 1 2 3 8 3" xfId="12151"/>
    <cellStyle name="40% - 强调文字颜色 1 2 3 8 4" xfId="12155"/>
    <cellStyle name="40% - 强调文字颜色 1 2 3 9" xfId="814"/>
    <cellStyle name="40% - 强调文字颜色 1 2 3 9 2" xfId="12158"/>
    <cellStyle name="40% - 强调文字颜色 1 2 3 9 3" xfId="762"/>
    <cellStyle name="40% - 强调文字颜色 1 2 3_11" xfId="15432"/>
    <cellStyle name="40% - 强调文字颜色 1 2 4" xfId="15435"/>
    <cellStyle name="40% - 强调文字颜色 1 2 4 10" xfId="2603"/>
    <cellStyle name="40% - 强调文字颜色 1 2 4 2" xfId="6950"/>
    <cellStyle name="40% - 强调文字颜色 1 2 4 2 2" xfId="15438"/>
    <cellStyle name="40% - 强调文字颜色 1 2 4 2 2 2" xfId="15440"/>
    <cellStyle name="40% - 强调文字颜色 1 2 4 2 2 2 2" xfId="15441"/>
    <cellStyle name="40% - 强调文字颜色 1 2 4 2 2 2 3" xfId="638"/>
    <cellStyle name="40% - 强调文字颜色 1 2 4 2 2 3" xfId="11881"/>
    <cellStyle name="40% - 强调文字颜色 1 2 4 2 2 4" xfId="11891"/>
    <cellStyle name="40% - 强调文字颜色 1 2 4 2 3" xfId="15442"/>
    <cellStyle name="40% - 强调文字颜色 1 2 4 2 3 2" xfId="7110"/>
    <cellStyle name="40% - 强调文字颜色 1 2 4 2 3 2 2" xfId="1594"/>
    <cellStyle name="40% - 强调文字颜色 1 2 4 2 3 2 3" xfId="669"/>
    <cellStyle name="40% - 强调文字颜色 1 2 4 2 3 3" xfId="7113"/>
    <cellStyle name="40% - 强调文字颜色 1 2 4 2 3 4" xfId="11898"/>
    <cellStyle name="40% - 强调文字颜色 1 2 4 2 4" xfId="15443"/>
    <cellStyle name="40% - 强调文字颜色 1 2 4 2 4 2" xfId="15444"/>
    <cellStyle name="40% - 强调文字颜色 1 2 4 2 4 2 2" xfId="15445"/>
    <cellStyle name="40% - 强调文字颜色 1 2 4 2 4 2 3" xfId="735"/>
    <cellStyle name="40% - 强调文字颜色 1 2 4 2 4 3" xfId="11278"/>
    <cellStyle name="40% - 强调文字颜色 1 2 4 2 4 4" xfId="11281"/>
    <cellStyle name="40% - 强调文字颜色 1 2 4 2 5" xfId="15446"/>
    <cellStyle name="40% - 强调文字颜色 1 2 4 2 5 2" xfId="15448"/>
    <cellStyle name="40% - 强调文字颜色 1 2 4 2 5 3" xfId="7708"/>
    <cellStyle name="40% - 强调文字颜色 1 2 4 2 6" xfId="15449"/>
    <cellStyle name="40% - 强调文字颜色 1 2 4 2 7" xfId="15450"/>
    <cellStyle name="40% - 强调文字颜色 1 2 4 3" xfId="15452"/>
    <cellStyle name="40% - 强调文字颜色 1 2 4 3 2" xfId="15454"/>
    <cellStyle name="40% - 强调文字颜色 1 2 4 3 2 2" xfId="15455"/>
    <cellStyle name="40% - 强调文字颜色 1 2 4 3 2 2 2" xfId="15456"/>
    <cellStyle name="40% - 强调文字颜色 1 2 4 3 2 2 3" xfId="15457"/>
    <cellStyle name="40% - 强调文字颜色 1 2 4 3 2 3" xfId="11902"/>
    <cellStyle name="40% - 强调文字颜色 1 2 4 3 2 4" xfId="11909"/>
    <cellStyle name="40% - 强调文字颜色 1 2 4 3 3" xfId="14642"/>
    <cellStyle name="40% - 强调文字颜色 1 2 4 3 3 2" xfId="15458"/>
    <cellStyle name="40% - 强调文字颜色 1 2 4 3 3 3" xfId="11912"/>
    <cellStyle name="40% - 强调文字颜色 1 2 4 3 4" xfId="14644"/>
    <cellStyle name="40% - 强调文字颜色 1 2 4 3 5" xfId="15459"/>
    <cellStyle name="40% - 强调文字颜色 1 2 4 4" xfId="15460"/>
    <cellStyle name="40% - 强调文字颜色 1 2 4 4 2" xfId="15464"/>
    <cellStyle name="40% - 强调文字颜色 1 2 4 4 2 2" xfId="15465"/>
    <cellStyle name="40% - 强调文字颜色 1 2 4 4 2 3" xfId="15468"/>
    <cellStyle name="40% - 强调文字颜色 1 2 4 4 3" xfId="2457"/>
    <cellStyle name="40% - 强调文字颜色 1 2 4 4 4" xfId="2913"/>
    <cellStyle name="40% - 强调文字颜色 1 2 4 5" xfId="12168"/>
    <cellStyle name="40% - 强调文字颜色 1 2 4 5 2" xfId="12172"/>
    <cellStyle name="40% - 强调文字颜色 1 2 4 5 2 2" xfId="12177"/>
    <cellStyle name="40% - 强调文字颜色 1 2 4 5 2 3" xfId="12189"/>
    <cellStyle name="40% - 强调文字颜色 1 2 4 5 3" xfId="12199"/>
    <cellStyle name="40% - 强调文字颜色 1 2 4 5 4" xfId="12210"/>
    <cellStyle name="40% - 强调文字颜色 1 2 4 6" xfId="12218"/>
    <cellStyle name="40% - 强调文字颜色 1 2 4 6 2" xfId="12225"/>
    <cellStyle name="40% - 强调文字颜色 1 2 4 6 2 2" xfId="12232"/>
    <cellStyle name="40% - 强调文字颜色 1 2 4 6 2 3" xfId="12237"/>
    <cellStyle name="40% - 强调文字颜色 1 2 4 6 3" xfId="12244"/>
    <cellStyle name="40% - 强调文字颜色 1 2 4 6 4" xfId="12247"/>
    <cellStyle name="40% - 强调文字颜色 1 2 4 7" xfId="12257"/>
    <cellStyle name="40% - 强调文字颜色 1 2 4 7 2" xfId="12259"/>
    <cellStyle name="40% - 强调文字颜色 1 2 4 7 2 2" xfId="12265"/>
    <cellStyle name="40% - 强调文字颜色 1 2 4 7 2 3" xfId="2210"/>
    <cellStyle name="40% - 强调文字颜色 1 2 4 7 3" xfId="12267"/>
    <cellStyle name="40% - 强调文字颜色 1 2 4 7 4" xfId="12270"/>
    <cellStyle name="40% - 强调文字颜色 1 2 4 8" xfId="12274"/>
    <cellStyle name="40% - 强调文字颜色 1 2 4 8 2" xfId="12279"/>
    <cellStyle name="40% - 强调文字颜色 1 2 4 8 3" xfId="12282"/>
    <cellStyle name="40% - 强调文字颜色 1 2 4 9" xfId="12285"/>
    <cellStyle name="40% - 强调文字颜色 1 2 5" xfId="15470"/>
    <cellStyle name="40% - 强调文字颜色 1 2 5 2" xfId="11264"/>
    <cellStyle name="40% - 强调文字颜色 1 2 5 2 2" xfId="15473"/>
    <cellStyle name="40% - 强调文字颜色 1 2 5 2 2 2" xfId="12339"/>
    <cellStyle name="40% - 强调文字颜色 1 2 5 2 2 2 2" xfId="12348"/>
    <cellStyle name="40% - 强调文字颜色 1 2 5 2 2 2 3" xfId="12367"/>
    <cellStyle name="40% - 强调文字颜色 1 2 5 2 2 3" xfId="12378"/>
    <cellStyle name="40% - 强调文字颜色 1 2 5 2 2 4" xfId="12390"/>
    <cellStyle name="40% - 强调文字颜色 1 2 5 2 3" xfId="15474"/>
    <cellStyle name="40% - 强调文字颜色 1 2 5 2 3 2" xfId="7991"/>
    <cellStyle name="40% - 强调文字颜色 1 2 5 2 3 3" xfId="7998"/>
    <cellStyle name="40% - 强调文字颜色 1 2 5 2 4" xfId="15475"/>
    <cellStyle name="40% - 强调文字颜色 1 2 5 2 5" xfId="15476"/>
    <cellStyle name="40% - 强调文字颜色 1 2 5 3" xfId="15478"/>
    <cellStyle name="40% - 强调文字颜色 1 2 5 3 2" xfId="15481"/>
    <cellStyle name="40% - 强调文字颜色 1 2 5 3 2 2" xfId="12595"/>
    <cellStyle name="40% - 强调文字颜色 1 2 5 3 2 3" xfId="12602"/>
    <cellStyle name="40% - 强调文字颜色 1 2 5 3 3" xfId="15483"/>
    <cellStyle name="40% - 强调文字颜色 1 2 5 3 4" xfId="15484"/>
    <cellStyle name="40% - 强调文字颜色 1 2 5 4" xfId="15485"/>
    <cellStyle name="40% - 强调文字颜色 1 2 5 4 2" xfId="15487"/>
    <cellStyle name="40% - 强调文字颜色 1 2 5 4 2 2" xfId="12737"/>
    <cellStyle name="40% - 强调文字颜色 1 2 5 4 2 3" xfId="12741"/>
    <cellStyle name="40% - 强调文字颜色 1 2 5 4 3" xfId="15488"/>
    <cellStyle name="40% - 强调文字颜色 1 2 5 4 4" xfId="15489"/>
    <cellStyle name="40% - 强调文字颜色 1 2 5 5" xfId="12298"/>
    <cellStyle name="40% - 强调文字颜色 1 2 5 5 2" xfId="12303"/>
    <cellStyle name="40% - 强调文字颜色 1 2 5 5 2 2" xfId="12309"/>
    <cellStyle name="40% - 强调文字颜色 1 2 5 5 2 3" xfId="12316"/>
    <cellStyle name="40% - 强调文字颜色 1 2 5 5 3" xfId="12326"/>
    <cellStyle name="40% - 强调文字颜色 1 2 5 5 4" xfId="12332"/>
    <cellStyle name="40% - 强调文字颜色 1 2 5 6" xfId="12335"/>
    <cellStyle name="40% - 强调文字颜色 1 2 5 6 2" xfId="12346"/>
    <cellStyle name="40% - 强调文字颜色 1 2 5 6 3" xfId="12365"/>
    <cellStyle name="40% - 强调文字颜色 1 2 5 7" xfId="12374"/>
    <cellStyle name="40% - 强调文字颜色 1 2 5 8" xfId="12388"/>
    <cellStyle name="40% - 强调文字颜色 1 2 6" xfId="7941"/>
    <cellStyle name="40% - 强调文字颜色 1 2 6 2" xfId="7946"/>
    <cellStyle name="40% - 强调文字颜色 1 2 6 2 2" xfId="5271"/>
    <cellStyle name="40% - 强调文字颜色 1 2 6 2 2 2" xfId="5284"/>
    <cellStyle name="40% - 强调文字颜色 1 2 6 2 2 3" xfId="5302"/>
    <cellStyle name="40% - 强调文字颜色 1 2 6 2 3" xfId="5306"/>
    <cellStyle name="40% - 强调文字颜色 1 2 6 2 4" xfId="3052"/>
    <cellStyle name="40% - 强调文字颜色 1 2 6 3" xfId="7950"/>
    <cellStyle name="40% - 强调文字颜色 1 2 6 3 2" xfId="5372"/>
    <cellStyle name="40% - 强调文字颜色 1 2 6 3 2 2" xfId="472"/>
    <cellStyle name="40% - 强调文字颜色 1 2 6 3 2 3" xfId="7958"/>
    <cellStyle name="40% - 强调文字颜色 1 2 6 3 3" xfId="7961"/>
    <cellStyle name="40% - 强调文字颜色 1 2 6 3 4" xfId="3102"/>
    <cellStyle name="40% - 强调文字颜色 1 2 6 4" xfId="7964"/>
    <cellStyle name="40% - 强调文字颜色 1 2 6 4 2" xfId="5411"/>
    <cellStyle name="40% - 强调文字颜色 1 2 6 4 2 2" xfId="2848"/>
    <cellStyle name="40% - 强调文字颜色 1 2 6 4 2 3" xfId="7971"/>
    <cellStyle name="40% - 强调文字颜色 1 2 6 4 3" xfId="7975"/>
    <cellStyle name="40% - 强调文字颜色 1 2 6 4 4" xfId="7980"/>
    <cellStyle name="40% - 强调文字颜色 1 2 6 5" xfId="7984"/>
    <cellStyle name="40% - 强调文字颜色 1 2 6 5 2" xfId="5459"/>
    <cellStyle name="40% - 强调文字颜色 1 2 6 5 3" xfId="7989"/>
    <cellStyle name="40% - 强调文字颜色 1 2 6 6" xfId="7995"/>
    <cellStyle name="40% - 强调文字颜色 1 2 6 7" xfId="8002"/>
    <cellStyle name="40% - 强调文字颜色 1 2 7" xfId="8006"/>
    <cellStyle name="40% - 强调文字颜色 1 2 7 2" xfId="8011"/>
    <cellStyle name="40% - 强调文字颜色 1 2 7 2 2" xfId="5569"/>
    <cellStyle name="40% - 强调文字颜色 1 2 7 2 3" xfId="5575"/>
    <cellStyle name="40% - 强调文字颜色 1 2 7 3" xfId="8014"/>
    <cellStyle name="40% - 强调文字颜色 1 2 7 4" xfId="8018"/>
    <cellStyle name="40% - 强调文字颜色 1 2 8" xfId="8025"/>
    <cellStyle name="40% - 强调文字颜色 1 2 8 2" xfId="8030"/>
    <cellStyle name="40% - 强调文字颜色 1 2 8 2 2" xfId="5063"/>
    <cellStyle name="40% - 强调文字颜色 1 2 8 2 3" xfId="5095"/>
    <cellStyle name="40% - 强调文字颜色 1 2 8 3" xfId="8035"/>
    <cellStyle name="40% - 强调文字颜色 1 2 8 4" xfId="8042"/>
    <cellStyle name="40% - 强调文字颜色 1 2 9" xfId="8048"/>
    <cellStyle name="40% - 强调文字颜色 1 2 9 2" xfId="8053"/>
    <cellStyle name="40% - 强调文字颜色 1 2 9 2 2" xfId="8060"/>
    <cellStyle name="40% - 强调文字颜色 1 2 9 2 3" xfId="8067"/>
    <cellStyle name="40% - 强调文字颜色 1 2 9 3" xfId="8069"/>
    <cellStyle name="40% - 强调文字颜色 1 2 9 4" xfId="8071"/>
    <cellStyle name="40% - 强调文字颜色 1 2_11" xfId="2494"/>
    <cellStyle name="40% - 强调文字颜色 1 3" xfId="15492"/>
    <cellStyle name="40% - 强调文字颜色 1 3 10" xfId="15494"/>
    <cellStyle name="40% - 强调文字颜色 1 3 10 2" xfId="10595"/>
    <cellStyle name="40% - 强调文字颜色 1 3 10 2 2" xfId="15495"/>
    <cellStyle name="40% - 强调文字颜色 1 3 10 2 3" xfId="15497"/>
    <cellStyle name="40% - 强调文字颜色 1 3 10 3" xfId="10600"/>
    <cellStyle name="40% - 强调文字颜色 1 3 10 4" xfId="12675"/>
    <cellStyle name="40% - 强调文字颜色 1 3 11" xfId="15500"/>
    <cellStyle name="40% - 强调文字颜色 1 3 11 2" xfId="10608"/>
    <cellStyle name="40% - 强调文字颜色 1 3 11 2 2" xfId="15502"/>
    <cellStyle name="40% - 强调文字颜色 1 3 11 2 3" xfId="4886"/>
    <cellStyle name="40% - 强调文字颜色 1 3 11 3" xfId="10613"/>
    <cellStyle name="40% - 强调文字颜色 1 3 11 4" xfId="12689"/>
    <cellStyle name="40% - 强调文字颜色 1 3 12" xfId="15506"/>
    <cellStyle name="40% - 强调文字颜色 1 3 12 2" xfId="10624"/>
    <cellStyle name="40% - 强调文字颜色 1 3 12 2 2" xfId="15507"/>
    <cellStyle name="40% - 强调文字颜色 1 3 12 2 3" xfId="5938"/>
    <cellStyle name="40% - 强调文字颜色 1 3 12 3" xfId="10632"/>
    <cellStyle name="40% - 强调文字颜色 1 3 12 4" xfId="12698"/>
    <cellStyle name="40% - 强调文字颜色 1 3 13" xfId="15509"/>
    <cellStyle name="40% - 强调文字颜色 1 3 13 2" xfId="10637"/>
    <cellStyle name="40% - 强调文字颜色 1 3 13 2 2" xfId="15513"/>
    <cellStyle name="40% - 强调文字颜色 1 3 13 2 3" xfId="6246"/>
    <cellStyle name="40% - 强调文字颜色 1 3 13 3" xfId="10641"/>
    <cellStyle name="40% - 强调文字颜色 1 3 13 4" xfId="15514"/>
    <cellStyle name="40% - 强调文字颜色 1 3 14" xfId="6929"/>
    <cellStyle name="40% - 强调文字颜色 1 3 14 2" xfId="10648"/>
    <cellStyle name="40% - 强调文字颜色 1 3 14 2 2" xfId="15517"/>
    <cellStyle name="40% - 强调文字颜色 1 3 14 2 3" xfId="6425"/>
    <cellStyle name="40% - 强调文字颜色 1 3 14 3" xfId="10141"/>
    <cellStyle name="40% - 强调文字颜色 1 3 14 4" xfId="10147"/>
    <cellStyle name="40% - 强调文字颜色 1 3 15" xfId="6940"/>
    <cellStyle name="40% - 强调文字颜色 1 3 15 2" xfId="15520"/>
    <cellStyle name="40% - 强调文字颜色 1 3 15 3" xfId="10154"/>
    <cellStyle name="40% - 强调文字颜色 1 3 16" xfId="13168"/>
    <cellStyle name="40% - 强调文字颜色 1 3 17" xfId="15521"/>
    <cellStyle name="40% - 强调文字颜色 1 3 2" xfId="15525"/>
    <cellStyle name="40% - 强调文字颜色 1 3 2 10" xfId="12550"/>
    <cellStyle name="40% - 强调文字颜色 1 3 2 2" xfId="6997"/>
    <cellStyle name="40% - 强调文字颜色 1 3 2 2 2" xfId="10384"/>
    <cellStyle name="40% - 强调文字颜色 1 3 2 2 2 2" xfId="2557"/>
    <cellStyle name="40% - 强调文字颜色 1 3 2 2 2 2 2" xfId="15526"/>
    <cellStyle name="40% - 强调文字颜色 1 3 2 2 2 2 2 2" xfId="15527"/>
    <cellStyle name="40% - 强调文字颜色 1 3 2 2 2 2 2 3" xfId="15529"/>
    <cellStyle name="40% - 强调文字颜色 1 3 2 2 2 2 3" xfId="2906"/>
    <cellStyle name="40% - 强调文字颜色 1 3 2 2 2 2 4" xfId="2165"/>
    <cellStyle name="40% - 强调文字颜色 1 3 2 2 2 3" xfId="2559"/>
    <cellStyle name="40% - 强调文字颜色 1 3 2 2 2 3 2" xfId="4733"/>
    <cellStyle name="40% - 强调文字颜色 1 3 2 2 2 3 2 2" xfId="514"/>
    <cellStyle name="40% - 强调文字颜色 1 3 2 2 2 3 2 3" xfId="4762"/>
    <cellStyle name="40% - 强调文字颜色 1 3 2 2 2 3 3" xfId="4840"/>
    <cellStyle name="40% - 强调文字颜色 1 3 2 2 2 3 4" xfId="4878"/>
    <cellStyle name="40% - 强调文字颜色 1 3 2 2 2 4" xfId="15532"/>
    <cellStyle name="40% - 强调文字颜色 1 3 2 2 2 4 2" xfId="5898"/>
    <cellStyle name="40% - 强调文字颜色 1 3 2 2 2 4 2 2" xfId="14796"/>
    <cellStyle name="40% - 强调文字颜色 1 3 2 2 2 4 2 3" xfId="14801"/>
    <cellStyle name="40% - 强调文字颜色 1 3 2 2 2 4 3" xfId="5915"/>
    <cellStyle name="40% - 强调文字颜色 1 3 2 2 2 4 4" xfId="5929"/>
    <cellStyle name="40% - 强调文字颜色 1 3 2 2 2 5" xfId="15535"/>
    <cellStyle name="40% - 强调文字颜色 1 3 2 2 2 5 2" xfId="15538"/>
    <cellStyle name="40% - 强调文字颜色 1 3 2 2 2 5 3" xfId="15541"/>
    <cellStyle name="40% - 强调文字颜色 1 3 2 2 2 6" xfId="15545"/>
    <cellStyle name="40% - 强调文字颜色 1 3 2 2 2 7" xfId="15549"/>
    <cellStyle name="40% - 强调文字颜色 1 3 2 2 3" xfId="10389"/>
    <cellStyle name="40% - 强调文字颜色 1 3 2 2 3 2" xfId="1966"/>
    <cellStyle name="40% - 强调文字颜色 1 3 2 2 3 2 2" xfId="15552"/>
    <cellStyle name="40% - 强调文字颜色 1 3 2 2 3 2 3" xfId="15554"/>
    <cellStyle name="40% - 强调文字颜色 1 3 2 2 3 3" xfId="1986"/>
    <cellStyle name="40% - 强调文字颜色 1 3 2 2 3 4" xfId="15558"/>
    <cellStyle name="40% - 强调文字颜色 1 3 2 2 4" xfId="7140"/>
    <cellStyle name="40% - 强调文字颜色 1 3 2 2 4 2" xfId="2017"/>
    <cellStyle name="40% - 强调文字颜色 1 3 2 2 4 2 2" xfId="15562"/>
    <cellStyle name="40% - 强调文字颜色 1 3 2 2 4 2 3" xfId="13760"/>
    <cellStyle name="40% - 强调文字颜色 1 3 2 2 4 3" xfId="7143"/>
    <cellStyle name="40% - 强调文字颜色 1 3 2 2 4 4" xfId="9297"/>
    <cellStyle name="40% - 强调文字颜色 1 3 2 2 5" xfId="7147"/>
    <cellStyle name="40% - 强调文字颜色 1 3 2 2 5 2" xfId="2062"/>
    <cellStyle name="40% - 强调文字颜色 1 3 2 2 5 2 2" xfId="15566"/>
    <cellStyle name="40% - 强调文字颜色 1 3 2 2 5 2 3" xfId="15570"/>
    <cellStyle name="40% - 强调文字颜色 1 3 2 2 5 3" xfId="15574"/>
    <cellStyle name="40% - 强调文字颜色 1 3 2 2 5 4" xfId="15581"/>
    <cellStyle name="40% - 强调文字颜色 1 3 2 2 6" xfId="7150"/>
    <cellStyle name="40% - 强调文字颜色 1 3 2 2 6 2" xfId="15584"/>
    <cellStyle name="40% - 强调文字颜色 1 3 2 2 6 2 2" xfId="8840"/>
    <cellStyle name="40% - 强调文字颜色 1 3 2 2 6 2 3" xfId="10579"/>
    <cellStyle name="40% - 强调文字颜色 1 3 2 2 6 3" xfId="15587"/>
    <cellStyle name="40% - 强调文字颜色 1 3 2 2 6 4" xfId="15594"/>
    <cellStyle name="40% - 强调文字颜色 1 3 2 2 7" xfId="15596"/>
    <cellStyle name="40% - 强调文字颜色 1 3 2 2 7 2" xfId="15599"/>
    <cellStyle name="40% - 强调文字颜色 1 3 2 2 7 3" xfId="15600"/>
    <cellStyle name="40% - 强调文字颜色 1 3 2 2 8" xfId="15447"/>
    <cellStyle name="40% - 强调文字颜色 1 3 2 2 9" xfId="7712"/>
    <cellStyle name="40% - 强调文字颜色 1 3 2 3" xfId="15604"/>
    <cellStyle name="40% - 强调文字颜色 1 3 2 3 2" xfId="10404"/>
    <cellStyle name="40% - 强调文字颜色 1 3 2 3 2 2" xfId="15606"/>
    <cellStyle name="40% - 强调文字颜色 1 3 2 3 2 2 2" xfId="15181"/>
    <cellStyle name="40% - 强调文字颜色 1 3 2 3 2 2 2 2" xfId="7335"/>
    <cellStyle name="40% - 强调文字颜色 1 3 2 3 2 2 2 3" xfId="7346"/>
    <cellStyle name="40% - 强调文字颜色 1 3 2 3 2 2 3" xfId="8204"/>
    <cellStyle name="40% - 强调文字颜色 1 3 2 3 2 2 4" xfId="15610"/>
    <cellStyle name="40% - 强调文字颜色 1 3 2 3 2 3" xfId="15613"/>
    <cellStyle name="40% - 强调文字颜色 1 3 2 3 2 3 2" xfId="3878"/>
    <cellStyle name="40% - 强调文字颜色 1 3 2 3 2 3 3" xfId="6797"/>
    <cellStyle name="40% - 强调文字颜色 1 3 2 3 2 4" xfId="15615"/>
    <cellStyle name="40% - 强调文字颜色 1 3 2 3 2 5" xfId="15618"/>
    <cellStyle name="40% - 强调文字颜色 1 3 2 3 3" xfId="15620"/>
    <cellStyle name="40% - 强调文字颜色 1 3 2 3 3 2" xfId="2267"/>
    <cellStyle name="40% - 强调文字颜色 1 3 2 3 3 2 2" xfId="15621"/>
    <cellStyle name="40% - 强调文字颜色 1 3 2 3 3 2 3" xfId="15623"/>
    <cellStyle name="40% - 强调文字颜色 1 3 2 3 3 3" xfId="15624"/>
    <cellStyle name="40% - 强调文字颜色 1 3 2 3 3 4" xfId="15630"/>
    <cellStyle name="40% - 强调文字颜色 1 3 2 3 4" xfId="15632"/>
    <cellStyle name="40% - 强调文字颜色 1 3 2 3 4 2" xfId="15634"/>
    <cellStyle name="40% - 强调文字颜色 1 3 2 3 4 2 2" xfId="15636"/>
    <cellStyle name="40% - 强调文字颜色 1 3 2 3 4 2 3" xfId="15640"/>
    <cellStyle name="40% - 强调文字颜色 1 3 2 3 4 3" xfId="15644"/>
    <cellStyle name="40% - 强调文字颜色 1 3 2 3 4 4" xfId="15650"/>
    <cellStyle name="40% - 强调文字颜色 1 3 2 3 5" xfId="15652"/>
    <cellStyle name="40% - 强调文字颜色 1 3 2 3 5 2" xfId="15654"/>
    <cellStyle name="40% - 强调文字颜色 1 3 2 3 5 3" xfId="15657"/>
    <cellStyle name="40% - 强调文字颜色 1 3 2 3 6" xfId="15659"/>
    <cellStyle name="40% - 强调文字颜色 1 3 2 3 7" xfId="15660"/>
    <cellStyle name="40% - 强调文字颜色 1 3 2 4" xfId="15662"/>
    <cellStyle name="40% - 强调文字颜色 1 3 2 4 2" xfId="15663"/>
    <cellStyle name="40% - 强调文字颜色 1 3 2 4 2 2" xfId="15664"/>
    <cellStyle name="40% - 强调文字颜色 1 3 2 4 2 2 2" xfId="13658"/>
    <cellStyle name="40% - 强调文字颜色 1 3 2 4 2 2 3" xfId="12159"/>
    <cellStyle name="40% - 强调文字颜色 1 3 2 4 2 3" xfId="15665"/>
    <cellStyle name="40% - 强调文字颜色 1 3 2 4 2 4" xfId="15668"/>
    <cellStyle name="40% - 强调文字颜色 1 3 2 4 3" xfId="15670"/>
    <cellStyle name="40% - 强调文字颜色 1 3 2 4 3 2" xfId="2435"/>
    <cellStyle name="40% - 强调文字颜色 1 3 2 4 3 3" xfId="15671"/>
    <cellStyle name="40% - 强调文字颜色 1 3 2 4 4" xfId="15674"/>
    <cellStyle name="40% - 强调文字颜色 1 3 2 4 5" xfId="15677"/>
    <cellStyle name="40% - 强调文字颜色 1 3 2 5" xfId="15679"/>
    <cellStyle name="40% - 强调文字颜色 1 3 2 5 2" xfId="15681"/>
    <cellStyle name="40% - 强调文字颜色 1 3 2 5 2 2" xfId="15683"/>
    <cellStyle name="40% - 强调文字颜色 1 3 2 5 2 3" xfId="15685"/>
    <cellStyle name="40% - 强调文字颜色 1 3 2 5 3" xfId="15688"/>
    <cellStyle name="40% - 强调文字颜色 1 3 2 5 4" xfId="15690"/>
    <cellStyle name="40% - 强调文字颜色 1 3 2 6" xfId="15693"/>
    <cellStyle name="40% - 强调文字颜色 1 3 2 6 2" xfId="15695"/>
    <cellStyle name="40% - 强调文字颜色 1 3 2 6 2 2" xfId="15511"/>
    <cellStyle name="40% - 强调文字颜色 1 3 2 6 2 3" xfId="6927"/>
    <cellStyle name="40% - 强调文字颜色 1 3 2 6 3" xfId="15697"/>
    <cellStyle name="40% - 强调文字颜色 1 3 2 6 4" xfId="3247"/>
    <cellStyle name="40% - 强调文字颜色 1 3 2 7" xfId="15699"/>
    <cellStyle name="40% - 强调文字颜色 1 3 2 7 2" xfId="15701"/>
    <cellStyle name="40% - 强调文字颜色 1 3 2 7 2 2" xfId="15703"/>
    <cellStyle name="40% - 强调文字颜色 1 3 2 7 2 3" xfId="15705"/>
    <cellStyle name="40% - 强调文字颜色 1 3 2 7 3" xfId="15708"/>
    <cellStyle name="40% - 强调文字颜色 1 3 2 7 4" xfId="15710"/>
    <cellStyle name="40% - 强调文字颜色 1 3 2 8" xfId="15313"/>
    <cellStyle name="40% - 强调文字颜色 1 3 2 8 2" xfId="15317"/>
    <cellStyle name="40% - 强调文字颜色 1 3 2 8 3" xfId="15320"/>
    <cellStyle name="40% - 强调文字颜色 1 3 2 9" xfId="8497"/>
    <cellStyle name="40% - 强调文字颜色 1 3 2_11" xfId="10486"/>
    <cellStyle name="40% - 强调文字颜色 1 3 3" xfId="15713"/>
    <cellStyle name="40% - 强调文字颜色 1 3 3 10" xfId="12641"/>
    <cellStyle name="40% - 强调文字颜色 1 3 3 2" xfId="15714"/>
    <cellStyle name="40% - 强调文字颜色 1 3 3 2 2" xfId="12916"/>
    <cellStyle name="40% - 强调文字颜色 1 3 3 2 2 2" xfId="12919"/>
    <cellStyle name="40% - 强调文字颜色 1 3 3 2 2 2 2" xfId="327"/>
    <cellStyle name="40% - 强调文字颜色 1 3 3 2 2 2 2 2" xfId="15717"/>
    <cellStyle name="40% - 强调文字颜色 1 3 3 2 2 2 2 3" xfId="15721"/>
    <cellStyle name="40% - 强调文字颜色 1 3 3 2 2 2 3" xfId="345"/>
    <cellStyle name="40% - 强调文字颜色 1 3 3 2 2 2 4" xfId="15725"/>
    <cellStyle name="40% - 强调文字颜色 1 3 3 2 2 3" xfId="12923"/>
    <cellStyle name="40% - 强调文字颜色 1 3 3 2 2 3 2" xfId="15729"/>
    <cellStyle name="40% - 强调文字颜色 1 3 3 2 2 3 2 2" xfId="15732"/>
    <cellStyle name="40% - 强调文字颜色 1 3 3 2 2 3 2 3" xfId="15738"/>
    <cellStyle name="40% - 强调文字颜色 1 3 3 2 2 3 3" xfId="15742"/>
    <cellStyle name="40% - 强调文字颜色 1 3 3 2 2 3 4" xfId="15745"/>
    <cellStyle name="40% - 强调文字颜色 1 3 3 2 2 4" xfId="825"/>
    <cellStyle name="40% - 强调文字颜色 1 3 3 2 2 4 2" xfId="15748"/>
    <cellStyle name="40% - 强调文字颜色 1 3 3 2 2 4 2 2" xfId="15753"/>
    <cellStyle name="40% - 强调文字颜色 1 3 3 2 2 4 2 3" xfId="15756"/>
    <cellStyle name="40% - 强调文字颜色 1 3 3 2 2 4 3" xfId="15759"/>
    <cellStyle name="40% - 强调文字颜色 1 3 3 2 2 4 4" xfId="15763"/>
    <cellStyle name="40% - 强调文字颜色 1 3 3 2 2 5" xfId="848"/>
    <cellStyle name="40% - 强调文字颜色 1 3 3 2 2 5 2" xfId="15767"/>
    <cellStyle name="40% - 强调文字颜色 1 3 3 2 2 5 3" xfId="15771"/>
    <cellStyle name="40% - 强调文字颜色 1 3 3 2 2 6" xfId="15778"/>
    <cellStyle name="40% - 强调文字颜色 1 3 3 2 2 7" xfId="15781"/>
    <cellStyle name="40% - 强调文字颜色 1 3 3 2 3" xfId="12927"/>
    <cellStyle name="40% - 强调文字颜色 1 3 3 2 3 2" xfId="2740"/>
    <cellStyle name="40% - 强调文字颜色 1 3 3 2 3 2 2" xfId="15784"/>
    <cellStyle name="40% - 强调文字颜色 1 3 3 2 3 2 3" xfId="15786"/>
    <cellStyle name="40% - 强调文字颜色 1 3 3 2 3 3" xfId="7076"/>
    <cellStyle name="40% - 强调文字颜色 1 3 3 2 3 4" xfId="15791"/>
    <cellStyle name="40% - 强调文字颜色 1 3 3 2 4" xfId="7241"/>
    <cellStyle name="40% - 强调文字颜色 1 3 3 2 4 2" xfId="15795"/>
    <cellStyle name="40% - 强调文字颜色 1 3 3 2 4 2 2" xfId="15796"/>
    <cellStyle name="40% - 强调文字颜色 1 3 3 2 4 2 3" xfId="15797"/>
    <cellStyle name="40% - 强调文字颜色 1 3 3 2 4 3" xfId="15802"/>
    <cellStyle name="40% - 强调文字颜色 1 3 3 2 4 4" xfId="15807"/>
    <cellStyle name="40% - 强调文字颜色 1 3 3 2 5" xfId="7247"/>
    <cellStyle name="40% - 强调文字颜色 1 3 3 2 5 2" xfId="15810"/>
    <cellStyle name="40% - 强调文字颜色 1 3 3 2 5 2 2" xfId="15811"/>
    <cellStyle name="40% - 强调文字颜色 1 3 3 2 5 2 3" xfId="15812"/>
    <cellStyle name="40% - 强调文字颜色 1 3 3 2 5 3" xfId="15815"/>
    <cellStyle name="40% - 强调文字颜色 1 3 3 2 5 4" xfId="15820"/>
    <cellStyle name="40% - 强调文字颜色 1 3 3 2 6" xfId="15822"/>
    <cellStyle name="40% - 强调文字颜色 1 3 3 2 6 2" xfId="15824"/>
    <cellStyle name="40% - 强调文字颜色 1 3 3 2 6 2 2" xfId="324"/>
    <cellStyle name="40% - 强调文字颜色 1 3 3 2 6 2 3" xfId="15825"/>
    <cellStyle name="40% - 强调文字颜色 1 3 3 2 6 3" xfId="15828"/>
    <cellStyle name="40% - 强调文字颜色 1 3 3 2 6 4" xfId="15832"/>
    <cellStyle name="40% - 强调文字颜色 1 3 3 2 7" xfId="15835"/>
    <cellStyle name="40% - 强调文字颜色 1 3 3 2 7 2" xfId="360"/>
    <cellStyle name="40% - 强调文字颜色 1 3 3 2 7 3" xfId="76"/>
    <cellStyle name="40% - 强调文字颜色 1 3 3 2 8" xfId="15836"/>
    <cellStyle name="40% - 强调文字颜色 1 3 3 2 9" xfId="7723"/>
    <cellStyle name="40% - 强调文字颜色 1 3 3 3" xfId="15837"/>
    <cellStyle name="40% - 强调文字颜色 1 3 3 3 2" xfId="15838"/>
    <cellStyle name="40% - 强调文字颜色 1 3 3 3 2 2" xfId="15840"/>
    <cellStyle name="40% - 强调文字颜色 1 3 3 3 2 2 2" xfId="8505"/>
    <cellStyle name="40% - 强调文字颜色 1 3 3 3 2 2 2 2" xfId="15841"/>
    <cellStyle name="40% - 强调文字颜色 1 3 3 3 2 2 2 3" xfId="15844"/>
    <cellStyle name="40% - 强调文字颜色 1 3 3 3 2 2 3" xfId="15848"/>
    <cellStyle name="40% - 强调文字颜色 1 3 3 3 2 2 4" xfId="15849"/>
    <cellStyle name="40% - 强调文字颜色 1 3 3 3 2 3" xfId="15855"/>
    <cellStyle name="40% - 强调文字颜色 1 3 3 3 2 3 2" xfId="8648"/>
    <cellStyle name="40% - 强调文字颜色 1 3 3 3 2 3 3" xfId="8666"/>
    <cellStyle name="40% - 强调文字颜色 1 3 3 3 2 4" xfId="15859"/>
    <cellStyle name="40% - 强调文字颜色 1 3 3 3 2 5" xfId="6601"/>
    <cellStyle name="40% - 强调文字颜色 1 3 3 3 3" xfId="15861"/>
    <cellStyle name="40% - 强调文字颜色 1 3 3 3 3 2" xfId="15863"/>
    <cellStyle name="40% - 强调文字颜色 1 3 3 3 3 2 2" xfId="15864"/>
    <cellStyle name="40% - 强调文字颜色 1 3 3 3 3 2 3" xfId="15866"/>
    <cellStyle name="40% - 强调文字颜色 1 3 3 3 3 3" xfId="15871"/>
    <cellStyle name="40% - 强调文字颜色 1 3 3 3 3 4" xfId="15877"/>
    <cellStyle name="40% - 强调文字颜色 1 3 3 3 4" xfId="15879"/>
    <cellStyle name="40% - 强调文字颜色 1 3 3 3 4 2" xfId="15882"/>
    <cellStyle name="40% - 强调文字颜色 1 3 3 3 4 2 2" xfId="15883"/>
    <cellStyle name="40% - 强调文字颜色 1 3 3 3 4 2 3" xfId="15886"/>
    <cellStyle name="40% - 强调文字颜色 1 3 3 3 4 3" xfId="15892"/>
    <cellStyle name="40% - 强调文字颜色 1 3 3 3 4 4" xfId="15899"/>
    <cellStyle name="40% - 强调文字颜色 1 3 3 3 5" xfId="4961"/>
    <cellStyle name="40% - 强调文字颜色 1 3 3 3 5 2" xfId="15903"/>
    <cellStyle name="40% - 强调文字颜色 1 3 3 3 5 3" xfId="15906"/>
    <cellStyle name="40% - 强调文字颜色 1 3 3 3 6" xfId="4965"/>
    <cellStyle name="40% - 强调文字颜色 1 3 3 3 7" xfId="14130"/>
    <cellStyle name="40% - 强调文字颜色 1 3 3 4" xfId="15907"/>
    <cellStyle name="40% - 强调文字颜色 1 3 3 4 2" xfId="15908"/>
    <cellStyle name="40% - 强调文字颜色 1 3 3 4 2 2" xfId="15910"/>
    <cellStyle name="40% - 强调文字颜色 1 3 3 4 2 2 2" xfId="8977"/>
    <cellStyle name="40% - 强调文字颜色 1 3 3 4 2 2 3" xfId="13025"/>
    <cellStyle name="40% - 强调文字颜色 1 3 3 4 2 3" xfId="15914"/>
    <cellStyle name="40% - 强调文字颜色 1 3 3 4 2 4" xfId="15916"/>
    <cellStyle name="40% - 强调文字颜色 1 3 3 4 3" xfId="15919"/>
    <cellStyle name="40% - 强调文字颜色 1 3 3 4 3 2" xfId="15921"/>
    <cellStyle name="40% - 强调文字颜色 1 3 3 4 3 3" xfId="15925"/>
    <cellStyle name="40% - 强调文字颜色 1 3 3 4 4" xfId="15927"/>
    <cellStyle name="40% - 强调文字颜色 1 3 3 4 5" xfId="15928"/>
    <cellStyle name="40% - 强调文字颜色 1 3 3 5" xfId="12429"/>
    <cellStyle name="40% - 强调文字颜色 1 3 3 5 2" xfId="10346"/>
    <cellStyle name="40% - 强调文字颜色 1 3 3 5 2 2" xfId="10352"/>
    <cellStyle name="40% - 强调文字颜色 1 3 3 5 2 3" xfId="10368"/>
    <cellStyle name="40% - 强调文字颜色 1 3 3 5 3" xfId="10377"/>
    <cellStyle name="40% - 强调文字颜色 1 3 3 5 4" xfId="10400"/>
    <cellStyle name="40% - 强调文字颜色 1 3 3 6" xfId="12442"/>
    <cellStyle name="40% - 强调文字颜色 1 3 3 6 2" xfId="10435"/>
    <cellStyle name="40% - 强调文字颜色 1 3 3 6 2 2" xfId="12445"/>
    <cellStyle name="40% - 强调文字颜色 1 3 3 6 2 3" xfId="12452"/>
    <cellStyle name="40% - 强调文字颜色 1 3 3 6 3" xfId="12457"/>
    <cellStyle name="40% - 强调文字颜色 1 3 3 6 4" xfId="12463"/>
    <cellStyle name="40% - 强调文字颜色 1 3 3 7" xfId="12465"/>
    <cellStyle name="40% - 强调文字颜色 1 3 3 7 2" xfId="10441"/>
    <cellStyle name="40% - 强调文字颜色 1 3 3 7 2 2" xfId="2880"/>
    <cellStyle name="40% - 强调文字颜色 1 3 3 7 2 3" xfId="3265"/>
    <cellStyle name="40% - 强调文字颜色 1 3 3 7 3" xfId="12468"/>
    <cellStyle name="40% - 强调文字颜色 1 3 3 7 4" xfId="12472"/>
    <cellStyle name="40% - 强调文字颜色 1 3 3 8" xfId="4798"/>
    <cellStyle name="40% - 强调文字颜色 1 3 3 8 2" xfId="10453"/>
    <cellStyle name="40% - 强调文字颜色 1 3 3 8 3" xfId="12477"/>
    <cellStyle name="40% - 强调文字颜色 1 3 3 9" xfId="10180"/>
    <cellStyle name="40% - 强调文字颜色 1 3 3_11" xfId="13137"/>
    <cellStyle name="40% - 强调文字颜色 1 3 4" xfId="15930"/>
    <cellStyle name="40% - 强调文字颜色 1 3 4 2" xfId="15933"/>
    <cellStyle name="40% - 强调文字颜色 1 3 4 2 2" xfId="15936"/>
    <cellStyle name="40% - 强调文字颜色 1 3 4 2 2 2" xfId="15938"/>
    <cellStyle name="40% - 强调文字颜色 1 3 4 2 2 2 2" xfId="15940"/>
    <cellStyle name="40% - 强调文字颜色 1 3 4 2 2 2 3" xfId="15942"/>
    <cellStyle name="40% - 强调文字颜色 1 3 4 2 2 3" xfId="15944"/>
    <cellStyle name="40% - 强调文字颜色 1 3 4 2 2 4" xfId="15946"/>
    <cellStyle name="40% - 强调文字颜色 1 3 4 2 3" xfId="15949"/>
    <cellStyle name="40% - 强调文字颜色 1 3 4 2 3 2" xfId="9181"/>
    <cellStyle name="40% - 强调文字颜色 1 3 4 2 3 2 2" xfId="6866"/>
    <cellStyle name="40% - 强调文字颜色 1 3 4 2 3 2 3" xfId="15950"/>
    <cellStyle name="40% - 强调文字颜色 1 3 4 2 3 3" xfId="1241"/>
    <cellStyle name="40% - 强调文字颜色 1 3 4 2 3 4" xfId="15954"/>
    <cellStyle name="40% - 强调文字颜色 1 3 4 2 4" xfId="15958"/>
    <cellStyle name="40% - 强调文字颜色 1 3 4 2 4 2" xfId="15961"/>
    <cellStyle name="40% - 强调文字颜色 1 3 4 2 4 2 2" xfId="15453"/>
    <cellStyle name="40% - 强调文字颜色 1 3 4 2 4 2 3" xfId="15462"/>
    <cellStyle name="40% - 强调文字颜色 1 3 4 2 4 3" xfId="15963"/>
    <cellStyle name="40% - 强调文字颜色 1 3 4 2 4 4" xfId="15968"/>
    <cellStyle name="40% - 强调文字颜色 1 3 4 2 5" xfId="15974"/>
    <cellStyle name="40% - 强调文字颜色 1 3 4 2 5 2" xfId="8245"/>
    <cellStyle name="40% - 强调文字颜色 1 3 4 2 5 3" xfId="15976"/>
    <cellStyle name="40% - 强调文字颜色 1 3 4 2 6" xfId="15977"/>
    <cellStyle name="40% - 强调文字颜色 1 3 4 2 7" xfId="15978"/>
    <cellStyle name="40% - 强调文字颜色 1 3 4 3" xfId="15980"/>
    <cellStyle name="40% - 强调文字颜色 1 3 4 3 2" xfId="15982"/>
    <cellStyle name="40% - 强调文字颜色 1 3 4 3 2 2" xfId="15983"/>
    <cellStyle name="40% - 强调文字颜色 1 3 4 3 2 3" xfId="15985"/>
    <cellStyle name="40% - 强调文字颜色 1 3 4 3 3" xfId="15987"/>
    <cellStyle name="40% - 强调文字颜色 1 3 4 3 4" xfId="15988"/>
    <cellStyle name="40% - 强调文字颜色 1 3 4 4" xfId="15989"/>
    <cellStyle name="40% - 强调文字颜色 1 3 4 4 2" xfId="15990"/>
    <cellStyle name="40% - 强调文字颜色 1 3 4 4 2 2" xfId="15991"/>
    <cellStyle name="40% - 强调文字颜色 1 3 4 4 2 3" xfId="15994"/>
    <cellStyle name="40% - 强调文字颜色 1 3 4 4 3" xfId="2966"/>
    <cellStyle name="40% - 强调文字颜色 1 3 4 4 4" xfId="1681"/>
    <cellStyle name="40% - 强调文字颜色 1 3 4 5" xfId="12492"/>
    <cellStyle name="40% - 强调文字颜色 1 3 4 5 2" xfId="1476"/>
    <cellStyle name="40% - 强调文字颜色 1 3 4 5 2 2" xfId="12496"/>
    <cellStyle name="40% - 强调文字颜色 1 3 4 5 2 3" xfId="12509"/>
    <cellStyle name="40% - 强调文字颜色 1 3 4 5 3" xfId="3356"/>
    <cellStyle name="40% - 强调文字颜色 1 3 4 5 4" xfId="12526"/>
    <cellStyle name="40% - 强调文字颜色 1 3 4 6" xfId="12531"/>
    <cellStyle name="40% - 强调文字颜色 1 3 4 6 2" xfId="10489"/>
    <cellStyle name="40% - 强调文字颜色 1 3 4 6 2 2" xfId="12535"/>
    <cellStyle name="40% - 强调文字颜色 1 3 4 6 2 3" xfId="12539"/>
    <cellStyle name="40% - 强调文字颜色 1 3 4 6 3" xfId="12543"/>
    <cellStyle name="40% - 强调文字颜色 1 3 4 6 4" xfId="12548"/>
    <cellStyle name="40% - 强调文字颜色 1 3 4 7" xfId="12551"/>
    <cellStyle name="40% - 强调文字颜色 1 3 4 7 2" xfId="10496"/>
    <cellStyle name="40% - 强调文字颜色 1 3 4 7 3" xfId="12559"/>
    <cellStyle name="40% - 强调文字颜色 1 3 4 8" xfId="12563"/>
    <cellStyle name="40% - 强调文字颜色 1 3 4 9" xfId="5958"/>
    <cellStyle name="40% - 强调文字颜色 1 3 5" xfId="15997"/>
    <cellStyle name="40% - 强调文字颜色 1 3 5 2" xfId="15998"/>
    <cellStyle name="40% - 强调文字颜色 1 3 5 2 2" xfId="15999"/>
    <cellStyle name="40% - 强调文字颜色 1 3 5 2 2 2" xfId="16000"/>
    <cellStyle name="40% - 强调文字颜色 1 3 5 2 2 2 2" xfId="16003"/>
    <cellStyle name="40% - 强调文字颜色 1 3 5 2 2 2 3" xfId="16006"/>
    <cellStyle name="40% - 强调文字颜色 1 3 5 2 2 3" xfId="16010"/>
    <cellStyle name="40% - 强调文字颜色 1 3 5 2 2 4" xfId="16012"/>
    <cellStyle name="40% - 强调文字颜色 1 3 5 2 3" xfId="16014"/>
    <cellStyle name="40% - 强调文字颜色 1 3 5 2 3 2" xfId="3294"/>
    <cellStyle name="40% - 强调文字颜色 1 3 5 2 3 3" xfId="9766"/>
    <cellStyle name="40% - 强调文字颜色 1 3 5 2 4" xfId="16017"/>
    <cellStyle name="40% - 强调文字颜色 1 3 5 2 5" xfId="16020"/>
    <cellStyle name="40% - 强调文字颜色 1 3 5 3" xfId="16023"/>
    <cellStyle name="40% - 强调文字颜色 1 3 5 3 2" xfId="16024"/>
    <cellStyle name="40% - 强调文字颜色 1 3 5 3 2 2" xfId="16025"/>
    <cellStyle name="40% - 强调文字颜色 1 3 5 3 2 3" xfId="16027"/>
    <cellStyle name="40% - 强调文字颜色 1 3 5 3 3" xfId="16028"/>
    <cellStyle name="40% - 强调文字颜色 1 3 5 3 4" xfId="16029"/>
    <cellStyle name="40% - 强调文字颜色 1 3 5 4" xfId="16031"/>
    <cellStyle name="40% - 强调文字颜色 1 3 5 4 2" xfId="16032"/>
    <cellStyle name="40% - 强调文字颜色 1 3 5 4 2 2" xfId="16033"/>
    <cellStyle name="40% - 强调文字颜色 1 3 5 4 2 3" xfId="16036"/>
    <cellStyle name="40% - 强调文字颜色 1 3 5 4 3" xfId="16038"/>
    <cellStyle name="40% - 强调文字颜色 1 3 5 4 4" xfId="16039"/>
    <cellStyle name="40% - 强调文字颜色 1 3 5 5" xfId="12577"/>
    <cellStyle name="40% - 强调文字颜色 1 3 5 5 2" xfId="10518"/>
    <cellStyle name="40% - 强调文字颜色 1 3 5 5 3" xfId="12590"/>
    <cellStyle name="40% - 强调文字颜色 1 3 5 6" xfId="12597"/>
    <cellStyle name="40% - 强调文字颜色 1 3 5 7" xfId="12605"/>
    <cellStyle name="40% - 强调文字颜色 1 3 6" xfId="8107"/>
    <cellStyle name="40% - 强调文字颜色 1 3 6 2" xfId="16040"/>
    <cellStyle name="40% - 强调文字颜色 1 3 6 2 2" xfId="16041"/>
    <cellStyle name="40% - 强调文字颜色 1 3 6 2 2 2" xfId="16043"/>
    <cellStyle name="40% - 强调文字颜色 1 3 6 2 2 3" xfId="16045"/>
    <cellStyle name="40% - 强调文字颜色 1 3 6 2 3" xfId="16047"/>
    <cellStyle name="40% - 强调文字颜色 1 3 6 2 4" xfId="16050"/>
    <cellStyle name="40% - 强调文字颜色 1 3 6 3" xfId="16052"/>
    <cellStyle name="40% - 强调文字颜色 1 3 6 3 2" xfId="16053"/>
    <cellStyle name="40% - 强调文字颜色 1 3 6 3 2 2" xfId="16054"/>
    <cellStyle name="40% - 强调文字颜色 1 3 6 3 2 3" xfId="16055"/>
    <cellStyle name="40% - 强调文字颜色 1 3 6 3 3" xfId="16057"/>
    <cellStyle name="40% - 强调文字颜色 1 3 6 3 4" xfId="16060"/>
    <cellStyle name="40% - 强调文字颜色 1 3 6 4" xfId="16064"/>
    <cellStyle name="40% - 强调文字颜色 1 3 6 4 2" xfId="16065"/>
    <cellStyle name="40% - 强调文字颜色 1 3 6 4 3" xfId="16066"/>
    <cellStyle name="40% - 强调文字颜色 1 3 6 5" xfId="8130"/>
    <cellStyle name="40% - 强调文字颜色 1 3 6 6" xfId="12621"/>
    <cellStyle name="40% - 强调文字颜色 1 3 7" xfId="8135"/>
    <cellStyle name="40% - 强调文字颜色 1 3 7 2" xfId="16068"/>
    <cellStyle name="40% - 强调文字颜色 1 3 7 2 2" xfId="16069"/>
    <cellStyle name="40% - 强调文字颜色 1 3 7 2 3" xfId="5900"/>
    <cellStyle name="40% - 强调文字颜色 1 3 7 3" xfId="16070"/>
    <cellStyle name="40% - 强调文字颜色 1 3 7 4" xfId="16071"/>
    <cellStyle name="40% - 强调文字颜色 1 3 8" xfId="16072"/>
    <cellStyle name="40% - 强调文字颜色 1 3 8 2" xfId="16074"/>
    <cellStyle name="40% - 强调文字颜色 1 3 8 2 2" xfId="8094"/>
    <cellStyle name="40% - 强调文字颜色 1 3 8 2 3" xfId="46"/>
    <cellStyle name="40% - 强调文字颜色 1 3 8 3" xfId="16076"/>
    <cellStyle name="40% - 强调文字颜色 1 3 8 4" xfId="16080"/>
    <cellStyle name="40% - 强调文字颜色 1 3 9" xfId="16081"/>
    <cellStyle name="40% - 强调文字颜色 1 3 9 2" xfId="16083"/>
    <cellStyle name="40% - 强调文字颜色 1 3 9 2 2" xfId="10480"/>
    <cellStyle name="40% - 强调文字颜色 1 3 9 2 3" xfId="10504"/>
    <cellStyle name="40% - 强调文字颜色 1 3 9 3" xfId="16086"/>
    <cellStyle name="40% - 强调文字颜色 1 3 9 4" xfId="16088"/>
    <cellStyle name="40% - 强调文字颜色 1 3_11" xfId="16089"/>
    <cellStyle name="40% - 强调文字颜色 1 4" xfId="10833"/>
    <cellStyle name="40% - 强调文字颜色 1 4 10" xfId="16091"/>
    <cellStyle name="40% - 强调文字颜色 1 4 11" xfId="16095"/>
    <cellStyle name="40% - 强调文字颜色 1 4 2" xfId="3900"/>
    <cellStyle name="40% - 强调文字颜色 1 4 2 2" xfId="10837"/>
    <cellStyle name="40% - 强调文字颜色 1 4 2 2 2" xfId="16097"/>
    <cellStyle name="40% - 强调文字颜色 1 4 2 2 2 2" xfId="16099"/>
    <cellStyle name="40% - 强调文字颜色 1 4 2 2 2 2 2" xfId="16101"/>
    <cellStyle name="40% - 强调文字颜色 1 4 2 2 2 2 3" xfId="13813"/>
    <cellStyle name="40% - 强调文字颜色 1 4 2 2 2 3" xfId="1679"/>
    <cellStyle name="40% - 强调文字颜色 1 4 2 2 2 4" xfId="1706"/>
    <cellStyle name="40% - 强调文字颜色 1 4 2 2 3" xfId="16104"/>
    <cellStyle name="40% - 强调文字颜色 1 4 2 2 3 2" xfId="8564"/>
    <cellStyle name="40% - 强调文字颜色 1 4 2 2 3 2 2" xfId="16107"/>
    <cellStyle name="40% - 强调文字颜色 1 4 2 2 3 2 3" xfId="16110"/>
    <cellStyle name="40% - 强调文字颜色 1 4 2 2 3 3" xfId="8569"/>
    <cellStyle name="40% - 强调文字颜色 1 4 2 2 3 4" xfId="16115"/>
    <cellStyle name="40% - 强调文字颜色 1 4 2 2 4" xfId="8031"/>
    <cellStyle name="40% - 强调文字颜色 1 4 2 2 4 2" xfId="5064"/>
    <cellStyle name="40% - 强调文字颜色 1 4 2 2 4 2 2" xfId="5066"/>
    <cellStyle name="40% - 强调文字颜色 1 4 2 2 4 2 3" xfId="5083"/>
    <cellStyle name="40% - 强调文字颜色 1 4 2 2 4 3" xfId="5091"/>
    <cellStyle name="40% - 强调文字颜色 1 4 2 2 4 4" xfId="5102"/>
    <cellStyle name="40% - 强调文字颜色 1 4 2 2 5" xfId="8036"/>
    <cellStyle name="40% - 强调文字颜色 1 4 2 2 5 2" xfId="16119"/>
    <cellStyle name="40% - 强调文字颜色 1 4 2 2 5 3" xfId="16122"/>
    <cellStyle name="40% - 强调文字颜色 1 4 2 2 6" xfId="8039"/>
    <cellStyle name="40% - 强调文字颜色 1 4 2 2 7" xfId="7424"/>
    <cellStyle name="40% - 强调文字颜色 1 4 2 3" xfId="10840"/>
    <cellStyle name="40% - 强调文字颜色 1 4 2 3 2" xfId="16125"/>
    <cellStyle name="40% - 强调文字颜色 1 4 2 3 2 2" xfId="16127"/>
    <cellStyle name="40% - 强调文字颜色 1 4 2 3 2 3" xfId="16129"/>
    <cellStyle name="40% - 强调文字颜色 1 4 2 3 3" xfId="16130"/>
    <cellStyle name="40% - 强调文字颜色 1 4 2 3 4" xfId="8054"/>
    <cellStyle name="40% - 强调文字颜色 1 4 2 4" xfId="16133"/>
    <cellStyle name="40% - 强调文字颜色 1 4 2 4 2" xfId="16134"/>
    <cellStyle name="40% - 强调文字颜色 1 4 2 4 2 2" xfId="16137"/>
    <cellStyle name="40% - 强调文字颜色 1 4 2 4 2 3" xfId="16140"/>
    <cellStyle name="40% - 强调文字颜色 1 4 2 4 3" xfId="16142"/>
    <cellStyle name="40% - 强调文字颜色 1 4 2 4 4" xfId="16146"/>
    <cellStyle name="40% - 强调文字颜色 1 4 2 5" xfId="16151"/>
    <cellStyle name="40% - 强调文字颜色 1 4 2 5 2" xfId="16153"/>
    <cellStyle name="40% - 强调文字颜色 1 4 2 5 2 2" xfId="16155"/>
    <cellStyle name="40% - 强调文字颜色 1 4 2 5 2 3" xfId="16157"/>
    <cellStyle name="40% - 强调文字颜色 1 4 2 5 3" xfId="16159"/>
    <cellStyle name="40% - 强调文字颜色 1 4 2 5 4" xfId="16161"/>
    <cellStyle name="40% - 强调文字颜色 1 4 2 6" xfId="16164"/>
    <cellStyle name="40% - 强调文字颜色 1 4 2 6 2" xfId="16166"/>
    <cellStyle name="40% - 强调文字颜色 1 4 2 6 2 2" xfId="16168"/>
    <cellStyle name="40% - 强调文字颜色 1 4 2 6 2 3" xfId="16170"/>
    <cellStyle name="40% - 强调文字颜色 1 4 2 6 3" xfId="16173"/>
    <cellStyle name="40% - 强调文字颜色 1 4 2 6 4" xfId="16175"/>
    <cellStyle name="40% - 强调文字颜色 1 4 2 7" xfId="16177"/>
    <cellStyle name="40% - 强调文字颜色 1 4 2 7 2" xfId="16179"/>
    <cellStyle name="40% - 强调文字颜色 1 4 2 7 3" xfId="16182"/>
    <cellStyle name="40% - 强调文字颜色 1 4 2 8" xfId="15329"/>
    <cellStyle name="40% - 强调文字颜色 1 4 2 9" xfId="15332"/>
    <cellStyle name="40% - 强调文字颜色 1 4 3" xfId="6813"/>
    <cellStyle name="40% - 强调文字颜色 1 4 3 2" xfId="16184"/>
    <cellStyle name="40% - 强调文字颜色 1 4 3 2 2" xfId="16187"/>
    <cellStyle name="40% - 强调文字颜色 1 4 3 2 2 2" xfId="16188"/>
    <cellStyle name="40% - 强调文字颜色 1 4 3 2 2 2 2" xfId="16190"/>
    <cellStyle name="40% - 强调文字颜色 1 4 3 2 2 2 3" xfId="16192"/>
    <cellStyle name="40% - 强调文字颜色 1 4 3 2 2 3" xfId="15553"/>
    <cellStyle name="40% - 强调文字颜色 1 4 3 2 2 4" xfId="15555"/>
    <cellStyle name="40% - 强调文字颜色 1 4 3 2 3" xfId="16193"/>
    <cellStyle name="40% - 强调文字颜色 1 4 3 2 3 2" xfId="7193"/>
    <cellStyle name="40% - 强调文字颜色 1 4 3 2 3 3" xfId="16195"/>
    <cellStyle name="40% - 强调文字颜色 1 4 3 2 4" xfId="16075"/>
    <cellStyle name="40% - 强调文字颜色 1 4 3 2 5" xfId="16078"/>
    <cellStyle name="40% - 强调文字颜色 1 4 3 3" xfId="16198"/>
    <cellStyle name="40% - 强调文字颜色 1 4 3 3 2" xfId="16199"/>
    <cellStyle name="40% - 强调文字颜色 1 4 3 3 2 2" xfId="16201"/>
    <cellStyle name="40% - 强调文字颜色 1 4 3 3 2 3" xfId="15564"/>
    <cellStyle name="40% - 强调文字颜色 1 4 3 3 3" xfId="16202"/>
    <cellStyle name="40% - 强调文字颜色 1 4 3 3 4" xfId="16085"/>
    <cellStyle name="40% - 强调文字颜色 1 4 3 4" xfId="16203"/>
    <cellStyle name="40% - 强调文字颜色 1 4 3 4 2" xfId="16204"/>
    <cellStyle name="40% - 强调文字颜色 1 4 3 4 2 2" xfId="16206"/>
    <cellStyle name="40% - 强调文字颜色 1 4 3 4 2 3" xfId="15568"/>
    <cellStyle name="40% - 强调文字颜色 1 4 3 4 3" xfId="16207"/>
    <cellStyle name="40% - 强调文字颜色 1 4 3 4 4" xfId="16209"/>
    <cellStyle name="40% - 强调文字颜色 1 4 3 5" xfId="12664"/>
    <cellStyle name="40% - 强调文字颜色 1 4 3 5 2" xfId="8827"/>
    <cellStyle name="40% - 强调文字颜色 1 4 3 5 3" xfId="8848"/>
    <cellStyle name="40% - 强调文字颜色 1 4 3 6" xfId="12667"/>
    <cellStyle name="40% - 强调文字颜色 1 4 3 7" xfId="12683"/>
    <cellStyle name="40% - 强调文字颜色 1 4 4" xfId="10843"/>
    <cellStyle name="40% - 强调文字颜色 1 4 4 2" xfId="16210"/>
    <cellStyle name="40% - 强调文字颜色 1 4 4 2 2" xfId="16213"/>
    <cellStyle name="40% - 强调文字颜色 1 4 4 2 2 2" xfId="15214"/>
    <cellStyle name="40% - 强调文字颜色 1 4 4 2 2 3" xfId="15622"/>
    <cellStyle name="40% - 强调文字颜色 1 4 4 2 3" xfId="16214"/>
    <cellStyle name="40% - 强调文字颜色 1 4 4 2 4" xfId="16217"/>
    <cellStyle name="40% - 强调文字颜色 1 4 4 3" xfId="16219"/>
    <cellStyle name="40% - 强调文字颜色 1 4 4 3 2" xfId="16221"/>
    <cellStyle name="40% - 强调文字颜色 1 4 4 3 2 2" xfId="15222"/>
    <cellStyle name="40% - 强调文字颜色 1 4 4 3 2 3" xfId="15638"/>
    <cellStyle name="40% - 强调文字颜色 1 4 4 3 3" xfId="16222"/>
    <cellStyle name="40% - 强调文字颜色 1 4 4 3 4" xfId="16224"/>
    <cellStyle name="40% - 强调文字颜色 1 4 4 4" xfId="16227"/>
    <cellStyle name="40% - 强调文字颜色 1 4 4 4 2" xfId="16228"/>
    <cellStyle name="40% - 强调文字颜色 1 4 4 4 3" xfId="3042"/>
    <cellStyle name="40% - 强调文字颜色 1 4 4 5" xfId="12708"/>
    <cellStyle name="40% - 强调文字颜色 1 4 4 6" xfId="12722"/>
    <cellStyle name="40% - 强调文字颜色 1 4 5" xfId="12828"/>
    <cellStyle name="40% - 强调文字颜色 1 4 5 2" xfId="16229"/>
    <cellStyle name="40% - 强调文字颜色 1 4 5 2 2" xfId="16231"/>
    <cellStyle name="40% - 强调文字颜色 1 4 5 2 3" xfId="16232"/>
    <cellStyle name="40% - 强调文字颜色 1 4 5 3" xfId="16234"/>
    <cellStyle name="40% - 强调文字颜色 1 4 5 4" xfId="16236"/>
    <cellStyle name="40% - 强调文字颜色 1 4 6" xfId="16238"/>
    <cellStyle name="40% - 强调文字颜色 1 4 6 2" xfId="16240"/>
    <cellStyle name="40% - 强调文字颜色 1 4 6 2 2" xfId="5854"/>
    <cellStyle name="40% - 强调文字颜色 1 4 6 2 3" xfId="8154"/>
    <cellStyle name="40% - 强调文字颜色 1 4 6 3" xfId="16241"/>
    <cellStyle name="40% - 强调文字颜色 1 4 6 4" xfId="16243"/>
    <cellStyle name="40% - 强调文字颜色 1 4 7" xfId="16245"/>
    <cellStyle name="40% - 强调文字颜色 1 4 7 2" xfId="16246"/>
    <cellStyle name="40% - 强调文字颜色 1 4 7 2 2" xfId="8168"/>
    <cellStyle name="40% - 强调文字颜色 1 4 7 2 3" xfId="8175"/>
    <cellStyle name="40% - 强调文字颜色 1 4 7 3" xfId="16247"/>
    <cellStyle name="40% - 强调文字颜色 1 4 7 4" xfId="16248"/>
    <cellStyle name="40% - 强调文字颜色 1 4 8" xfId="16249"/>
    <cellStyle name="40% - 强调文字颜色 1 4 8 2" xfId="16218"/>
    <cellStyle name="40% - 强调文字颜色 1 4 8 2 2" xfId="16252"/>
    <cellStyle name="40% - 强调文字颜色 1 4 8 2 3" xfId="16254"/>
    <cellStyle name="40% - 强调文字颜色 1 4 8 3" xfId="16256"/>
    <cellStyle name="40% - 强调文字颜色 1 4 8 4" xfId="16257"/>
    <cellStyle name="40% - 强调文字颜色 1 4 9" xfId="16258"/>
    <cellStyle name="40% - 强调文字颜色 1 4 9 2" xfId="16225"/>
    <cellStyle name="40% - 强调文字颜色 1 4 9 3" xfId="16260"/>
    <cellStyle name="40% - 强调文字颜色 1 4_11" xfId="12264"/>
    <cellStyle name="40% - 强调文字颜色 1 5" xfId="10851"/>
    <cellStyle name="40% - 强调文字颜色 1 5 10" xfId="2363"/>
    <cellStyle name="40% - 强调文字颜色 1 5 2" xfId="9165"/>
    <cellStyle name="40% - 强调文字颜色 1 5 2 2" xfId="16262"/>
    <cellStyle name="40% - 强调文字颜色 1 5 2 2 2" xfId="14352"/>
    <cellStyle name="40% - 强调文字颜色 1 5 2 2 2 2" xfId="16265"/>
    <cellStyle name="40% - 强调文字颜色 1 5 2 2 2 3" xfId="16268"/>
    <cellStyle name="40% - 强调文字颜色 1 5 2 2 3" xfId="16269"/>
    <cellStyle name="40% - 强调文字颜色 1 5 2 2 4" xfId="16270"/>
    <cellStyle name="40% - 强调文字颜色 1 5 2 3" xfId="16276"/>
    <cellStyle name="40% - 强调文字颜色 1 5 2 3 2" xfId="16277"/>
    <cellStyle name="40% - 强调文字颜色 1 5 2 3 2 2" xfId="16279"/>
    <cellStyle name="40% - 强调文字颜色 1 5 2 3 2 3" xfId="16280"/>
    <cellStyle name="40% - 强调文字颜色 1 5 2 3 3" xfId="16281"/>
    <cellStyle name="40% - 强调文字颜色 1 5 2 3 4" xfId="16282"/>
    <cellStyle name="40% - 强调文字颜色 1 5 2 4" xfId="16287"/>
    <cellStyle name="40% - 强调文字颜色 1 5 2 4 2" xfId="16288"/>
    <cellStyle name="40% - 强调文字颜色 1 5 2 4 2 2" xfId="12004"/>
    <cellStyle name="40% - 强调文字颜色 1 5 2 4 2 3" xfId="16290"/>
    <cellStyle name="40% - 强调文字颜色 1 5 2 4 3" xfId="16291"/>
    <cellStyle name="40% - 强调文字颜色 1 5 2 4 4" xfId="16292"/>
    <cellStyle name="40% - 强调文字颜色 1 5 2 5" xfId="16293"/>
    <cellStyle name="40% - 强调文字颜色 1 5 2 5 2" xfId="16295"/>
    <cellStyle name="40% - 强调文字颜色 1 5 2 5 3" xfId="16299"/>
    <cellStyle name="40% - 强调文字颜色 1 5 2 6" xfId="16301"/>
    <cellStyle name="40% - 强调文字颜色 1 5 2 7" xfId="16304"/>
    <cellStyle name="40% - 强调文字颜色 1 5 3" xfId="10855"/>
    <cellStyle name="40% - 强调文字颜色 1 5 3 2" xfId="16306"/>
    <cellStyle name="40% - 强调文字颜色 1 5 3 2 2" xfId="16310"/>
    <cellStyle name="40% - 强调文字颜色 1 5 3 2 2 2" xfId="16311"/>
    <cellStyle name="40% - 强调文字颜色 1 5 3 2 2 3" xfId="15783"/>
    <cellStyle name="40% - 强调文字颜色 1 5 3 2 3" xfId="16312"/>
    <cellStyle name="40% - 强调文字颜色 1 5 3 2 4" xfId="16314"/>
    <cellStyle name="40% - 强调文字颜色 1 5 3 3" xfId="16318"/>
    <cellStyle name="40% - 强调文字颜色 1 5 3 3 2" xfId="16319"/>
    <cellStyle name="40% - 强调文字颜色 1 5 3 3 3" xfId="16321"/>
    <cellStyle name="40% - 强调文字颜色 1 5 3 4" xfId="16322"/>
    <cellStyle name="40% - 强调文字颜色 1 5 3 5" xfId="12765"/>
    <cellStyle name="40% - 强调文字颜色 1 5 4" xfId="16324"/>
    <cellStyle name="40% - 强调文字颜色 1 5 4 2" xfId="16327"/>
    <cellStyle name="40% - 强调文字颜色 1 5 4 2 2" xfId="16331"/>
    <cellStyle name="40% - 强调文字颜色 1 5 4 2 3" xfId="16332"/>
    <cellStyle name="40% - 强调文字颜色 1 5 4 3" xfId="16338"/>
    <cellStyle name="40% - 强调文字颜色 1 5 4 4" xfId="16339"/>
    <cellStyle name="40% - 强调文字颜色 1 5 5" xfId="16344"/>
    <cellStyle name="40% - 强调文字颜色 1 5 5 2" xfId="16346"/>
    <cellStyle name="40% - 强调文字颜色 1 5 5 2 2" xfId="16348"/>
    <cellStyle name="40% - 强调文字颜色 1 5 5 2 3" xfId="16350"/>
    <cellStyle name="40% - 强调文字颜色 1 5 5 3" xfId="16351"/>
    <cellStyle name="40% - 强调文字颜色 1 5 5 4" xfId="16353"/>
    <cellStyle name="40% - 强调文字颜色 1 5 6" xfId="16357"/>
    <cellStyle name="40% - 强调文字颜色 1 5 6 2" xfId="16359"/>
    <cellStyle name="40% - 强调文字颜色 1 5 6 2 2" xfId="2078"/>
    <cellStyle name="40% - 强调文字颜色 1 5 6 2 3" xfId="11258"/>
    <cellStyle name="40% - 强调文字颜色 1 5 6 3" xfId="16363"/>
    <cellStyle name="40% - 强调文字颜色 1 5 6 4" xfId="16365"/>
    <cellStyle name="40% - 强调文字颜色 1 5 7" xfId="16366"/>
    <cellStyle name="40% - 强调文字颜色 1 5 7 2" xfId="16368"/>
    <cellStyle name="40% - 强调文字颜色 1 5 7 2 2" xfId="9245"/>
    <cellStyle name="40% - 强调文字颜色 1 5 7 2 3" xfId="11457"/>
    <cellStyle name="40% - 强调文字颜色 1 5 7 3" xfId="16370"/>
    <cellStyle name="40% - 强调文字颜色 1 5 7 4" xfId="16372"/>
    <cellStyle name="40% - 强调文字颜色 1 5 8" xfId="16374"/>
    <cellStyle name="40% - 强调文字颜色 1 5 8 2" xfId="16376"/>
    <cellStyle name="40% - 强调文字颜色 1 5 8 3" xfId="16378"/>
    <cellStyle name="40% - 强调文字颜色 1 5 9" xfId="16381"/>
    <cellStyle name="40% - 强调文字颜色 1 6" xfId="10860"/>
    <cellStyle name="40% - 强调文字颜色 1 6 2" xfId="3643"/>
    <cellStyle name="40% - 强调文字颜色 1 6 2 2" xfId="16384"/>
    <cellStyle name="40% - 强调文字颜色 1 6 2 2 2" xfId="16386"/>
    <cellStyle name="40% - 强调文字颜色 1 6 2 2 2 2" xfId="1479"/>
    <cellStyle name="40% - 强调文字颜色 1 6 2 2 2 2 2" xfId="14997"/>
    <cellStyle name="40% - 强调文字颜色 1 6 2 2 2 2 3" xfId="15001"/>
    <cellStyle name="40% - 强调文字颜色 1 6 2 2 2 3" xfId="3352"/>
    <cellStyle name="40% - 强调文字颜色 1 6 2 2 2 4" xfId="3370"/>
    <cellStyle name="40% - 强调文字颜色 1 6 2 2 3" xfId="16387"/>
    <cellStyle name="40% - 强调文字颜色 1 6 2 2 3 2" xfId="6594"/>
    <cellStyle name="40% - 强调文字颜色 1 6 2 2 3 3" xfId="2782"/>
    <cellStyle name="40% - 强调文字颜色 1 6 2 2 4" xfId="16389"/>
    <cellStyle name="40% - 强调文字颜色 1 6 2 2 5" xfId="16391"/>
    <cellStyle name="40% - 强调文字颜色 1 6 2 3" xfId="16392"/>
    <cellStyle name="40% - 强调文字颜色 1 6 2 3 2" xfId="16395"/>
    <cellStyle name="40% - 强调文字颜色 1 6 2 3 2 2" xfId="16396"/>
    <cellStyle name="40% - 强调文字颜色 1 6 2 3 2 3" xfId="1212"/>
    <cellStyle name="40% - 强调文字颜色 1 6 2 3 3" xfId="16398"/>
    <cellStyle name="40% - 强调文字颜色 1 6 2 3 4" xfId="16400"/>
    <cellStyle name="40% - 强调文字颜色 1 6 2 4" xfId="16401"/>
    <cellStyle name="40% - 强调文字颜色 1 6 2 4 2" xfId="16402"/>
    <cellStyle name="40% - 强调文字颜色 1 6 2 4 3" xfId="16404"/>
    <cellStyle name="40% - 强调文字颜色 1 6 2 5" xfId="16407"/>
    <cellStyle name="40% - 强调文字颜色 1 6 2 6" xfId="16408"/>
    <cellStyle name="40% - 强调文字颜色 1 6 3" xfId="16411"/>
    <cellStyle name="40% - 强调文字颜色 1 6 3 2" xfId="16418"/>
    <cellStyle name="40% - 强调文字颜色 1 6 3 2 2" xfId="16420"/>
    <cellStyle name="40% - 强调文字颜色 1 6 3 2 2 2" xfId="6862"/>
    <cellStyle name="40% - 强调文字颜色 1 6 3 2 2 3" xfId="6867"/>
    <cellStyle name="40% - 强调文字颜色 1 6 3 2 3" xfId="15433"/>
    <cellStyle name="40% - 强调文字颜色 1 6 3 2 4" xfId="16422"/>
    <cellStyle name="40% - 强调文字颜色 1 6 3 3" xfId="16423"/>
    <cellStyle name="40% - 强调文字颜色 1 6 3 3 2" xfId="15436"/>
    <cellStyle name="40% - 强调文字颜色 1 6 3 3 3" xfId="15471"/>
    <cellStyle name="40% - 强调文字颜色 1 6 3 4" xfId="16425"/>
    <cellStyle name="40% - 强调文字颜色 1 6 3 5" xfId="12824"/>
    <cellStyle name="40% - 强调文字颜色 1 6 4" xfId="16428"/>
    <cellStyle name="40% - 强调文字颜色 1 6 4 2" xfId="645"/>
    <cellStyle name="40% - 强调文字颜色 1 6 4 2 2" xfId="650"/>
    <cellStyle name="40% - 强调文字颜色 1 6 4 2 3" xfId="678"/>
    <cellStyle name="40% - 强调文字颜色 1 6 4 3" xfId="697"/>
    <cellStyle name="40% - 强调文字颜色 1 6 4 4" xfId="787"/>
    <cellStyle name="40% - 强调文字颜色 1 6 5" xfId="16432"/>
    <cellStyle name="40% - 强调文字颜色 1 6 5 2" xfId="16435"/>
    <cellStyle name="40% - 强调文字颜色 1 6 5 2 2" xfId="16436"/>
    <cellStyle name="40% - 强调文字颜色 1 6 5 2 3" xfId="11096"/>
    <cellStyle name="40% - 强调文字颜色 1 6 5 3" xfId="16438"/>
    <cellStyle name="40% - 强调文字颜色 1 6 5 4" xfId="1955"/>
    <cellStyle name="40% - 强调文字颜色 1 6 6" xfId="16440"/>
    <cellStyle name="40% - 强调文字颜色 1 6 6 2" xfId="16441"/>
    <cellStyle name="40% - 强调文字颜色 1 6 6 2 2" xfId="16442"/>
    <cellStyle name="40% - 强调文字颜色 1 6 6 2 3" xfId="11109"/>
    <cellStyle name="40% - 强调文字颜色 1 6 6 3" xfId="16444"/>
    <cellStyle name="40% - 强调文字颜色 1 6 6 4" xfId="241"/>
    <cellStyle name="40% - 强调文字颜色 1 6 7" xfId="16445"/>
    <cellStyle name="40% - 强调文字颜色 1 6 7 2" xfId="10473"/>
    <cellStyle name="40% - 强调文字颜色 1 6 7 3" xfId="10477"/>
    <cellStyle name="40% - 强调文字颜色 1 6 8" xfId="16447"/>
    <cellStyle name="40% - 强调文字颜色 1 6 9" xfId="16450"/>
    <cellStyle name="40% - 强调文字颜色 1 7" xfId="10863"/>
    <cellStyle name="40% - 强调文字颜色 1 7 2" xfId="16452"/>
    <cellStyle name="40% - 强调文字颜色 1 7 2 2" xfId="16454"/>
    <cellStyle name="40% - 强调文字颜色 1 7 2 2 2" xfId="16456"/>
    <cellStyle name="40% - 强调文字颜色 1 7 2 2 3" xfId="16458"/>
    <cellStyle name="40% - 强调文字颜色 1 7 2 3" xfId="16461"/>
    <cellStyle name="40% - 强调文字颜色 1 7 2 4" xfId="13886"/>
    <cellStyle name="40% - 强调文字颜色 1 7 3" xfId="16463"/>
    <cellStyle name="40% - 强调文字颜色 1 7 3 2" xfId="16467"/>
    <cellStyle name="40% - 强调文字颜色 1 7 3 2 2" xfId="10236"/>
    <cellStyle name="40% - 强调文字颜色 1 7 3 2 3" xfId="10239"/>
    <cellStyle name="40% - 强调文字颜色 1 7 3 3" xfId="16470"/>
    <cellStyle name="40% - 强调文字颜色 1 7 3 4" xfId="13978"/>
    <cellStyle name="40% - 强调文字颜色 1 7 4" xfId="16472"/>
    <cellStyle name="40% - 强调文字颜色 1 7 4 2" xfId="16473"/>
    <cellStyle name="40% - 强调文字颜色 1 7 4 3" xfId="16475"/>
    <cellStyle name="40% - 强调文字颜色 1 7 5" xfId="16478"/>
    <cellStyle name="40% - 强调文字颜色 1 7 6" xfId="16479"/>
    <cellStyle name="40% - 强调文字颜色 1 8" xfId="16482"/>
    <cellStyle name="40% - 强调文字颜色 1 8 2" xfId="16484"/>
    <cellStyle name="40% - 强调文字颜色 1 8 2 2" xfId="16485"/>
    <cellStyle name="40% - 强调文字颜色 1 8 2 2 2" xfId="16487"/>
    <cellStyle name="40% - 强调文字颜色 1 8 2 2 3" xfId="16489"/>
    <cellStyle name="40% - 强调文字颜色 1 8 2 3" xfId="16492"/>
    <cellStyle name="40% - 强调文字颜色 1 8 2 4" xfId="14043"/>
    <cellStyle name="40% - 强调文字颜色 1 8 3" xfId="16493"/>
    <cellStyle name="40% - 强调文字颜色 1 8 3 2" xfId="932"/>
    <cellStyle name="40% - 强调文字颜色 1 8 3 3" xfId="16494"/>
    <cellStyle name="40% - 强调文字颜色 1 8 4" xfId="16495"/>
    <cellStyle name="40% - 强调文字颜色 1 8 5" xfId="16498"/>
    <cellStyle name="40% - 强调文字颜色 1 9" xfId="16501"/>
    <cellStyle name="40% - 强调文字颜色 1 9 2" xfId="16502"/>
    <cellStyle name="40% - 强调文字颜色 1 9 2 2" xfId="16503"/>
    <cellStyle name="40% - 强调文字颜色 1 9 2 2 2" xfId="16505"/>
    <cellStyle name="40% - 强调文字颜色 1 9 2 2 3" xfId="16508"/>
    <cellStyle name="40% - 强调文字颜色 1 9 2 3" xfId="16515"/>
    <cellStyle name="40% - 强调文字颜色 1 9 2 4" xfId="10225"/>
    <cellStyle name="40% - 强调文字颜色 1 9 3" xfId="16518"/>
    <cellStyle name="40% - 强调文字颜色 1 9 3 2" xfId="4632"/>
    <cellStyle name="40% - 强调文字颜色 1 9 3 3" xfId="16519"/>
    <cellStyle name="40% - 强调文字颜色 1 9 4" xfId="16521"/>
    <cellStyle name="40% - 强调文字颜色 1 9 5" xfId="16523"/>
    <cellStyle name="40% - 强调文字颜色 2 10" xfId="16524"/>
    <cellStyle name="40% - 强调文字颜色 2 10 2" xfId="16526"/>
    <cellStyle name="40% - 强调文字颜色 2 10 2 2" xfId="16530"/>
    <cellStyle name="40% - 强调文字颜色 2 10 2 3" xfId="16532"/>
    <cellStyle name="40% - 强调文字颜色 2 10 3" xfId="16534"/>
    <cellStyle name="40% - 强调文字颜色 2 10 4" xfId="16535"/>
    <cellStyle name="40% - 强调文字颜色 2 11" xfId="16536"/>
    <cellStyle name="40% - 强调文字颜色 2 11 2" xfId="16538"/>
    <cellStyle name="40% - 强调文字颜色 2 11 2 2" xfId="3631"/>
    <cellStyle name="40% - 强调文字颜色 2 11 2 3" xfId="3645"/>
    <cellStyle name="40% - 强调文字颜色 2 11 3" xfId="16539"/>
    <cellStyle name="40% - 强调文字颜色 2 11 4" xfId="3651"/>
    <cellStyle name="40% - 强调文字颜色 2 12" xfId="16540"/>
    <cellStyle name="40% - 强调文字颜色 2 12 2" xfId="16543"/>
    <cellStyle name="40% - 强调文字颜色 2 12 2 2" xfId="3661"/>
    <cellStyle name="40% - 强调文字颜色 2 12 2 3" xfId="3665"/>
    <cellStyle name="40% - 强调文字颜色 2 12 3" xfId="16544"/>
    <cellStyle name="40% - 强调文字颜色 2 12 4" xfId="191"/>
    <cellStyle name="40% - 强调文字颜色 2 13" xfId="16545"/>
    <cellStyle name="40% - 强调文字颜色 2 13 2" xfId="16546"/>
    <cellStyle name="40% - 强调文字颜色 2 13 3" xfId="1534"/>
    <cellStyle name="40% - 强调文字颜色 2 14" xfId="1549"/>
    <cellStyle name="40% - 强调文字颜色 2 15" xfId="1569"/>
    <cellStyle name="40% - 强调文字颜色 2 16" xfId="3065"/>
    <cellStyle name="40% - 强调文字颜色 2 2" xfId="16548"/>
    <cellStyle name="40% - 强调文字颜色 2 2 10" xfId="4677"/>
    <cellStyle name="40% - 强调文字颜色 2 2 10 2" xfId="16549"/>
    <cellStyle name="40% - 强调文字颜色 2 2 10 2 2" xfId="13898"/>
    <cellStyle name="40% - 强调文字颜色 2 2 10 2 3" xfId="9260"/>
    <cellStyle name="40% - 强调文字颜色 2 2 10 3" xfId="16550"/>
    <cellStyle name="40% - 强调文字颜色 2 2 10 4" xfId="16552"/>
    <cellStyle name="40% - 强调文字颜色 2 2 11" xfId="4682"/>
    <cellStyle name="40% - 强调文字颜色 2 2 11 2" xfId="16554"/>
    <cellStyle name="40% - 强调文字颜色 2 2 11 2 2" xfId="13982"/>
    <cellStyle name="40% - 强调文字颜色 2 2 11 2 3" xfId="3560"/>
    <cellStyle name="40% - 强调文字颜色 2 2 11 3" xfId="16555"/>
    <cellStyle name="40% - 强调文字颜色 2 2 11 4" xfId="16557"/>
    <cellStyle name="40% - 强调文字颜色 2 2 12" xfId="3133"/>
    <cellStyle name="40% - 强调文字颜色 2 2 12 2" xfId="3138"/>
    <cellStyle name="40% - 强调文字颜色 2 2 12 2 2" xfId="13988"/>
    <cellStyle name="40% - 强调文字颜色 2 2 12 2 3" xfId="9965"/>
    <cellStyle name="40% - 强调文字颜色 2 2 12 3" xfId="3145"/>
    <cellStyle name="40% - 强调文字颜色 2 2 12 4" xfId="16560"/>
    <cellStyle name="40% - 强调文字颜色 2 2 13" xfId="3151"/>
    <cellStyle name="40% - 强调文字颜色 2 2 13 2" xfId="16563"/>
    <cellStyle name="40% - 强调文字颜色 2 2 13 2 2" xfId="14005"/>
    <cellStyle name="40% - 强调文字颜色 2 2 13 2 3" xfId="16564"/>
    <cellStyle name="40% - 强调文字颜色 2 2 13 3" xfId="16566"/>
    <cellStyle name="40% - 强调文字颜色 2 2 13 4" xfId="16568"/>
    <cellStyle name="40% - 强调文字颜色 2 2 14" xfId="3142"/>
    <cellStyle name="40% - 强调文字颜色 2 2 14 2" xfId="16570"/>
    <cellStyle name="40% - 强调文字颜色 2 2 14 3" xfId="16573"/>
    <cellStyle name="40% - 强调文字颜色 2 2 15" xfId="16576"/>
    <cellStyle name="40% - 强调文字颜色 2 2 16" xfId="16583"/>
    <cellStyle name="40% - 强调文字颜色 2 2 2" xfId="2243"/>
    <cellStyle name="40% - 强调文字颜色 2 2 2 10" xfId="16585"/>
    <cellStyle name="40% - 强调文字颜色 2 2 2 2" xfId="16586"/>
    <cellStyle name="40% - 强调文字颜色 2 2 2 2 2" xfId="6564"/>
    <cellStyle name="40% - 强调文字颜色 2 2 2 2 2 2" xfId="2997"/>
    <cellStyle name="40% - 强调文字颜色 2 2 2 2 2 2 2" xfId="3006"/>
    <cellStyle name="40% - 强调文字颜色 2 2 2 2 2 2 2 2" xfId="9057"/>
    <cellStyle name="40% - 强调文字颜色 2 2 2 2 2 2 2 3" xfId="9061"/>
    <cellStyle name="40% - 强调文字颜色 2 2 2 2 2 2 3" xfId="3016"/>
    <cellStyle name="40% - 强调文字颜色 2 2 2 2 2 2 4" xfId="3442"/>
    <cellStyle name="40% - 强调文字颜色 2 2 2 2 2 3" xfId="3022"/>
    <cellStyle name="40% - 强调文字颜色 2 2 2 2 2 3 2" xfId="8231"/>
    <cellStyle name="40% - 强调文字颜色 2 2 2 2 2 3 2 2" xfId="16588"/>
    <cellStyle name="40% - 强调文字颜色 2 2 2 2 2 3 2 3" xfId="16589"/>
    <cellStyle name="40% - 强调文字颜色 2 2 2 2 2 3 3" xfId="3484"/>
    <cellStyle name="40% - 强调文字颜色 2 2 2 2 2 3 4" xfId="16592"/>
    <cellStyle name="40% - 强调文字颜色 2 2 2 2 2 4" xfId="8234"/>
    <cellStyle name="40% - 强调文字颜色 2 2 2 2 2 4 2" xfId="11308"/>
    <cellStyle name="40% - 强调文字颜色 2 2 2 2 2 4 2 2" xfId="16596"/>
    <cellStyle name="40% - 强调文字颜色 2 2 2 2 2 4 2 3" xfId="16599"/>
    <cellStyle name="40% - 强调文字颜色 2 2 2 2 2 4 3" xfId="16602"/>
    <cellStyle name="40% - 强调文字颜色 2 2 2 2 2 4 4" xfId="16604"/>
    <cellStyle name="40% - 强调文字颜色 2 2 2 2 2 5" xfId="6531"/>
    <cellStyle name="40% - 强调文字颜色 2 2 2 2 2 5 2" xfId="11501"/>
    <cellStyle name="40% - 强调文字颜色 2 2 2 2 2 5 2 2" xfId="16613"/>
    <cellStyle name="40% - 强调文字颜色 2 2 2 2 2 5 2 3" xfId="16616"/>
    <cellStyle name="40% - 强调文字颜色 2 2 2 2 2 5 3" xfId="16620"/>
    <cellStyle name="40% - 强调文字颜色 2 2 2 2 2 5 4" xfId="315"/>
    <cellStyle name="40% - 强调文字颜色 2 2 2 2 2 6" xfId="1649"/>
    <cellStyle name="40% - 强调文字颜色 2 2 2 2 2 6 2" xfId="11595"/>
    <cellStyle name="40% - 强调文字颜色 2 2 2 2 2 6 3" xfId="16622"/>
    <cellStyle name="40% - 强调文字颜色 2 2 2 2 2 7" xfId="16626"/>
    <cellStyle name="40% - 强调文字颜色 2 2 2 2 2 8" xfId="16633"/>
    <cellStyle name="40% - 强调文字颜色 2 2 2 2 3" xfId="16637"/>
    <cellStyle name="40% - 强调文字颜色 2 2 2 2 3 2" xfId="1424"/>
    <cellStyle name="40% - 强调文字颜色 2 2 2 2 3 2 2" xfId="594"/>
    <cellStyle name="40% - 强调文字颜色 2 2 2 2 3 2 3" xfId="15960"/>
    <cellStyle name="40% - 强调文字颜色 2 2 2 2 3 3" xfId="8242"/>
    <cellStyle name="40% - 强调文字颜色 2 2 2 2 3 4" xfId="8247"/>
    <cellStyle name="40% - 强调文字颜色 2 2 2 2 4" xfId="16638"/>
    <cellStyle name="40% - 强调文字颜色 2 2 2 2 4 2" xfId="16640"/>
    <cellStyle name="40% - 强调文字颜色 2 2 2 2 4 2 2" xfId="481"/>
    <cellStyle name="40% - 强调文字颜色 2 2 2 2 4 2 3" xfId="16641"/>
    <cellStyle name="40% - 强调文字颜色 2 2 2 2 4 3" xfId="8258"/>
    <cellStyle name="40% - 强调文字颜色 2 2 2 2 4 4" xfId="8261"/>
    <cellStyle name="40% - 强调文字颜色 2 2 2 2 5" xfId="16643"/>
    <cellStyle name="40% - 强调文字颜色 2 2 2 2 5 2" xfId="16644"/>
    <cellStyle name="40% - 强调文字颜色 2 2 2 2 5 2 2" xfId="16646"/>
    <cellStyle name="40% - 强调文字颜色 2 2 2 2 5 2 3" xfId="16649"/>
    <cellStyle name="40% - 强调文字颜色 2 2 2 2 5 3" xfId="16650"/>
    <cellStyle name="40% - 强调文字颜色 2 2 2 2 5 4" xfId="16654"/>
    <cellStyle name="40% - 强调文字颜色 2 2 2 2 6" xfId="16655"/>
    <cellStyle name="40% - 强调文字颜色 2 2 2 2 6 2" xfId="16656"/>
    <cellStyle name="40% - 强调文字颜色 2 2 2 2 6 2 2" xfId="16659"/>
    <cellStyle name="40% - 强调文字颜色 2 2 2 2 6 2 3" xfId="14285"/>
    <cellStyle name="40% - 强调文字颜色 2 2 2 2 6 3" xfId="15005"/>
    <cellStyle name="40% - 强调文字颜色 2 2 2 2 6 4" xfId="15008"/>
    <cellStyle name="40% - 强调文字颜色 2 2 2 2 7" xfId="16660"/>
    <cellStyle name="40% - 强调文字颜色 2 2 2 2 7 2" xfId="16661"/>
    <cellStyle name="40% - 强调文字颜色 2 2 2 2 7 3" xfId="15022"/>
    <cellStyle name="40% - 强调文字颜色 2 2 2 2 8" xfId="16662"/>
    <cellStyle name="40% - 强调文字颜色 2 2 2 2 9" xfId="16663"/>
    <cellStyle name="40% - 强调文字颜色 2 2 2 3" xfId="16665"/>
    <cellStyle name="40% - 强调文字颜色 2 2 2 3 2" xfId="16668"/>
    <cellStyle name="40% - 强调文字颜色 2 2 2 3 2 2" xfId="532"/>
    <cellStyle name="40% - 强调文字颜色 2 2 2 3 2 2 2" xfId="1378"/>
    <cellStyle name="40% - 强调文字颜色 2 2 2 3 2 2 2 2" xfId="9508"/>
    <cellStyle name="40% - 强调文字颜色 2 2 2 3 2 2 2 3" xfId="9685"/>
    <cellStyle name="40% - 强调文字颜色 2 2 2 3 2 2 3" xfId="3252"/>
    <cellStyle name="40% - 强调文字颜色 2 2 2 3 2 2 4" xfId="4359"/>
    <cellStyle name="40% - 强调文字颜色 2 2 2 3 2 3" xfId="550"/>
    <cellStyle name="40% - 强调文字颜色 2 2 2 3 2 3 2" xfId="7549"/>
    <cellStyle name="40% - 强调文字颜色 2 2 2 3 2 3 3" xfId="16669"/>
    <cellStyle name="40% - 强调文字颜色 2 2 2 3 2 4" xfId="16672"/>
    <cellStyle name="40% - 强调文字颜色 2 2 2 3 2 5" xfId="16675"/>
    <cellStyle name="40% - 强调文字颜色 2 2 2 3 3" xfId="16678"/>
    <cellStyle name="40% - 强调文字颜色 2 2 2 3 3 2" xfId="3312"/>
    <cellStyle name="40% - 强调文字颜色 2 2 2 3 3 2 2" xfId="16679"/>
    <cellStyle name="40% - 强调文字颜色 2 2 2 3 3 2 3" xfId="16680"/>
    <cellStyle name="40% - 强调文字颜色 2 2 2 3 3 3" xfId="16681"/>
    <cellStyle name="40% - 强调文字颜色 2 2 2 3 3 4" xfId="16683"/>
    <cellStyle name="40% - 强调文字颜色 2 2 2 3 4" xfId="16684"/>
    <cellStyle name="40% - 强调文字颜色 2 2 2 3 4 2" xfId="16686"/>
    <cellStyle name="40% - 强调文字颜色 2 2 2 3 4 2 2" xfId="9905"/>
    <cellStyle name="40% - 强调文字颜色 2 2 2 3 4 2 3" xfId="16687"/>
    <cellStyle name="40% - 强调文字颜色 2 2 2 3 4 3" xfId="16688"/>
    <cellStyle name="40% - 强调文字颜色 2 2 2 3 4 4" xfId="16692"/>
    <cellStyle name="40% - 强调文字颜色 2 2 2 3 5" xfId="16693"/>
    <cellStyle name="40% - 强调文字颜色 2 2 2 3 5 2" xfId="16694"/>
    <cellStyle name="40% - 强调文字颜色 2 2 2 3 5 3" xfId="16695"/>
    <cellStyle name="40% - 强调文字颜色 2 2 2 3 6" xfId="16696"/>
    <cellStyle name="40% - 强调文字颜色 2 2 2 3 7" xfId="16698"/>
    <cellStyle name="40% - 强调文字颜色 2 2 2 4" xfId="16700"/>
    <cellStyle name="40% - 强调文字颜色 2 2 2 4 2" xfId="16703"/>
    <cellStyle name="40% - 强调文字颜色 2 2 2 4 2 2" xfId="16704"/>
    <cellStyle name="40% - 强调文字颜色 2 2 2 4 2 2 2" xfId="16705"/>
    <cellStyle name="40% - 强调文字颜色 2 2 2 4 2 2 3" xfId="16709"/>
    <cellStyle name="40% - 强调文字颜色 2 2 2 4 2 3" xfId="16710"/>
    <cellStyle name="40% - 强调文字颜色 2 2 2 4 2 4" xfId="16712"/>
    <cellStyle name="40% - 强调文字颜色 2 2 2 4 3" xfId="16714"/>
    <cellStyle name="40% - 强调文字颜色 2 2 2 4 3 2" xfId="16716"/>
    <cellStyle name="40% - 强调文字颜色 2 2 2 4 3 2 2" xfId="16719"/>
    <cellStyle name="40% - 强调文字颜色 2 2 2 4 3 2 3" xfId="16721"/>
    <cellStyle name="40% - 强调文字颜色 2 2 2 4 3 3" xfId="16723"/>
    <cellStyle name="40% - 强调文字颜色 2 2 2 4 3 4" xfId="16727"/>
    <cellStyle name="40% - 强调文字颜色 2 2 2 4 4" xfId="16729"/>
    <cellStyle name="40% - 强调文字颜色 2 2 2 4 4 2" xfId="16731"/>
    <cellStyle name="40% - 强调文字颜色 2 2 2 4 4 3" xfId="16733"/>
    <cellStyle name="40% - 强调文字颜色 2 2 2 4 5" xfId="16736"/>
    <cellStyle name="40% - 强调文字颜色 2 2 2 4 6" xfId="16739"/>
    <cellStyle name="40% - 强调文字颜色 2 2 2 5" xfId="16743"/>
    <cellStyle name="40% - 强调文字颜色 2 2 2 5 2" xfId="16745"/>
    <cellStyle name="40% - 强调文字颜色 2 2 2 5 2 2" xfId="16747"/>
    <cellStyle name="40% - 强调文字颜色 2 2 2 5 2 3" xfId="16749"/>
    <cellStyle name="40% - 强调文字颜色 2 2 2 5 3" xfId="16753"/>
    <cellStyle name="40% - 强调文字颜色 2 2 2 5 4" xfId="16755"/>
    <cellStyle name="40% - 强调文字颜色 2 2 2 6" xfId="16757"/>
    <cellStyle name="40% - 强调文字颜色 2 2 2 6 2" xfId="16758"/>
    <cellStyle name="40% - 强调文字颜色 2 2 2 6 2 2" xfId="16760"/>
    <cellStyle name="40% - 强调文字颜色 2 2 2 6 2 3" xfId="9494"/>
    <cellStyle name="40% - 强调文字颜色 2 2 2 6 3" xfId="16762"/>
    <cellStyle name="40% - 强调文字颜色 2 2 2 6 4" xfId="16763"/>
    <cellStyle name="40% - 强调文字颜色 2 2 2 7" xfId="16765"/>
    <cellStyle name="40% - 强调文字颜色 2 2 2 7 2" xfId="16766"/>
    <cellStyle name="40% - 强调文字颜色 2 2 2 7 2 2" xfId="16767"/>
    <cellStyle name="40% - 强调文字颜色 2 2 2 7 2 3" xfId="16768"/>
    <cellStyle name="40% - 强调文字颜色 2 2 2 7 3" xfId="16770"/>
    <cellStyle name="40% - 强调文字颜色 2 2 2 7 4" xfId="16771"/>
    <cellStyle name="40% - 强调文字颜色 2 2 2 8" xfId="16772"/>
    <cellStyle name="40% - 强调文字颜色 2 2 2 8 2" xfId="16773"/>
    <cellStyle name="40% - 强调文字颜色 2 2 2 8 3" xfId="16776"/>
    <cellStyle name="40% - 强调文字颜色 2 2 2 9" xfId="16777"/>
    <cellStyle name="40% - 强调文字颜色 2 2 2_11" xfId="16778"/>
    <cellStyle name="40% - 强调文字颜色 2 2 3" xfId="16779"/>
    <cellStyle name="40% - 强调文字颜色 2 2 3 10" xfId="16781"/>
    <cellStyle name="40% - 强调文字颜色 2 2 3 11" xfId="16786"/>
    <cellStyle name="40% - 强调文字颜色 2 2 3 2" xfId="16789"/>
    <cellStyle name="40% - 强调文字颜色 2 2 3 2 2" xfId="75"/>
    <cellStyle name="40% - 强调文字颜色 2 2 3 2 2 2" xfId="6002"/>
    <cellStyle name="40% - 强调文字颜色 2 2 3 2 2 2 2" xfId="5888"/>
    <cellStyle name="40% - 强调文字颜色 2 2 3 2 2 2 2 2" xfId="10689"/>
    <cellStyle name="40% - 强调文字颜色 2 2 3 2 2 2 2 3" xfId="10696"/>
    <cellStyle name="40% - 强调文字颜色 2 2 3 2 2 2 3" xfId="8169"/>
    <cellStyle name="40% - 强调文字颜色 2 2 3 2 2 2 4" xfId="8172"/>
    <cellStyle name="40% - 强调文字颜色 2 2 3 2 2 3" xfId="6009"/>
    <cellStyle name="40% - 强调文字颜色 2 2 3 2 2 3 2" xfId="10734"/>
    <cellStyle name="40% - 强调文字颜色 2 2 3 2 2 3 2 2" xfId="15185"/>
    <cellStyle name="40% - 强调文字颜色 2 2 3 2 2 3 2 3" xfId="15188"/>
    <cellStyle name="40% - 强调文字颜色 2 2 3 2 2 3 3" xfId="10737"/>
    <cellStyle name="40% - 强调文字颜色 2 2 3 2 2 3 4" xfId="15189"/>
    <cellStyle name="40% - 强调文字颜色 2 2 3 2 2 4" xfId="8340"/>
    <cellStyle name="40% - 强调文字颜色 2 2 3 2 2 4 2" xfId="15196"/>
    <cellStyle name="40% - 强调文字颜色 2 2 3 2 2 4 2 2" xfId="3733"/>
    <cellStyle name="40% - 强调文字颜色 2 2 3 2 2 4 2 3" xfId="16792"/>
    <cellStyle name="40% - 强调文字颜色 2 2 3 2 2 4 3" xfId="15202"/>
    <cellStyle name="40% - 强调文字颜色 2 2 3 2 2 4 4" xfId="16794"/>
    <cellStyle name="40% - 强调文字颜色 2 2 3 2 2 5" xfId="15204"/>
    <cellStyle name="40% - 强调文字颜色 2 2 3 2 2 5 2" xfId="8734"/>
    <cellStyle name="40% - 强调文字颜色 2 2 3 2 2 5 3" xfId="8741"/>
    <cellStyle name="40% - 强调文字颜色 2 2 3 2 2 6" xfId="15211"/>
    <cellStyle name="40% - 强调文字颜色 2 2 3 2 2 7" xfId="16796"/>
    <cellStyle name="40% - 强调文字颜色 2 2 3 2 3" xfId="16798"/>
    <cellStyle name="40% - 强调文字颜色 2 2 3 2 3 2" xfId="6028"/>
    <cellStyle name="40% - 强调文字颜色 2 2 3 2 3 2 2" xfId="451"/>
    <cellStyle name="40% - 强调文字颜色 2 2 3 2 3 2 3" xfId="16251"/>
    <cellStyle name="40% - 强调文字颜色 2 2 3 2 3 3" xfId="6035"/>
    <cellStyle name="40% - 强调文字颜色 2 2 3 2 3 4" xfId="16801"/>
    <cellStyle name="40% - 强调文字颜色 2 2 3 2 4" xfId="11979"/>
    <cellStyle name="40% - 强调文字颜色 2 2 3 2 4 2" xfId="2182"/>
    <cellStyle name="40% - 强调文字颜色 2 2 3 2 4 2 2" xfId="12020"/>
    <cellStyle name="40% - 强调文字颜色 2 2 3 2 4 2 3" xfId="12164"/>
    <cellStyle name="40% - 强调文字颜色 2 2 3 2 4 3" xfId="12416"/>
    <cellStyle name="40% - 强调文字颜色 2 2 3 2 4 4" xfId="12653"/>
    <cellStyle name="40% - 强调文字颜色 2 2 3 2 5" xfId="12901"/>
    <cellStyle name="40% - 强调文字颜色 2 2 3 2 5 2" xfId="12928"/>
    <cellStyle name="40% - 强调文字颜色 2 2 3 2 5 2 2" xfId="12940"/>
    <cellStyle name="40% - 强调文字颜色 2 2 3 2 5 2 3" xfId="13042"/>
    <cellStyle name="40% - 强调文字颜色 2 2 3 2 5 3" xfId="13119"/>
    <cellStyle name="40% - 强调文字颜色 2 2 3 2 5 4" xfId="13289"/>
    <cellStyle name="40% - 强调文字颜色 2 2 3 2 6" xfId="13444"/>
    <cellStyle name="40% - 强调文字颜色 2 2 3 2 6 2" xfId="1542"/>
    <cellStyle name="40% - 强调文字颜色 2 2 3 2 6 2 2" xfId="13450"/>
    <cellStyle name="40% - 强调文字颜色 2 2 3 2 6 2 3" xfId="13516"/>
    <cellStyle name="40% - 强调文字颜色 2 2 3 2 6 3" xfId="13547"/>
    <cellStyle name="40% - 强调文字颜色 2 2 3 2 6 4" xfId="13608"/>
    <cellStyle name="40% - 强调文字颜色 2 2 3 2 7" xfId="13674"/>
    <cellStyle name="40% - 强调文字颜色 2 2 3 2 7 2" xfId="13675"/>
    <cellStyle name="40% - 强调文字颜色 2 2 3 2 7 3" xfId="13695"/>
    <cellStyle name="40% - 强调文字颜色 2 2 3 2 8" xfId="13715"/>
    <cellStyle name="40% - 强调文字颜色 2 2 3 2 9" xfId="13774"/>
    <cellStyle name="40% - 强调文字颜色 2 2 3 3" xfId="16802"/>
    <cellStyle name="40% - 强调文字颜色 2 2 3 3 2" xfId="16804"/>
    <cellStyle name="40% - 强调文字颜色 2 2 3 3 2 2" xfId="6619"/>
    <cellStyle name="40% - 强调文字颜色 2 2 3 3 2 2 2" xfId="2377"/>
    <cellStyle name="40% - 强调文字颜色 2 2 3 3 2 2 2 2" xfId="296"/>
    <cellStyle name="40% - 强调文字颜色 2 2 3 3 2 2 2 3" xfId="11450"/>
    <cellStyle name="40% - 强调文字颜色 2 2 3 3 2 2 3" xfId="9246"/>
    <cellStyle name="40% - 强调文字颜色 2 2 3 3 2 2 4" xfId="11454"/>
    <cellStyle name="40% - 强调文字颜色 2 2 3 3 2 3" xfId="6628"/>
    <cellStyle name="40% - 强调文字颜色 2 2 3 3 2 3 2" xfId="11479"/>
    <cellStyle name="40% - 强调文字颜色 2 2 3 3 2 3 3" xfId="16805"/>
    <cellStyle name="40% - 强调文字颜色 2 2 3 3 2 4" xfId="16809"/>
    <cellStyle name="40% - 强调文字颜色 2 2 3 3 2 5" xfId="16812"/>
    <cellStyle name="40% - 强调文字颜色 2 2 3 3 3" xfId="16816"/>
    <cellStyle name="40% - 强调文字颜色 2 2 3 3 3 2" xfId="6646"/>
    <cellStyle name="40% - 强调文字颜色 2 2 3 3 3 2 2" xfId="16817"/>
    <cellStyle name="40% - 强调文字颜色 2 2 3 3 3 2 3" xfId="16818"/>
    <cellStyle name="40% - 强调文字颜色 2 2 3 3 3 3" xfId="16820"/>
    <cellStyle name="40% - 强调文字颜色 2 2 3 3 3 4" xfId="16822"/>
    <cellStyle name="40% - 强调文字颜色 2 2 3 3 4" xfId="10005"/>
    <cellStyle name="40% - 强调文字颜色 2 2 3 3 4 2" xfId="3233"/>
    <cellStyle name="40% - 强调文字颜色 2 2 3 3 4 2 2" xfId="3075"/>
    <cellStyle name="40% - 强调文字颜色 2 2 3 3 4 2 3" xfId="14039"/>
    <cellStyle name="40% - 强调文字颜色 2 2 3 3 4 3" xfId="9034"/>
    <cellStyle name="40% - 强调文字颜色 2 2 3 3 4 4" xfId="9693"/>
    <cellStyle name="40% - 强调文字颜色 2 2 3 3 5" xfId="10011"/>
    <cellStyle name="40% - 强调文字颜色 2 2 3 3 5 2" xfId="9043"/>
    <cellStyle name="40% - 强调文字颜色 2 2 3 3 5 2 2" xfId="13840"/>
    <cellStyle name="40% - 强调文字颜色 2 2 3 3 5 2 3" xfId="14452"/>
    <cellStyle name="40% - 强调文字颜色 2 2 3 3 5 3" xfId="14496"/>
    <cellStyle name="40% - 强调文字颜色 2 2 3 3 5 4" xfId="14624"/>
    <cellStyle name="40% - 强调文字颜色 2 2 3 3 6" xfId="14746"/>
    <cellStyle name="40% - 强调文字颜色 2 2 3 3 6 2" xfId="10795"/>
    <cellStyle name="40% - 强调文字颜色 2 2 3 3 6 3" xfId="14826"/>
    <cellStyle name="40% - 强调文字颜色 2 2 3 3 7" xfId="14919"/>
    <cellStyle name="40% - 强调文字颜色 2 2 3 3 8" xfId="14973"/>
    <cellStyle name="40% - 强调文字颜色 2 2 3 4" xfId="16823"/>
    <cellStyle name="40% - 强调文字颜色 2 2 3 4 2" xfId="16824"/>
    <cellStyle name="40% - 强调文字颜色 2 2 3 4 2 2" xfId="4958"/>
    <cellStyle name="40% - 强调文字颜色 2 2 3 4 2 2 2" xfId="16825"/>
    <cellStyle name="40% - 强调文字颜色 2 2 3 4 2 2 3" xfId="16827"/>
    <cellStyle name="40% - 强调文字颜色 2 2 3 4 2 3" xfId="16829"/>
    <cellStyle name="40% - 强调文字颜色 2 2 3 4 2 4" xfId="16832"/>
    <cellStyle name="40% - 强调文字颜色 2 2 3 4 3" xfId="16834"/>
    <cellStyle name="40% - 强调文字颜色 2 2 3 4 3 2" xfId="15111"/>
    <cellStyle name="40% - 强调文字颜色 2 2 3 4 3 2 2" xfId="16837"/>
    <cellStyle name="40% - 强调文字颜色 2 2 3 4 3 2 3" xfId="16841"/>
    <cellStyle name="40% - 强调文字颜色 2 2 3 4 3 3" xfId="16845"/>
    <cellStyle name="40% - 强调文字颜色 2 2 3 4 3 4" xfId="16847"/>
    <cellStyle name="40% - 强调文字颜色 2 2 3 4 4" xfId="16848"/>
    <cellStyle name="40% - 强调文字颜色 2 2 3 4 4 2" xfId="16851"/>
    <cellStyle name="40% - 强调文字颜色 2 2 3 4 4 3" xfId="16852"/>
    <cellStyle name="40% - 强调文字颜色 2 2 3 4 5" xfId="16853"/>
    <cellStyle name="40% - 强调文字颜色 2 2 3 4 6" xfId="16854"/>
    <cellStyle name="40% - 强调文字颜色 2 2 3 5" xfId="12943"/>
    <cellStyle name="40% - 强调文字颜色 2 2 3 5 2" xfId="10042"/>
    <cellStyle name="40% - 强调文字颜色 2 2 3 5 2 2" xfId="4990"/>
    <cellStyle name="40% - 强调文字颜色 2 2 3 5 2 3" xfId="12948"/>
    <cellStyle name="40% - 强调文字颜色 2 2 3 5 3" xfId="12955"/>
    <cellStyle name="40% - 强调文字颜色 2 2 3 5 4" xfId="12959"/>
    <cellStyle name="40% - 强调文字颜色 2 2 3 6" xfId="5022"/>
    <cellStyle name="40% - 强调文字颜色 2 2 3 6 2" xfId="413"/>
    <cellStyle name="40% - 强调文字颜色 2 2 3 6 2 2" xfId="12991"/>
    <cellStyle name="40% - 强调文字颜色 2 2 3 6 2 3" xfId="12995"/>
    <cellStyle name="40% - 强调文字颜色 2 2 3 6 3" xfId="460"/>
    <cellStyle name="40% - 强调文字颜色 2 2 3 6 4" xfId="12999"/>
    <cellStyle name="40% - 强调文字颜色 2 2 3 7" xfId="5035"/>
    <cellStyle name="40% - 强调文字颜色 2 2 3 7 2" xfId="1906"/>
    <cellStyle name="40% - 强调文字颜色 2 2 3 7 2 2" xfId="1203"/>
    <cellStyle name="40% - 强调文字颜色 2 2 3 7 2 3" xfId="13003"/>
    <cellStyle name="40% - 强调文字颜色 2 2 3 7 3" xfId="13007"/>
    <cellStyle name="40% - 强调文字颜色 2 2 3 7 4" xfId="13011"/>
    <cellStyle name="40% - 强调文字颜色 2 2 3 8" xfId="5050"/>
    <cellStyle name="40% - 强调文字颜色 2 2 3 8 2" xfId="10053"/>
    <cellStyle name="40% - 强调文字颜色 2 2 3 8 2 2" xfId="11224"/>
    <cellStyle name="40% - 强调文字颜色 2 2 3 8 2 3" xfId="13013"/>
    <cellStyle name="40% - 强调文字颜色 2 2 3 8 3" xfId="13019"/>
    <cellStyle name="40% - 强调文字颜色 2 2 3 8 4" xfId="13023"/>
    <cellStyle name="40% - 强调文字颜色 2 2 3 9" xfId="9978"/>
    <cellStyle name="40% - 强调文字颜色 2 2 3 9 2" xfId="13026"/>
    <cellStyle name="40% - 强调文字颜色 2 2 3 9 3" xfId="10572"/>
    <cellStyle name="40% - 强调文字颜色 2 2 3_11" xfId="16856"/>
    <cellStyle name="40% - 强调文字颜色 2 2 4" xfId="709"/>
    <cellStyle name="40% - 强调文字颜色 2 2 4 10" xfId="338"/>
    <cellStyle name="40% - 强调文字颜色 2 2 4 2" xfId="737"/>
    <cellStyle name="40% - 强调文字颜色 2 2 4 2 2" xfId="16858"/>
    <cellStyle name="40% - 强调文字颜色 2 2 4 2 2 2" xfId="6166"/>
    <cellStyle name="40% - 强调文字颜色 2 2 4 2 2 2 2" xfId="12564"/>
    <cellStyle name="40% - 强调文字颜色 2 2 4 2 2 2 3" xfId="5957"/>
    <cellStyle name="40% - 强调文字颜色 2 2 4 2 2 3" xfId="10182"/>
    <cellStyle name="40% - 强调文字颜色 2 2 4 2 2 4" xfId="15322"/>
    <cellStyle name="40% - 强调文字颜色 2 2 4 2 3" xfId="16861"/>
    <cellStyle name="40% - 强调文字颜色 2 2 4 2 3 2" xfId="10190"/>
    <cellStyle name="40% - 强调文字颜色 2 2 4 2 3 2 2" xfId="12730"/>
    <cellStyle name="40% - 强调文字颜色 2 2 4 2 3 2 3" xfId="16865"/>
    <cellStyle name="40% - 强调文字颜色 2 2 4 2 3 3" xfId="16868"/>
    <cellStyle name="40% - 强调文字颜色 2 2 4 2 3 4" xfId="16871"/>
    <cellStyle name="40% - 强调文字颜色 2 2 4 2 4" xfId="16873"/>
    <cellStyle name="40% - 强调文字颜色 2 2 4 2 4 2" xfId="15343"/>
    <cellStyle name="40% - 强调文字颜色 2 2 4 2 4 2 2" xfId="16876"/>
    <cellStyle name="40% - 强调文字颜色 2 2 4 2 4 2 3" xfId="16877"/>
    <cellStyle name="40% - 强调文字颜色 2 2 4 2 4 3" xfId="16881"/>
    <cellStyle name="40% - 强调文字颜色 2 2 4 2 4 4" xfId="16883"/>
    <cellStyle name="40% - 强调文字颜色 2 2 4 2 5" xfId="16884"/>
    <cellStyle name="40% - 强调文字颜色 2 2 4 2 5 2" xfId="15352"/>
    <cellStyle name="40% - 强调文字颜色 2 2 4 2 5 3" xfId="16889"/>
    <cellStyle name="40% - 强调文字颜色 2 2 4 2 6" xfId="16890"/>
    <cellStyle name="40% - 强调文字颜色 2 2 4 2 7" xfId="16891"/>
    <cellStyle name="40% - 强调文字颜色 2 2 4 3" xfId="739"/>
    <cellStyle name="40% - 强调文字颜色 2 2 4 3 2" xfId="16892"/>
    <cellStyle name="40% - 强调文字颜色 2 2 4 3 2 2" xfId="6697"/>
    <cellStyle name="40% - 强调文字颜色 2 2 4 3 2 2 2" xfId="13253"/>
    <cellStyle name="40% - 强调文字颜色 2 2 4 3 2 2 3" xfId="6272"/>
    <cellStyle name="40% - 强调文字颜色 2 2 4 3 2 3" xfId="3871"/>
    <cellStyle name="40% - 强调文字颜色 2 2 4 3 2 4" xfId="4030"/>
    <cellStyle name="40% - 强调文字颜色 2 2 4 3 3" xfId="16893"/>
    <cellStyle name="40% - 强调文字颜色 2 2 4 3 3 2" xfId="10211"/>
    <cellStyle name="40% - 强调文字颜色 2 2 4 3 3 3" xfId="4102"/>
    <cellStyle name="40% - 强调文字颜色 2 2 4 3 4" xfId="16894"/>
    <cellStyle name="40% - 强调文字颜色 2 2 4 3 5" xfId="16895"/>
    <cellStyle name="40% - 强调文字颜色 2 2 4 4" xfId="16896"/>
    <cellStyle name="40% - 强调文字颜色 2 2 4 4 2" xfId="16897"/>
    <cellStyle name="40% - 强调文字颜色 2 2 4 4 2 2" xfId="6714"/>
    <cellStyle name="40% - 强调文字颜色 2 2 4 4 2 3" xfId="4400"/>
    <cellStyle name="40% - 强调文字颜色 2 2 4 4 3" xfId="2099"/>
    <cellStyle name="40% - 强调文字颜色 2 2 4 4 4" xfId="2116"/>
    <cellStyle name="40% - 强调文字颜色 2 2 4 5" xfId="13045"/>
    <cellStyle name="40% - 强调文字颜色 2 2 4 5 2" xfId="10097"/>
    <cellStyle name="40% - 强调文字颜色 2 2 4 5 2 2" xfId="3650"/>
    <cellStyle name="40% - 强调文字颜色 2 2 4 5 2 3" xfId="4591"/>
    <cellStyle name="40% - 强调文字颜色 2 2 4 5 3" xfId="13049"/>
    <cellStyle name="40% - 强调文字颜色 2 2 4 5 4" xfId="13054"/>
    <cellStyle name="40% - 强调文字颜色 2 2 4 6" xfId="5234"/>
    <cellStyle name="40% - 强调文字颜色 2 2 4 6 2" xfId="5244"/>
    <cellStyle name="40% - 强调文字颜色 2 2 4 6 2 2" xfId="13059"/>
    <cellStyle name="40% - 强调文字颜色 2 2 4 6 2 3" xfId="4689"/>
    <cellStyle name="40% - 强调文字颜色 2 2 4 6 3" xfId="5249"/>
    <cellStyle name="40% - 强调文字颜色 2 2 4 6 4" xfId="13062"/>
    <cellStyle name="40% - 强调文字颜色 2 2 4 7" xfId="5255"/>
    <cellStyle name="40% - 强调文字颜色 2 2 4 7 2" xfId="10121"/>
    <cellStyle name="40% - 强调文字颜色 2 2 4 7 2 2" xfId="13064"/>
    <cellStyle name="40% - 强调文字颜色 2 2 4 7 2 3" xfId="4766"/>
    <cellStyle name="40% - 强调文字颜色 2 2 4 7 3" xfId="13071"/>
    <cellStyle name="40% - 强调文字颜色 2 2 4 7 4" xfId="13078"/>
    <cellStyle name="40% - 强调文字颜色 2 2 4 8" xfId="5266"/>
    <cellStyle name="40% - 强调文字颜色 2 2 4 8 2" xfId="13081"/>
    <cellStyle name="40% - 强调文字颜色 2 2 4 8 3" xfId="13084"/>
    <cellStyle name="40% - 强调文字颜色 2 2 4 9" xfId="7379"/>
    <cellStyle name="40% - 强调文字颜色 2 2 5" xfId="753"/>
    <cellStyle name="40% - 强调文字颜色 2 2 5 2" xfId="16898"/>
    <cellStyle name="40% - 强调文字颜色 2 2 5 2 2" xfId="16899"/>
    <cellStyle name="40% - 强调文字颜色 2 2 5 2 2 2" xfId="11893"/>
    <cellStyle name="40% - 强调文字颜色 2 2 5 2 2 2 2" xfId="14209"/>
    <cellStyle name="40% - 强调文字颜色 2 2 5 2 2 2 3" xfId="8211"/>
    <cellStyle name="40% - 强调文字颜色 2 2 5 2 2 3" xfId="11895"/>
    <cellStyle name="40% - 强调文字颜色 2 2 5 2 2 4" xfId="60"/>
    <cellStyle name="40% - 强调文字颜色 2 2 5 2 3" xfId="16900"/>
    <cellStyle name="40% - 强调文字颜色 2 2 5 2 3 2" xfId="11897"/>
    <cellStyle name="40% - 强调文字颜色 2 2 5 2 3 3" xfId="16902"/>
    <cellStyle name="40% - 强调文字颜色 2 2 5 2 4" xfId="16903"/>
    <cellStyle name="40% - 强调文字颜色 2 2 5 2 5" xfId="16905"/>
    <cellStyle name="40% - 强调文字颜色 2 2 5 3" xfId="16906"/>
    <cellStyle name="40% - 强调文字颜色 2 2 5 3 2" xfId="16908"/>
    <cellStyle name="40% - 强调文字颜色 2 2 5 3 2 2" xfId="11911"/>
    <cellStyle name="40% - 强调文字颜色 2 2 5 3 2 3" xfId="4607"/>
    <cellStyle name="40% - 强调文字颜色 2 2 5 3 3" xfId="16910"/>
    <cellStyle name="40% - 强调文字颜色 2 2 5 3 4" xfId="16912"/>
    <cellStyle name="40% - 强调文字颜色 2 2 5 4" xfId="16913"/>
    <cellStyle name="40% - 强调文字颜色 2 2 5 4 2" xfId="16915"/>
    <cellStyle name="40% - 强调文字颜色 2 2 5 4 2 2" xfId="16919"/>
    <cellStyle name="40% - 强调文字颜色 2 2 5 4 2 3" xfId="5508"/>
    <cellStyle name="40% - 强调文字颜色 2 2 5 4 3" xfId="16921"/>
    <cellStyle name="40% - 强调文字颜色 2 2 5 4 4" xfId="16923"/>
    <cellStyle name="40% - 强调文字颜色 2 2 5 5" xfId="13092"/>
    <cellStyle name="40% - 强调文字颜色 2 2 5 5 2" xfId="13096"/>
    <cellStyle name="40% - 强调文字颜色 2 2 5 5 2 2" xfId="12194"/>
    <cellStyle name="40% - 强调文字颜色 2 2 5 5 2 3" xfId="5804"/>
    <cellStyle name="40% - 强调文字颜色 2 2 5 5 3" xfId="13100"/>
    <cellStyle name="40% - 强调文字颜色 2 2 5 5 4" xfId="13104"/>
    <cellStyle name="40% - 强调文字颜色 2 2 5 6" xfId="5280"/>
    <cellStyle name="40% - 强调文字颜色 2 2 5 6 2" xfId="5285"/>
    <cellStyle name="40% - 强调文字颜色 2 2 5 6 3" xfId="5289"/>
    <cellStyle name="40% - 强调文字颜色 2 2 5 7" xfId="5294"/>
    <cellStyle name="40% - 强调文字颜色 2 2 5 8" xfId="3783"/>
    <cellStyle name="40% - 强调文字颜色 2 2 6" xfId="776"/>
    <cellStyle name="40% - 强调文字颜色 2 2 6 2" xfId="16924"/>
    <cellStyle name="40% - 强调文字颜色 2 2 6 2 2" xfId="16925"/>
    <cellStyle name="40% - 强调文字颜色 2 2 6 2 2 2" xfId="12392"/>
    <cellStyle name="40% - 强调文字颜色 2 2 6 2 2 3" xfId="12394"/>
    <cellStyle name="40% - 强调文字颜色 2 2 6 2 3" xfId="16927"/>
    <cellStyle name="40% - 强调文字颜色 2 2 6 2 4" xfId="16929"/>
    <cellStyle name="40% - 强调文字颜色 2 2 6 3" xfId="16930"/>
    <cellStyle name="40% - 强调文字颜色 2 2 6 3 2" xfId="16932"/>
    <cellStyle name="40% - 强调文字颜色 2 2 6 3 2 2" xfId="12615"/>
    <cellStyle name="40% - 强调文字颜色 2 2 6 3 2 3" xfId="6047"/>
    <cellStyle name="40% - 强调文字颜色 2 2 6 3 3" xfId="16935"/>
    <cellStyle name="40% - 强调文字颜色 2 2 6 3 4" xfId="16937"/>
    <cellStyle name="40% - 强调文字颜色 2 2 6 4" xfId="16938"/>
    <cellStyle name="40% - 强调文字颜色 2 2 6 4 2" xfId="16941"/>
    <cellStyle name="40% - 强调文字颜色 2 2 6 4 2 2" xfId="16944"/>
    <cellStyle name="40% - 强调文字颜色 2 2 6 4 2 3" xfId="6182"/>
    <cellStyle name="40% - 强调文字颜色 2 2 6 4 3" xfId="16948"/>
    <cellStyle name="40% - 强调文字颜色 2 2 6 4 4" xfId="16952"/>
    <cellStyle name="40% - 强调文字颜色 2 2 6 5" xfId="13108"/>
    <cellStyle name="40% - 强调文字颜色 2 2 6 5 2" xfId="13111"/>
    <cellStyle name="40% - 强调文字颜色 2 2 6 5 3" xfId="13112"/>
    <cellStyle name="40% - 强调文字颜色 2 2 6 6" xfId="349"/>
    <cellStyle name="40% - 强调文字颜色 2 2 6 7" xfId="16"/>
    <cellStyle name="40% - 强调文字颜色 2 2 7" xfId="16956"/>
    <cellStyle name="40% - 强调文字颜色 2 2 7 2" xfId="16957"/>
    <cellStyle name="40% - 强调文字颜色 2 2 7 2 2" xfId="3777"/>
    <cellStyle name="40% - 强调文字颜色 2 2 7 2 3" xfId="3837"/>
    <cellStyle name="40% - 强调文字颜色 2 2 7 3" xfId="3966"/>
    <cellStyle name="40% - 强调文字颜色 2 2 7 4" xfId="4093"/>
    <cellStyle name="40% - 强调文字颜色 2 2 8" xfId="16961"/>
    <cellStyle name="40% - 强调文字颜色 2 2 8 2" xfId="16273"/>
    <cellStyle name="40% - 强调文字颜色 2 2 8 2 2" xfId="4240"/>
    <cellStyle name="40% - 强调文字颜色 2 2 8 2 3" xfId="16965"/>
    <cellStyle name="40% - 强调文字颜色 2 2 8 3" xfId="16967"/>
    <cellStyle name="40% - 强调文字颜色 2 2 8 4" xfId="16971"/>
    <cellStyle name="40% - 强调文字颜色 2 2 9" xfId="16973"/>
    <cellStyle name="40% - 强调文字颜色 2 2 9 2" xfId="16285"/>
    <cellStyle name="40% - 强调文字颜色 2 2 9 2 2" xfId="16975"/>
    <cellStyle name="40% - 强调文字颜色 2 2 9 2 3" xfId="16978"/>
    <cellStyle name="40% - 强调文字颜色 2 2 9 3" xfId="16979"/>
    <cellStyle name="40% - 强调文字颜色 2 2 9 4" xfId="16980"/>
    <cellStyle name="40% - 强调文字颜色 2 2_11" xfId="16982"/>
    <cellStyle name="40% - 强调文字颜色 2 3" xfId="16985"/>
    <cellStyle name="40% - 强调文字颜色 2 3 10" xfId="14883"/>
    <cellStyle name="40% - 强调文字颜色 2 3 10 2" xfId="16988"/>
    <cellStyle name="40% - 强调文字颜色 2 3 10 2 2" xfId="16991"/>
    <cellStyle name="40% - 强调文字颜色 2 3 10 2 3" xfId="16992"/>
    <cellStyle name="40% - 强调文字颜色 2 3 10 3" xfId="16994"/>
    <cellStyle name="40% - 强调文字颜色 2 3 10 4" xfId="3829"/>
    <cellStyle name="40% - 强调文字颜色 2 3 11" xfId="14885"/>
    <cellStyle name="40% - 强调文字颜色 2 3 11 2" xfId="16995"/>
    <cellStyle name="40% - 强调文字颜色 2 3 11 2 2" xfId="17000"/>
    <cellStyle name="40% - 强调文字颜色 2 3 11 2 3" xfId="17001"/>
    <cellStyle name="40% - 强调文字颜色 2 3 11 3" xfId="17002"/>
    <cellStyle name="40% - 强调文字颜色 2 3 11 4" xfId="17003"/>
    <cellStyle name="40% - 强调文字颜色 2 3 12" xfId="17005"/>
    <cellStyle name="40% - 强调文字颜色 2 3 12 2" xfId="17007"/>
    <cellStyle name="40% - 强调文字颜色 2 3 12 2 2" xfId="17009"/>
    <cellStyle name="40% - 强调文字颜色 2 3 12 2 3" xfId="17012"/>
    <cellStyle name="40% - 强调文字颜色 2 3 12 3" xfId="17014"/>
    <cellStyle name="40% - 强调文字颜色 2 3 12 4" xfId="17018"/>
    <cellStyle name="40% - 强调文字颜色 2 3 13" xfId="17019"/>
    <cellStyle name="40% - 强调文字颜色 2 3 13 2" xfId="17021"/>
    <cellStyle name="40% - 强调文字颜色 2 3 13 2 2" xfId="3618"/>
    <cellStyle name="40% - 强调文字颜色 2 3 13 2 3" xfId="17025"/>
    <cellStyle name="40% - 强调文字颜色 2 3 13 3" xfId="17026"/>
    <cellStyle name="40% - 强调文字颜色 2 3 13 4" xfId="17027"/>
    <cellStyle name="40% - 强调文字颜色 2 3 14" xfId="17028"/>
    <cellStyle name="40% - 强调文字颜色 2 3 14 2" xfId="17030"/>
    <cellStyle name="40% - 强调文字颜色 2 3 14 2 2" xfId="17031"/>
    <cellStyle name="40% - 强调文字颜色 2 3 14 2 3" xfId="17034"/>
    <cellStyle name="40% - 强调文字颜色 2 3 14 3" xfId="17035"/>
    <cellStyle name="40% - 强调文字颜色 2 3 14 4" xfId="17036"/>
    <cellStyle name="40% - 强调文字颜色 2 3 15" xfId="17037"/>
    <cellStyle name="40% - 强调文字颜色 2 3 15 2" xfId="17039"/>
    <cellStyle name="40% - 强调文字颜色 2 3 15 3" xfId="17040"/>
    <cellStyle name="40% - 强调文字颜色 2 3 16" xfId="17041"/>
    <cellStyle name="40% - 强调文字颜色 2 3 17" xfId="17038"/>
    <cellStyle name="40% - 强调文字颜色 2 3 2" xfId="17043"/>
    <cellStyle name="40% - 强调文字颜色 2 3 2 10" xfId="17046"/>
    <cellStyle name="40% - 强调文字颜色 2 3 2 2" xfId="17052"/>
    <cellStyle name="40% - 强调文字颜色 2 3 2 2 2" xfId="17054"/>
    <cellStyle name="40% - 强调文字颜色 2 3 2 2 2 2" xfId="17058"/>
    <cellStyle name="40% - 强调文字颜色 2 3 2 2 2 2 2" xfId="17062"/>
    <cellStyle name="40% - 强调文字颜色 2 3 2 2 2 2 2 2" xfId="17065"/>
    <cellStyle name="40% - 强调文字颜色 2 3 2 2 2 2 2 3" xfId="17068"/>
    <cellStyle name="40% - 强调文字颜色 2 3 2 2 2 2 3" xfId="17072"/>
    <cellStyle name="40% - 强调文字颜色 2 3 2 2 2 2 4" xfId="17076"/>
    <cellStyle name="40% - 强调文字颜色 2 3 2 2 2 3" xfId="17080"/>
    <cellStyle name="40% - 强调文字颜色 2 3 2 2 2 3 2" xfId="17083"/>
    <cellStyle name="40% - 强调文字颜色 2 3 2 2 2 3 2 2" xfId="17086"/>
    <cellStyle name="40% - 强调文字颜色 2 3 2 2 2 3 2 3" xfId="17089"/>
    <cellStyle name="40% - 强调文字颜色 2 3 2 2 2 3 3" xfId="17093"/>
    <cellStyle name="40% - 强调文字颜色 2 3 2 2 2 3 4" xfId="17096"/>
    <cellStyle name="40% - 强调文字颜色 2 3 2 2 2 4" xfId="17101"/>
    <cellStyle name="40% - 强调文字颜色 2 3 2 2 2 4 2" xfId="17105"/>
    <cellStyle name="40% - 强调文字颜色 2 3 2 2 2 4 2 2" xfId="17113"/>
    <cellStyle name="40% - 强调文字颜色 2 3 2 2 2 4 2 3" xfId="17120"/>
    <cellStyle name="40% - 强调文字颜色 2 3 2 2 2 4 3" xfId="17125"/>
    <cellStyle name="40% - 强调文字颜色 2 3 2 2 2 4 4" xfId="17130"/>
    <cellStyle name="40% - 强调文字颜色 2 3 2 2 2 5" xfId="17134"/>
    <cellStyle name="40% - 强调文字颜色 2 3 2 2 2 5 2" xfId="17138"/>
    <cellStyle name="40% - 强调文字颜色 2 3 2 2 2 5 3" xfId="17143"/>
    <cellStyle name="40% - 强调文字颜色 2 3 2 2 2 6" xfId="17149"/>
    <cellStyle name="40% - 强调文字颜色 2 3 2 2 2 7" xfId="17153"/>
    <cellStyle name="40% - 强调文字颜色 2 3 2 2 3" xfId="17154"/>
    <cellStyle name="40% - 强调文字颜色 2 3 2 2 3 2" xfId="17158"/>
    <cellStyle name="40% - 强调文字颜色 2 3 2 2 3 2 2" xfId="15798"/>
    <cellStyle name="40% - 强调文字颜色 2 3 2 2 3 2 3" xfId="15804"/>
    <cellStyle name="40% - 强调文字颜色 2 3 2 2 3 3" xfId="17162"/>
    <cellStyle name="40% - 强调文字颜色 2 3 2 2 3 4" xfId="17166"/>
    <cellStyle name="40% - 强调文字颜色 2 3 2 2 4" xfId="17167"/>
    <cellStyle name="40% - 强调文字颜色 2 3 2 2 4 2" xfId="17171"/>
    <cellStyle name="40% - 强调文字颜色 2 3 2 2 4 2 2" xfId="15888"/>
    <cellStyle name="40% - 强调文字颜色 2 3 2 2 4 2 3" xfId="15895"/>
    <cellStyle name="40% - 强调文字颜色 2 3 2 2 4 3" xfId="17175"/>
    <cellStyle name="40% - 强调文字颜色 2 3 2 2 4 4" xfId="17179"/>
    <cellStyle name="40% - 强调文字颜色 2 3 2 2 5" xfId="17180"/>
    <cellStyle name="40% - 强调文字颜色 2 3 2 2 5 2" xfId="17184"/>
    <cellStyle name="40% - 强调文字颜色 2 3 2 2 5 2 2" xfId="17185"/>
    <cellStyle name="40% - 强调文字颜色 2 3 2 2 5 2 3" xfId="17186"/>
    <cellStyle name="40% - 强调文字颜色 2 3 2 2 5 3" xfId="17190"/>
    <cellStyle name="40% - 强调文字颜色 2 3 2 2 5 4" xfId="17194"/>
    <cellStyle name="40% - 强调文字颜色 2 3 2 2 6" xfId="17196"/>
    <cellStyle name="40% - 强调文字颜色 2 3 2 2 6 2" xfId="17200"/>
    <cellStyle name="40% - 强调文字颜色 2 3 2 2 6 2 2" xfId="10408"/>
    <cellStyle name="40% - 强调文字颜色 2 3 2 2 6 2 3" xfId="12434"/>
    <cellStyle name="40% - 强调文字颜色 2 3 2 2 6 3" xfId="3682"/>
    <cellStyle name="40% - 强调文字颜色 2 3 2 2 6 4" xfId="3687"/>
    <cellStyle name="40% - 强调文字颜色 2 3 2 2 7" xfId="17201"/>
    <cellStyle name="40% - 强调文字颜色 2 3 2 2 7 2" xfId="17205"/>
    <cellStyle name="40% - 强调文字颜色 2 3 2 2 7 3" xfId="17208"/>
    <cellStyle name="40% - 强调文字颜色 2 3 2 2 8" xfId="17211"/>
    <cellStyle name="40% - 强调文字颜色 2 3 2 2 9" xfId="17213"/>
    <cellStyle name="40% - 强调文字颜色 2 3 2 3" xfId="17215"/>
    <cellStyle name="40% - 强调文字颜色 2 3 2 3 2" xfId="17218"/>
    <cellStyle name="40% - 强调文字颜色 2 3 2 3 2 2" xfId="17222"/>
    <cellStyle name="40% - 强调文字颜色 2 3 2 3 2 2 2" xfId="3445"/>
    <cellStyle name="40% - 强调文字颜色 2 3 2 3 2 2 2 2" xfId="17224"/>
    <cellStyle name="40% - 强调文字颜色 2 3 2 3 2 2 2 3" xfId="17226"/>
    <cellStyle name="40% - 强调文字颜色 2 3 2 3 2 2 3" xfId="3466"/>
    <cellStyle name="40% - 强调文字颜色 2 3 2 3 2 2 4" xfId="17227"/>
    <cellStyle name="40% - 强调文字颜色 2 3 2 3 2 3" xfId="17231"/>
    <cellStyle name="40% - 强调文字颜色 2 3 2 3 2 3 2" xfId="16590"/>
    <cellStyle name="40% - 强调文字颜色 2 3 2 3 2 3 3" xfId="17233"/>
    <cellStyle name="40% - 强调文字颜色 2 3 2 3 2 4" xfId="17237"/>
    <cellStyle name="40% - 强调文字颜色 2 3 2 3 2 5" xfId="17241"/>
    <cellStyle name="40% - 强调文字颜色 2 3 2 3 3" xfId="17243"/>
    <cellStyle name="40% - 强调文字颜色 2 3 2 3 3 2" xfId="17248"/>
    <cellStyle name="40% - 强调文字颜色 2 3 2 3 3 2 2" xfId="15966"/>
    <cellStyle name="40% - 强调文字颜色 2 3 2 3 3 2 3" xfId="15971"/>
    <cellStyle name="40% - 强调文字颜色 2 3 2 3 3 3" xfId="17252"/>
    <cellStyle name="40% - 强调文字颜色 2 3 2 3 3 4" xfId="17256"/>
    <cellStyle name="40% - 强调文字颜色 2 3 2 3 4" xfId="17258"/>
    <cellStyle name="40% - 强调文字颜色 2 3 2 3 4 2" xfId="17264"/>
    <cellStyle name="40% - 强调文字颜色 2 3 2 3 4 2 2" xfId="17266"/>
    <cellStyle name="40% - 强调文字颜色 2 3 2 3 4 2 3" xfId="17268"/>
    <cellStyle name="40% - 强调文字颜色 2 3 2 3 4 3" xfId="17272"/>
    <cellStyle name="40% - 强调文字颜色 2 3 2 3 4 4" xfId="17276"/>
    <cellStyle name="40% - 强调文字颜色 2 3 2 3 5" xfId="17278"/>
    <cellStyle name="40% - 强调文字颜色 2 3 2 3 5 2" xfId="17284"/>
    <cellStyle name="40% - 强调文字颜色 2 3 2 3 5 3" xfId="17289"/>
    <cellStyle name="40% - 强调文字颜色 2 3 2 3 6" xfId="17291"/>
    <cellStyle name="40% - 强调文字颜色 2 3 2 3 7" xfId="17293"/>
    <cellStyle name="40% - 强调文字颜色 2 3 2 4" xfId="17296"/>
    <cellStyle name="40% - 强调文字颜色 2 3 2 4 2" xfId="17299"/>
    <cellStyle name="40% - 强调文字颜色 2 3 2 4 2 2" xfId="17303"/>
    <cellStyle name="40% - 强调文字颜色 2 3 2 4 2 2 2" xfId="4355"/>
    <cellStyle name="40% - 强调文字颜色 2 3 2 4 2 2 3" xfId="17305"/>
    <cellStyle name="40% - 强调文字颜色 2 3 2 4 2 3" xfId="17309"/>
    <cellStyle name="40% - 强调文字颜色 2 3 2 4 2 4" xfId="17313"/>
    <cellStyle name="40% - 强调文字颜色 2 3 2 4 3" xfId="17315"/>
    <cellStyle name="40% - 强调文字颜色 2 3 2 4 3 2" xfId="17320"/>
    <cellStyle name="40% - 强调文字颜色 2 3 2 4 3 3" xfId="17325"/>
    <cellStyle name="40% - 强调文字颜色 2 3 2 4 4" xfId="17327"/>
    <cellStyle name="40% - 强调文字颜色 2 3 2 4 5" xfId="17329"/>
    <cellStyle name="40% - 强调文字颜色 2 3 2 5" xfId="17333"/>
    <cellStyle name="40% - 强调文字颜色 2 3 2 5 2" xfId="17335"/>
    <cellStyle name="40% - 强调文字颜色 2 3 2 5 2 2" xfId="17339"/>
    <cellStyle name="40% - 强调文字颜色 2 3 2 5 2 3" xfId="17342"/>
    <cellStyle name="40% - 强调文字颜色 2 3 2 5 3" xfId="17344"/>
    <cellStyle name="40% - 强调文字颜色 2 3 2 5 4" xfId="17346"/>
    <cellStyle name="40% - 强调文字颜色 2 3 2 6" xfId="17348"/>
    <cellStyle name="40% - 强调文字颜色 2 3 2 6 2" xfId="17350"/>
    <cellStyle name="40% - 强调文字颜色 2 3 2 6 2 2" xfId="17354"/>
    <cellStyle name="40% - 强调文字颜色 2 3 2 6 2 3" xfId="17357"/>
    <cellStyle name="40% - 强调文字颜色 2 3 2 6 3" xfId="17359"/>
    <cellStyle name="40% - 强调文字颜色 2 3 2 6 4" xfId="17361"/>
    <cellStyle name="40% - 强调文字颜色 2 3 2 7" xfId="17363"/>
    <cellStyle name="40% - 强调文字颜色 2 3 2 7 2" xfId="17365"/>
    <cellStyle name="40% - 强调文字颜色 2 3 2 7 2 2" xfId="17369"/>
    <cellStyle name="40% - 强调文字颜色 2 3 2 7 2 3" xfId="17371"/>
    <cellStyle name="40% - 强调文字颜色 2 3 2 7 3" xfId="17373"/>
    <cellStyle name="40% - 强调文字颜色 2 3 2 7 4" xfId="17375"/>
    <cellStyle name="40% - 强调文字颜色 2 3 2 8" xfId="15374"/>
    <cellStyle name="40% - 强调文字颜色 2 3 2 8 2" xfId="11790"/>
    <cellStyle name="40% - 强调文字颜色 2 3 2 8 3" xfId="15377"/>
    <cellStyle name="40% - 强调文字颜色 2 3 2 9" xfId="8970"/>
    <cellStyle name="40% - 强调文字颜色 2 3 2_11" xfId="17379"/>
    <cellStyle name="40% - 强调文字颜色 2 3 3" xfId="17381"/>
    <cellStyle name="40% - 强调文字颜色 2 3 3 10" xfId="17383"/>
    <cellStyle name="40% - 强调文字颜色 2 3 3 2" xfId="17386"/>
    <cellStyle name="40% - 强调文字颜色 2 3 3 2 2" xfId="17389"/>
    <cellStyle name="40% - 强调文字颜色 2 3 3 2 2 2" xfId="15531"/>
    <cellStyle name="40% - 强调文字颜色 2 3 3 2 2 2 2" xfId="5899"/>
    <cellStyle name="40% - 强调文字颜色 2 3 3 2 2 2 2 2" xfId="14795"/>
    <cellStyle name="40% - 强调文字颜色 2 3 3 2 2 2 2 3" xfId="14800"/>
    <cellStyle name="40% - 强调文字颜色 2 3 3 2 2 2 3" xfId="5916"/>
    <cellStyle name="40% - 强调文字颜色 2 3 3 2 2 2 4" xfId="5932"/>
    <cellStyle name="40% - 强调文字颜色 2 3 3 2 2 3" xfId="15534"/>
    <cellStyle name="40% - 强调文字颜色 2 3 3 2 2 3 2" xfId="15537"/>
    <cellStyle name="40% - 强调文字颜色 2 3 3 2 2 3 2 2" xfId="14622"/>
    <cellStyle name="40% - 强调文字颜色 2 3 3 2 2 3 2 3" xfId="17391"/>
    <cellStyle name="40% - 强调文字颜色 2 3 3 2 2 3 3" xfId="15540"/>
    <cellStyle name="40% - 强调文字颜色 2 3 3 2 2 3 4" xfId="5074"/>
    <cellStyle name="40% - 强调文字颜色 2 3 3 2 2 4" xfId="15544"/>
    <cellStyle name="40% - 强调文字颜色 2 3 3 2 2 4 2" xfId="17394"/>
    <cellStyle name="40% - 强调文字颜色 2 3 3 2 2 4 2 2" xfId="17396"/>
    <cellStyle name="40% - 强调文字颜色 2 3 3 2 2 4 2 3" xfId="17398"/>
    <cellStyle name="40% - 强调文字颜色 2 3 3 2 2 4 3" xfId="17401"/>
    <cellStyle name="40% - 强调文字颜色 2 3 3 2 2 4 4" xfId="17403"/>
    <cellStyle name="40% - 强调文字颜色 2 3 3 2 2 5" xfId="15548"/>
    <cellStyle name="40% - 强调文字颜色 2 3 3 2 2 5 2" xfId="12626"/>
    <cellStyle name="40% - 强调文字颜色 2 3 3 2 2 5 3" xfId="14314"/>
    <cellStyle name="40% - 强调文字颜色 2 3 3 2 2 6" xfId="17408"/>
    <cellStyle name="40% - 强调文字颜色 2 3 3 2 2 7" xfId="17411"/>
    <cellStyle name="40% - 强调文字颜色 2 3 3 2 3" xfId="17413"/>
    <cellStyle name="40% - 强调文字颜色 2 3 3 2 3 2" xfId="15557"/>
    <cellStyle name="40% - 强调文字颜色 2 3 3 2 3 2 2" xfId="45"/>
    <cellStyle name="40% - 强调文字颜色 2 3 3 2 3 2 3" xfId="14436"/>
    <cellStyle name="40% - 强调文字颜色 2 3 3 2 3 3" xfId="17417"/>
    <cellStyle name="40% - 强调文字颜色 2 3 3 2 3 4" xfId="17422"/>
    <cellStyle name="40% - 强调文字颜色 2 3 3 2 4" xfId="17423"/>
    <cellStyle name="40% - 强调文字颜色 2 3 3 2 4 2" xfId="9294"/>
    <cellStyle name="40% - 强调文字颜色 2 3 3 2 4 2 2" xfId="10505"/>
    <cellStyle name="40% - 强调文字颜色 2 3 3 2 4 2 3" xfId="10532"/>
    <cellStyle name="40% - 强调文字颜色 2 3 3 2 4 3" xfId="17428"/>
    <cellStyle name="40% - 强调文字颜色 2 3 3 2 4 4" xfId="17433"/>
    <cellStyle name="40% - 强调文字颜色 2 3 3 2 5" xfId="17435"/>
    <cellStyle name="40% - 强调文字颜色 2 3 3 2 5 2" xfId="15577"/>
    <cellStyle name="40% - 强调文字颜色 2 3 3 2 5 2 2" xfId="11260"/>
    <cellStyle name="40% - 强调文字颜色 2 3 3 2 5 2 3" xfId="11273"/>
    <cellStyle name="40% - 强调文字颜色 2 3 3 2 5 3" xfId="17441"/>
    <cellStyle name="40% - 强调文字颜色 2 3 3 2 5 4" xfId="17447"/>
    <cellStyle name="40% - 强调文字颜色 2 3 3 2 6" xfId="17449"/>
    <cellStyle name="40% - 强调文字颜色 2 3 3 2 6 2" xfId="15589"/>
    <cellStyle name="40% - 强调文字颜色 2 3 3 2 6 2 2" xfId="11723"/>
    <cellStyle name="40% - 强调文字颜色 2 3 3 2 6 2 3" xfId="11725"/>
    <cellStyle name="40% - 强调文字颜色 2 3 3 2 6 3" xfId="17455"/>
    <cellStyle name="40% - 强调文字颜色 2 3 3 2 6 4" xfId="17458"/>
    <cellStyle name="40% - 强调文字颜色 2 3 3 2 7" xfId="17460"/>
    <cellStyle name="40% - 强调文字颜色 2 3 3 2 7 2" xfId="17464"/>
    <cellStyle name="40% - 强调文字颜色 2 3 3 2 7 3" xfId="17466"/>
    <cellStyle name="40% - 强调文字颜色 2 3 3 2 8" xfId="17470"/>
    <cellStyle name="40% - 强调文字颜色 2 3 3 2 9" xfId="17472"/>
    <cellStyle name="40% - 强调文字颜色 2 3 3 3" xfId="17474"/>
    <cellStyle name="40% - 强调文字颜色 2 3 3 3 2" xfId="17476"/>
    <cellStyle name="40% - 强调文字颜色 2 3 3 3 2 2" xfId="15614"/>
    <cellStyle name="40% - 强调文字颜色 2 3 3 3 2 2 2" xfId="8176"/>
    <cellStyle name="40% - 强调文字颜色 2 3 3 3 2 2 2 2" xfId="11932"/>
    <cellStyle name="40% - 强调文字颜色 2 3 3 3 2 2 2 3" xfId="11939"/>
    <cellStyle name="40% - 强调文字颜色 2 3 3 3 2 2 3" xfId="10705"/>
    <cellStyle name="40% - 强调文字颜色 2 3 3 3 2 2 4" xfId="17477"/>
    <cellStyle name="40% - 强调文字颜色 2 3 3 3 2 3" xfId="15617"/>
    <cellStyle name="40% - 强调文字颜色 2 3 3 3 2 3 2" xfId="15191"/>
    <cellStyle name="40% - 强调文字颜色 2 3 3 3 2 3 3" xfId="17479"/>
    <cellStyle name="40% - 强调文字颜色 2 3 3 3 2 4" xfId="17482"/>
    <cellStyle name="40% - 强调文字颜色 2 3 3 3 2 5" xfId="17484"/>
    <cellStyle name="40% - 强调文字颜色 2 3 3 3 3" xfId="17485"/>
    <cellStyle name="40% - 强调文字颜色 2 3 3 3 3 2" xfId="15627"/>
    <cellStyle name="40% - 强调文字颜色 2 3 3 3 3 2 2" xfId="16255"/>
    <cellStyle name="40% - 强调文字颜色 2 3 3 3 3 2 3" xfId="17486"/>
    <cellStyle name="40% - 强调文字颜色 2 3 3 3 3 3" xfId="17490"/>
    <cellStyle name="40% - 强调文字颜色 2 3 3 3 3 4" xfId="17492"/>
    <cellStyle name="40% - 强调文字颜色 2 3 3 3 4" xfId="17493"/>
    <cellStyle name="40% - 强调文字颜色 2 3 3 3 4 2" xfId="15646"/>
    <cellStyle name="40% - 强调文字颜色 2 3 3 3 4 2 2" xfId="12291"/>
    <cellStyle name="40% - 强调文字颜色 2 3 3 3 4 2 3" xfId="12399"/>
    <cellStyle name="40% - 强调文字颜色 2 3 3 3 4 3" xfId="17497"/>
    <cellStyle name="40% - 强调文字颜色 2 3 3 3 4 4" xfId="17501"/>
    <cellStyle name="40% - 强调文字颜色 2 3 3 3 5" xfId="17502"/>
    <cellStyle name="40% - 强调文字颜色 2 3 3 3 5 2" xfId="17509"/>
    <cellStyle name="40% - 强调文字颜色 2 3 3 3 5 3" xfId="17515"/>
    <cellStyle name="40% - 强调文字颜色 2 3 3 3 6" xfId="17518"/>
    <cellStyle name="40% - 强调文字颜色 2 3 3 3 7" xfId="17520"/>
    <cellStyle name="40% - 强调文字颜色 2 3 3 4" xfId="17522"/>
    <cellStyle name="40% - 强调文字颜色 2 3 3 4 2" xfId="17524"/>
    <cellStyle name="40% - 强调文字颜色 2 3 3 4 2 2" xfId="15667"/>
    <cellStyle name="40% - 强调文字颜色 2 3 3 4 2 2 2" xfId="11458"/>
    <cellStyle name="40% - 强调文字颜色 2 3 3 4 2 2 3" xfId="17525"/>
    <cellStyle name="40% - 强调文字颜色 2 3 3 4 2 3" xfId="17528"/>
    <cellStyle name="40% - 强调文字颜色 2 3 3 4 2 4" xfId="17532"/>
    <cellStyle name="40% - 强调文字颜色 2 3 3 4 3" xfId="17533"/>
    <cellStyle name="40% - 强调文字颜色 2 3 3 4 3 2" xfId="17537"/>
    <cellStyle name="40% - 强调文字颜色 2 3 3 4 3 3" xfId="17541"/>
    <cellStyle name="40% - 强调文字颜色 2 3 3 4 4" xfId="17542"/>
    <cellStyle name="40% - 强调文字颜色 2 3 3 4 5" xfId="17543"/>
    <cellStyle name="40% - 强调文字颜色 2 3 3 5" xfId="13131"/>
    <cellStyle name="40% - 强调文字颜色 2 3 3 5 2" xfId="11115"/>
    <cellStyle name="40% - 强调文字颜色 2 3 3 5 2 2" xfId="6914"/>
    <cellStyle name="40% - 强调文字颜色 2 3 3 5 2 3" xfId="11124"/>
    <cellStyle name="40% - 强调文字颜色 2 3 3 5 3" xfId="11134"/>
    <cellStyle name="40% - 强调文字颜色 2 3 3 5 4" xfId="11149"/>
    <cellStyle name="40% - 强调文字颜色 2 3 3 6" xfId="2454"/>
    <cellStyle name="40% - 强调文字颜色 2 3 3 6 2" xfId="11159"/>
    <cellStyle name="40% - 强调文字颜色 2 3 3 6 2 2" xfId="6939"/>
    <cellStyle name="40% - 强调文字颜色 2 3 3 6 2 3" xfId="13169"/>
    <cellStyle name="40% - 强调文字颜色 2 3 3 6 3" xfId="13173"/>
    <cellStyle name="40% - 强调文字颜色 2 3 3 6 4" xfId="13177"/>
    <cellStyle name="40% - 强调文字颜色 2 3 3 7" xfId="5341"/>
    <cellStyle name="40% - 强调文字颜色 2 3 3 7 2" xfId="11176"/>
    <cellStyle name="40% - 强调文字颜色 2 3 3 7 2 2" xfId="13178"/>
    <cellStyle name="40% - 强调文字颜色 2 3 3 7 2 3" xfId="13184"/>
    <cellStyle name="40% - 强调文字颜色 2 3 3 7 3" xfId="13188"/>
    <cellStyle name="40% - 强调文字颜色 2 3 3 7 4" xfId="13194"/>
    <cellStyle name="40% - 强调文字颜色 2 3 3 8" xfId="10201"/>
    <cellStyle name="40% - 强调文字颜色 2 3 3 8 2" xfId="11194"/>
    <cellStyle name="40% - 强调文字颜色 2 3 3 8 3" xfId="13200"/>
    <cellStyle name="40% - 强调文字颜色 2 3 3 9" xfId="10206"/>
    <cellStyle name="40% - 强调文字颜色 2 3 3_11" xfId="13536"/>
    <cellStyle name="40% - 强调文字颜色 2 3 4" xfId="797"/>
    <cellStyle name="40% - 强调文字颜色 2 3 4 2" xfId="799"/>
    <cellStyle name="40% - 强调文字颜色 2 3 4 2 2" xfId="807"/>
    <cellStyle name="40% - 强调文字颜色 2 3 4 2 2 2" xfId="828"/>
    <cellStyle name="40% - 强调文字颜色 2 3 4 2 2 2 2" xfId="15749"/>
    <cellStyle name="40% - 强调文字颜色 2 3 4 2 2 2 3" xfId="15760"/>
    <cellStyle name="40% - 强调文字颜色 2 3 4 2 2 3" xfId="850"/>
    <cellStyle name="40% - 强调文字颜色 2 3 4 2 2 4" xfId="15774"/>
    <cellStyle name="40% - 强调文字颜色 2 3 4 2 3" xfId="859"/>
    <cellStyle name="40% - 强调文字颜色 2 3 4 2 3 2" xfId="15787"/>
    <cellStyle name="40% - 强调文字颜色 2 3 4 2 3 2 2" xfId="17548"/>
    <cellStyle name="40% - 强调文字颜色 2 3 4 2 3 2 3" xfId="17553"/>
    <cellStyle name="40% - 强调文字颜色 2 3 4 2 3 3" xfId="17559"/>
    <cellStyle name="40% - 强调文字颜色 2 3 4 2 3 4" xfId="17564"/>
    <cellStyle name="40% - 强调文字颜色 2 3 4 2 4" xfId="875"/>
    <cellStyle name="40% - 强调文字颜色 2 3 4 2 4 2" xfId="15805"/>
    <cellStyle name="40% - 强调文字颜色 2 3 4 2 4 2 2" xfId="17566"/>
    <cellStyle name="40% - 强调文字颜色 2 3 4 2 4 2 3" xfId="17568"/>
    <cellStyle name="40% - 强调文字颜色 2 3 4 2 4 3" xfId="17573"/>
    <cellStyle name="40% - 强调文字颜色 2 3 4 2 4 4" xfId="17575"/>
    <cellStyle name="40% - 强调文字颜色 2 3 4 2 5" xfId="17576"/>
    <cellStyle name="40% - 强调文字颜色 2 3 4 2 5 2" xfId="15817"/>
    <cellStyle name="40% - 强调文字颜色 2 3 4 2 5 3" xfId="17582"/>
    <cellStyle name="40% - 强调文字颜色 2 3 4 2 6" xfId="17583"/>
    <cellStyle name="40% - 强调文字颜色 2 3 4 2 7" xfId="17584"/>
    <cellStyle name="40% - 强调文字颜色 2 3 4 3" xfId="882"/>
    <cellStyle name="40% - 强调文字颜色 2 3 4 3 2" xfId="889"/>
    <cellStyle name="40% - 强调文字颜色 2 3 4 3 2 2" xfId="15860"/>
    <cellStyle name="40% - 强调文字颜色 2 3 4 3 2 3" xfId="6600"/>
    <cellStyle name="40% - 强调文字颜色 2 3 4 3 3" xfId="897"/>
    <cellStyle name="40% - 强调文字颜色 2 3 4 3 4" xfId="17585"/>
    <cellStyle name="40% - 强调文字颜色 2 3 4 4" xfId="17586"/>
    <cellStyle name="40% - 强调文字颜色 2 3 4 4 2" xfId="17587"/>
    <cellStyle name="40% - 强调文字颜色 2 3 4 4 2 2" xfId="15918"/>
    <cellStyle name="40% - 强调文字颜色 2 3 4 4 2 3" xfId="6880"/>
    <cellStyle name="40% - 强调文字颜色 2 3 4 4 3" xfId="2492"/>
    <cellStyle name="40% - 强调文字颜色 2 3 4 4 4" xfId="3214"/>
    <cellStyle name="40% - 强调文字颜色 2 3 4 5" xfId="13215"/>
    <cellStyle name="40% - 强调文字颜色 2 3 4 5 2" xfId="1293"/>
    <cellStyle name="40% - 强调文字颜色 2 3 4 5 2 2" xfId="10374"/>
    <cellStyle name="40% - 强调文字颜色 2 3 4 5 2 3" xfId="7116"/>
    <cellStyle name="40% - 强调文字颜色 2 3 4 5 3" xfId="11231"/>
    <cellStyle name="40% - 强调文字颜色 2 3 4 5 4" xfId="13219"/>
    <cellStyle name="40% - 强调文字颜色 2 3 4 6" xfId="13224"/>
    <cellStyle name="40% - 强调文字颜色 2 3 4 6 2" xfId="11240"/>
    <cellStyle name="40% - 强调文字颜色 2 3 4 6 2 2" xfId="13227"/>
    <cellStyle name="40% - 强调文字颜色 2 3 4 6 2 3" xfId="7226"/>
    <cellStyle name="40% - 强调文字颜色 2 3 4 6 3" xfId="13233"/>
    <cellStyle name="40% - 强调文字颜色 2 3 4 6 4" xfId="13237"/>
    <cellStyle name="40% - 强调文字颜色 2 3 4 7" xfId="13240"/>
    <cellStyle name="40% - 强调文字颜色 2 3 4 7 2" xfId="11246"/>
    <cellStyle name="40% - 强调文字颜色 2 3 4 7 3" xfId="13246"/>
    <cellStyle name="40% - 强调文字颜色 2 3 4 8" xfId="13254"/>
    <cellStyle name="40% - 强调文字颜色 2 3 4 9" xfId="6271"/>
    <cellStyle name="40% - 强调文字颜色 2 3 5" xfId="928"/>
    <cellStyle name="40% - 强调文字颜色 2 3 5 2" xfId="160"/>
    <cellStyle name="40% - 强调文字颜色 2 3 5 2 2" xfId="950"/>
    <cellStyle name="40% - 强调文字颜色 2 3 5 2 2 2" xfId="15947"/>
    <cellStyle name="40% - 强调文字颜色 2 3 5 2 2 2 2" xfId="17589"/>
    <cellStyle name="40% - 强调文字颜色 2 3 5 2 2 2 3" xfId="17590"/>
    <cellStyle name="40% - 强调文字颜色 2 3 5 2 2 3" xfId="17591"/>
    <cellStyle name="40% - 强调文字颜色 2 3 5 2 2 4" xfId="17594"/>
    <cellStyle name="40% - 强调文字颜色 2 3 5 2 3" xfId="148"/>
    <cellStyle name="40% - 强调文字颜色 2 3 5 2 3 2" xfId="15951"/>
    <cellStyle name="40% - 强调文字颜色 2 3 5 2 3 3" xfId="17595"/>
    <cellStyle name="40% - 强调文字颜色 2 3 5 2 4" xfId="17596"/>
    <cellStyle name="40% - 强调文字颜色 2 3 5 2 5" xfId="17599"/>
    <cellStyle name="40% - 强调文字颜色 2 3 5 3" xfId="89"/>
    <cellStyle name="40% - 强调文字颜色 2 3 5 3 2" xfId="17603"/>
    <cellStyle name="40% - 强调文字颜色 2 3 5 3 2 2" xfId="17604"/>
    <cellStyle name="40% - 强调文字颜色 2 3 5 3 2 3" xfId="7540"/>
    <cellStyle name="40% - 强调文字颜色 2 3 5 3 3" xfId="17605"/>
    <cellStyle name="40% - 强调文字颜色 2 3 5 3 4" xfId="17606"/>
    <cellStyle name="40% - 强调文字颜色 2 3 5 4" xfId="214"/>
    <cellStyle name="40% - 强调文字颜色 2 3 5 4 2" xfId="17607"/>
    <cellStyle name="40% - 强调文字颜色 2 3 5 4 2 2" xfId="17611"/>
    <cellStyle name="40% - 强调文字颜色 2 3 5 4 2 3" xfId="7831"/>
    <cellStyle name="40% - 强调文字颜色 2 3 5 4 3" xfId="17612"/>
    <cellStyle name="40% - 强调文字颜色 2 3 5 4 4" xfId="17613"/>
    <cellStyle name="40% - 强调文字颜色 2 3 5 5" xfId="13259"/>
    <cellStyle name="40% - 强调文字颜色 2 3 5 5 2" xfId="11271"/>
    <cellStyle name="40% - 强调文字颜色 2 3 5 5 3" xfId="13262"/>
    <cellStyle name="40% - 强调文字颜色 2 3 5 6" xfId="475"/>
    <cellStyle name="40% - 强调文字颜色 2 3 5 7" xfId="7952"/>
    <cellStyle name="40% - 强调文字颜色 2 3 6" xfId="970"/>
    <cellStyle name="40% - 强调文字颜色 2 3 6 2" xfId="984"/>
    <cellStyle name="40% - 强调文字颜色 2 3 6 2 2" xfId="986"/>
    <cellStyle name="40% - 强调文字颜色 2 3 6 2 2 2" xfId="16013"/>
    <cellStyle name="40% - 强调文字颜色 2 3 6 2 2 3" xfId="17615"/>
    <cellStyle name="40% - 强调文字颜色 2 3 6 2 3" xfId="997"/>
    <cellStyle name="40% - 强调文字颜色 2 3 6 2 4" xfId="17616"/>
    <cellStyle name="40% - 强调文字颜色 2 3 6 3" xfId="1012"/>
    <cellStyle name="40% - 强调文字颜色 2 3 6 3 2" xfId="17617"/>
    <cellStyle name="40% - 强调文字颜色 2 3 6 3 2 2" xfId="17618"/>
    <cellStyle name="40% - 强调文字颜色 2 3 6 3 2 3" xfId="8270"/>
    <cellStyle name="40% - 强调文字颜色 2 3 6 3 3" xfId="17619"/>
    <cellStyle name="40% - 强调文字颜色 2 3 6 3 4" xfId="17620"/>
    <cellStyle name="40% - 强调文字颜色 2 3 6 4" xfId="1014"/>
    <cellStyle name="40% - 强调文字颜色 2 3 6 4 2" xfId="17621"/>
    <cellStyle name="40% - 强调文字颜色 2 3 6 4 3" xfId="17623"/>
    <cellStyle name="40% - 强调文字颜色 2 3 6 5" xfId="13273"/>
    <cellStyle name="40% - 强调文字颜色 2 3 6 6" xfId="13278"/>
    <cellStyle name="40% - 强调文字颜色 2 3 7" xfId="1038"/>
    <cellStyle name="40% - 强调文字颜色 2 3 7 2" xfId="694"/>
    <cellStyle name="40% - 强调文字颜色 2 3 7 2 2" xfId="17624"/>
    <cellStyle name="40% - 强调文字颜色 2 3 7 2 3" xfId="15750"/>
    <cellStyle name="40% - 强调文字颜色 2 3 7 3" xfId="785"/>
    <cellStyle name="40% - 强调文字颜色 2 3 7 4" xfId="5143"/>
    <cellStyle name="40% - 强调文字颜色 2 3 8" xfId="17626"/>
    <cellStyle name="40% - 强调文字颜色 2 3 8 2" xfId="16316"/>
    <cellStyle name="40% - 强调文字颜色 2 3 8 2 2" xfId="17627"/>
    <cellStyle name="40% - 强调文字颜色 2 3 8 2 3" xfId="17547"/>
    <cellStyle name="40% - 强调文字颜色 2 3 8 3" xfId="5498"/>
    <cellStyle name="40% - 强调文字颜色 2 3 8 4" xfId="5203"/>
    <cellStyle name="40% - 强调文字颜色 2 3 9" xfId="17630"/>
    <cellStyle name="40% - 强调文字颜色 2 3 9 2" xfId="17631"/>
    <cellStyle name="40% - 强调文字颜色 2 3 9 2 2" xfId="17632"/>
    <cellStyle name="40% - 强调文字颜色 2 3 9 2 3" xfId="17565"/>
    <cellStyle name="40% - 强调文字颜色 2 3 9 3" xfId="17634"/>
    <cellStyle name="40% - 强调文字颜色 2 3 9 4" xfId="17636"/>
    <cellStyle name="40% - 强调文字颜色 2 3_11" xfId="17638"/>
    <cellStyle name="40% - 强调文字颜色 2 4" xfId="2691"/>
    <cellStyle name="40% - 强调文字颜色 2 4 10" xfId="17639"/>
    <cellStyle name="40% - 强调文字颜色 2 4 11" xfId="17641"/>
    <cellStyle name="40% - 强调文字颜色 2 4 2" xfId="9192"/>
    <cellStyle name="40% - 强调文字颜色 2 4 2 2" xfId="17646"/>
    <cellStyle name="40% - 强调文字颜色 2 4 2 2 2" xfId="17649"/>
    <cellStyle name="40% - 强调文字颜色 2 4 2 2 2 2" xfId="17650"/>
    <cellStyle name="40% - 强调文字颜色 2 4 2 2 2 2 2" xfId="17653"/>
    <cellStyle name="40% - 强调文字颜色 2 4 2 2 2 2 3" xfId="17656"/>
    <cellStyle name="40% - 强调文字颜色 2 4 2 2 2 3" xfId="7694"/>
    <cellStyle name="40% - 强调文字颜色 2 4 2 2 2 4" xfId="8536"/>
    <cellStyle name="40% - 强调文字颜色 2 4 2 2 3" xfId="17658"/>
    <cellStyle name="40% - 强调文字颜色 2 4 2 2 3 2" xfId="17662"/>
    <cellStyle name="40% - 强调文字颜色 2 4 2 2 3 2 2" xfId="17425"/>
    <cellStyle name="40% - 强调文字颜色 2 4 2 2 3 2 3" xfId="17432"/>
    <cellStyle name="40% - 强调文字颜色 2 4 2 2 3 3" xfId="17664"/>
    <cellStyle name="40% - 强调文字颜色 2 4 2 2 3 4" xfId="17669"/>
    <cellStyle name="40% - 强调文字颜色 2 4 2 2 4" xfId="17674"/>
    <cellStyle name="40% - 强调文字颜色 2 4 2 2 4 2" xfId="17678"/>
    <cellStyle name="40% - 强调文字颜色 2 4 2 2 4 2 2" xfId="17496"/>
    <cellStyle name="40% - 强调文字颜色 2 4 2 2 4 2 3" xfId="17499"/>
    <cellStyle name="40% - 强调文字颜色 2 4 2 2 4 3" xfId="17680"/>
    <cellStyle name="40% - 强调文字颜色 2 4 2 2 4 4" xfId="17685"/>
    <cellStyle name="40% - 强调文字颜色 2 4 2 2 5" xfId="17686"/>
    <cellStyle name="40% - 强调文字颜色 2 4 2 2 5 2" xfId="17689"/>
    <cellStyle name="40% - 强调文字颜色 2 4 2 2 5 3" xfId="17691"/>
    <cellStyle name="40% - 强调文字颜色 2 4 2 2 6" xfId="17693"/>
    <cellStyle name="40% - 强调文字颜色 2 4 2 2 7" xfId="14115"/>
    <cellStyle name="40% - 强调文字颜色 2 4 2 3" xfId="17695"/>
    <cellStyle name="40% - 强调文字颜色 2 4 2 3 2" xfId="17699"/>
    <cellStyle name="40% - 强调文字颜色 2 4 2 3 2 2" xfId="17701"/>
    <cellStyle name="40% - 强调文字颜色 2 4 2 3 2 3" xfId="17703"/>
    <cellStyle name="40% - 强调文字颜色 2 4 2 3 3" xfId="17704"/>
    <cellStyle name="40% - 强调文字颜色 2 4 2 3 4" xfId="17706"/>
    <cellStyle name="40% - 强调文字颜色 2 4 2 4" xfId="17707"/>
    <cellStyle name="40% - 强调文字颜色 2 4 2 4 2" xfId="17710"/>
    <cellStyle name="40% - 强调文字颜色 2 4 2 4 2 2" xfId="17711"/>
    <cellStyle name="40% - 强调文字颜色 2 4 2 4 2 3" xfId="17712"/>
    <cellStyle name="40% - 强调文字颜色 2 4 2 4 3" xfId="17713"/>
    <cellStyle name="40% - 强调文字颜色 2 4 2 4 4" xfId="17714"/>
    <cellStyle name="40% - 强调文字颜色 2 4 2 5" xfId="17715"/>
    <cellStyle name="40% - 强调文字颜色 2 4 2 5 2" xfId="17716"/>
    <cellStyle name="40% - 强调文字颜色 2 4 2 5 2 2" xfId="17718"/>
    <cellStyle name="40% - 强调文字颜色 2 4 2 5 2 3" xfId="17720"/>
    <cellStyle name="40% - 强调文字颜色 2 4 2 5 3" xfId="17723"/>
    <cellStyle name="40% - 强调文字颜色 2 4 2 5 4" xfId="17724"/>
    <cellStyle name="40% - 强调文字颜色 2 4 2 6" xfId="17725"/>
    <cellStyle name="40% - 强调文字颜色 2 4 2 6 2" xfId="17727"/>
    <cellStyle name="40% - 强调文字颜色 2 4 2 6 2 2" xfId="17729"/>
    <cellStyle name="40% - 强调文字颜色 2 4 2 6 2 3" xfId="17730"/>
    <cellStyle name="40% - 强调文字颜色 2 4 2 6 3" xfId="17732"/>
    <cellStyle name="40% - 强调文字颜色 2 4 2 6 4" xfId="17733"/>
    <cellStyle name="40% - 强调文字颜色 2 4 2 7" xfId="17734"/>
    <cellStyle name="40% - 强调文字颜色 2 4 2 7 2" xfId="17735"/>
    <cellStyle name="40% - 强调文字颜色 2 4 2 7 3" xfId="17736"/>
    <cellStyle name="40% - 强调文字颜色 2 4 2 8" xfId="15384"/>
    <cellStyle name="40% - 强调文字颜色 2 4 2 9" xfId="15386"/>
    <cellStyle name="40% - 强调文字颜色 2 4 3" xfId="10874"/>
    <cellStyle name="40% - 强调文字颜色 2 4 3 2" xfId="17737"/>
    <cellStyle name="40% - 强调文字颜色 2 4 3 2 2" xfId="17741"/>
    <cellStyle name="40% - 强调文字颜色 2 4 3 2 2 2" xfId="1704"/>
    <cellStyle name="40% - 强调文字颜色 2 4 3 2 2 2 2" xfId="17744"/>
    <cellStyle name="40% - 强调文字颜色 2 4 3 2 2 2 3" xfId="11636"/>
    <cellStyle name="40% - 强调文字颜色 2 4 3 2 2 3" xfId="16106"/>
    <cellStyle name="40% - 强调文字颜色 2 4 3 2 2 4" xfId="16109"/>
    <cellStyle name="40% - 强调文字颜色 2 4 3 2 3" xfId="17746"/>
    <cellStyle name="40% - 强调文字颜色 2 4 3 2 3 2" xfId="16113"/>
    <cellStyle name="40% - 强调文字颜色 2 4 3 2 3 3" xfId="17754"/>
    <cellStyle name="40% - 强调文字颜色 2 4 3 2 4" xfId="17756"/>
    <cellStyle name="40% - 强调文字颜色 2 4 3 2 5" xfId="17759"/>
    <cellStyle name="40% - 强调文字颜色 2 4 3 3" xfId="17762"/>
    <cellStyle name="40% - 强调文字颜色 2 4 3 3 2" xfId="17766"/>
    <cellStyle name="40% - 强调文字颜色 2 4 3 3 2 2" xfId="17769"/>
    <cellStyle name="40% - 强调文字颜色 2 4 3 3 2 3" xfId="5067"/>
    <cellStyle name="40% - 强调文字颜色 2 4 3 3 3" xfId="17771"/>
    <cellStyle name="40% - 强调文字颜色 2 4 3 3 4" xfId="17774"/>
    <cellStyle name="40% - 强调文字颜色 2 4 3 4" xfId="17777"/>
    <cellStyle name="40% - 强调文字颜色 2 4 3 4 2" xfId="17779"/>
    <cellStyle name="40% - 强调文字颜色 2 4 3 4 2 2" xfId="17782"/>
    <cellStyle name="40% - 强调文字颜色 2 4 3 4 2 3" xfId="17784"/>
    <cellStyle name="40% - 强调文字颜色 2 4 3 4 3" xfId="17787"/>
    <cellStyle name="40% - 强调文字颜色 2 4 3 4 4" xfId="17789"/>
    <cellStyle name="40% - 强调文字颜色 2 4 3 5" xfId="13302"/>
    <cellStyle name="40% - 强调文字颜色 2 4 3 5 2" xfId="4641"/>
    <cellStyle name="40% - 强调文字颜色 2 4 3 5 3" xfId="9464"/>
    <cellStyle name="40% - 强调文字颜色 2 4 3 6" xfId="1394"/>
    <cellStyle name="40% - 强调文字颜色 2 4 3 7" xfId="5398"/>
    <cellStyle name="40% - 强调文字颜色 2 4 4" xfId="1068"/>
    <cellStyle name="40% - 强调文字颜色 2 4 4 2" xfId="1073"/>
    <cellStyle name="40% - 强调文字颜色 2 4 4 2 2" xfId="17794"/>
    <cellStyle name="40% - 强调文字颜色 2 4 4 2 2 2" xfId="15556"/>
    <cellStyle name="40% - 强调文字颜色 2 4 4 2 2 3" xfId="17795"/>
    <cellStyle name="40% - 强调文字颜色 2 4 4 2 3" xfId="17797"/>
    <cellStyle name="40% - 强调文字颜色 2 4 4 2 4" xfId="17798"/>
    <cellStyle name="40% - 强调文字颜色 2 4 4 3" xfId="1078"/>
    <cellStyle name="40% - 强调文字颜色 2 4 4 3 2" xfId="17801"/>
    <cellStyle name="40% - 强调文字颜色 2 4 4 3 2 2" xfId="13762"/>
    <cellStyle name="40% - 强调文字颜色 2 4 4 3 2 3" xfId="8898"/>
    <cellStyle name="40% - 强调文字颜色 2 4 4 3 3" xfId="17802"/>
    <cellStyle name="40% - 强调文字颜色 2 4 4 3 4" xfId="17803"/>
    <cellStyle name="40% - 强调文字颜色 2 4 4 4" xfId="17805"/>
    <cellStyle name="40% - 强调文字颜色 2 4 4 4 2" xfId="17809"/>
    <cellStyle name="40% - 强调文字颜色 2 4 4 4 3" xfId="688"/>
    <cellStyle name="40% - 强调文字颜色 2 4 4 5" xfId="13324"/>
    <cellStyle name="40% - 强调文字颜色 2 4 4 6" xfId="13327"/>
    <cellStyle name="40% - 强调文字颜色 2 4 5" xfId="1098"/>
    <cellStyle name="40% - 强调文字颜色 2 4 5 2" xfId="17810"/>
    <cellStyle name="40% - 强调文字颜色 2 4 5 2 2" xfId="17812"/>
    <cellStyle name="40% - 强调文字颜色 2 4 5 2 3" xfId="17813"/>
    <cellStyle name="40% - 强调文字颜色 2 4 5 3" xfId="17814"/>
    <cellStyle name="40% - 强调文字颜色 2 4 5 4" xfId="17816"/>
    <cellStyle name="40% - 强调文字颜色 2 4 6" xfId="1112"/>
    <cellStyle name="40% - 强调文字颜色 2 4 6 2" xfId="17818"/>
    <cellStyle name="40% - 强调文字颜色 2 4 6 2 2" xfId="12288"/>
    <cellStyle name="40% - 强调文字颜色 2 4 6 2 3" xfId="2838"/>
    <cellStyle name="40% - 强调文字颜色 2 4 6 3" xfId="17820"/>
    <cellStyle name="40% - 强调文字颜色 2 4 6 4" xfId="17821"/>
    <cellStyle name="40% - 强调文字颜色 2 4 7" xfId="17822"/>
    <cellStyle name="40% - 强调文字颜色 2 4 7 2" xfId="17823"/>
    <cellStyle name="40% - 强调文字颜色 2 4 7 2 2" xfId="5954"/>
    <cellStyle name="40% - 强调文字颜色 2 4 7 2 3" xfId="5984"/>
    <cellStyle name="40% - 强调文字颜色 2 4 7 3" xfId="6041"/>
    <cellStyle name="40% - 强调文字颜色 2 4 7 4" xfId="6079"/>
    <cellStyle name="40% - 强调文字颜色 2 4 8" xfId="17827"/>
    <cellStyle name="40% - 强调文字颜色 2 4 8 2" xfId="17829"/>
    <cellStyle name="40% - 强调文字颜色 2 4 8 2 2" xfId="16864"/>
    <cellStyle name="40% - 强调文字颜色 2 4 8 2 3" xfId="17830"/>
    <cellStyle name="40% - 强调文字颜色 2 4 8 3" xfId="6174"/>
    <cellStyle name="40% - 强调文字颜色 2 4 8 4" xfId="5699"/>
    <cellStyle name="40% - 强调文字颜色 2 4 9" xfId="17832"/>
    <cellStyle name="40% - 强调文字颜色 2 4 9 2" xfId="17834"/>
    <cellStyle name="40% - 强调文字颜色 2 4 9 3" xfId="17836"/>
    <cellStyle name="40% - 强调文字颜色 2 4_11" xfId="17837"/>
    <cellStyle name="40% - 强调文字颜色 2 5" xfId="10877"/>
    <cellStyle name="40% - 强调文字颜色 2 5 10" xfId="17838"/>
    <cellStyle name="40% - 强调文字颜色 2 5 2" xfId="17840"/>
    <cellStyle name="40% - 强调文字颜色 2 5 2 2" xfId="17842"/>
    <cellStyle name="40% - 强调文字颜色 2 5 2 2 2" xfId="17843"/>
    <cellStyle name="40% - 强调文字颜色 2 5 2 2 2 2" xfId="17844"/>
    <cellStyle name="40% - 强调文字颜色 2 5 2 2 2 3" xfId="17846"/>
    <cellStyle name="40% - 强调文字颜色 2 5 2 2 3" xfId="17847"/>
    <cellStyle name="40% - 强调文字颜色 2 5 2 2 4" xfId="16746"/>
    <cellStyle name="40% - 强调文字颜色 2 5 2 3" xfId="17848"/>
    <cellStyle name="40% - 强调文字颜色 2 5 2 3 2" xfId="17850"/>
    <cellStyle name="40% - 强调文字颜色 2 5 2 3 2 2" xfId="17851"/>
    <cellStyle name="40% - 强调文字颜色 2 5 2 3 2 3" xfId="17852"/>
    <cellStyle name="40% - 强调文字颜色 2 5 2 3 3" xfId="17853"/>
    <cellStyle name="40% - 强调文字颜色 2 5 2 3 4" xfId="17854"/>
    <cellStyle name="40% - 强调文字颜色 2 5 2 4" xfId="17856"/>
    <cellStyle name="40% - 强调文字颜色 2 5 2 4 2" xfId="17857"/>
    <cellStyle name="40% - 强调文字颜色 2 5 2 4 2 2" xfId="17858"/>
    <cellStyle name="40% - 强调文字颜色 2 5 2 4 2 3" xfId="17859"/>
    <cellStyle name="40% - 强调文字颜色 2 5 2 4 3" xfId="17860"/>
    <cellStyle name="40% - 强调文字颜色 2 5 2 4 4" xfId="17861"/>
    <cellStyle name="40% - 强调文字颜色 2 5 2 5" xfId="17862"/>
    <cellStyle name="40% - 强调文字颜色 2 5 2 5 2" xfId="17864"/>
    <cellStyle name="40% - 强调文字颜色 2 5 2 5 3" xfId="17865"/>
    <cellStyle name="40% - 强调文字颜色 2 5 2 6" xfId="17866"/>
    <cellStyle name="40% - 强调文字颜色 2 5 2 7" xfId="17867"/>
    <cellStyle name="40% - 强调文字颜色 2 5 3" xfId="301"/>
    <cellStyle name="40% - 强调文字颜色 2 5 3 2" xfId="17869"/>
    <cellStyle name="40% - 强调文字颜色 2 5 3 2 2" xfId="17870"/>
    <cellStyle name="40% - 强调文字颜色 2 5 3 2 2 2" xfId="17873"/>
    <cellStyle name="40% - 强调文字颜色 2 5 3 2 2 3" xfId="17874"/>
    <cellStyle name="40% - 强调文字颜色 2 5 3 2 3" xfId="17875"/>
    <cellStyle name="40% - 强调文字颜色 2 5 3 2 4" xfId="16759"/>
    <cellStyle name="40% - 强调文字颜色 2 5 3 3" xfId="17877"/>
    <cellStyle name="40% - 强调文字颜色 2 5 3 3 2" xfId="17878"/>
    <cellStyle name="40% - 强调文字颜色 2 5 3 3 3" xfId="17881"/>
    <cellStyle name="40% - 强调文字颜色 2 5 3 4" xfId="17884"/>
    <cellStyle name="40% - 强调文字颜色 2 5 3 5" xfId="13352"/>
    <cellStyle name="40% - 强调文字颜色 2 5 4" xfId="1133"/>
    <cellStyle name="40% - 强调文字颜色 2 5 4 2" xfId="17885"/>
    <cellStyle name="40% - 强调文字颜色 2 5 4 2 2" xfId="17886"/>
    <cellStyle name="40% - 强调文字颜色 2 5 4 2 3" xfId="17888"/>
    <cellStyle name="40% - 强调文字颜色 2 5 4 3" xfId="17889"/>
    <cellStyle name="40% - 强调文字颜色 2 5 4 4" xfId="17890"/>
    <cellStyle name="40% - 强调文字颜色 2 5 5" xfId="1150"/>
    <cellStyle name="40% - 强调文字颜色 2 5 5 2" xfId="17892"/>
    <cellStyle name="40% - 强调文字颜色 2 5 5 2 2" xfId="17893"/>
    <cellStyle name="40% - 强调文字颜色 2 5 5 2 3" xfId="17894"/>
    <cellStyle name="40% - 强调文字颜色 2 5 5 3" xfId="17896"/>
    <cellStyle name="40% - 强调文字颜色 2 5 5 4" xfId="17898"/>
    <cellStyle name="40% - 强调文字颜色 2 5 6" xfId="17900"/>
    <cellStyle name="40% - 强调文字颜色 2 5 6 2" xfId="17901"/>
    <cellStyle name="40% - 强调文字颜色 2 5 6 2 2" xfId="7377"/>
    <cellStyle name="40% - 强调文字颜色 2 5 6 2 3" xfId="13087"/>
    <cellStyle name="40% - 强调文字颜色 2 5 6 3" xfId="17902"/>
    <cellStyle name="40% - 强调文字颜色 2 5 6 4" xfId="17903"/>
    <cellStyle name="40% - 强调文字颜色 2 5 7" xfId="17904"/>
    <cellStyle name="40% - 强调文字颜色 2 5 7 2" xfId="17906"/>
    <cellStyle name="40% - 强调文字颜色 2 5 7 2 2" xfId="6268"/>
    <cellStyle name="40% - 强调文字颜色 2 5 7 2 3" xfId="6282"/>
    <cellStyle name="40% - 强调文字颜色 2 5 7 3" xfId="17910"/>
    <cellStyle name="40% - 强调文字颜色 2 5 7 4" xfId="17912"/>
    <cellStyle name="40% - 强调文字颜色 2 5 8" xfId="17914"/>
    <cellStyle name="40% - 强调文字颜色 2 5 8 2" xfId="17916"/>
    <cellStyle name="40% - 强调文字颜色 2 5 8 3" xfId="6347"/>
    <cellStyle name="40% - 强调文字颜色 2 5 9" xfId="17919"/>
    <cellStyle name="40% - 强调文字颜色 2 6" xfId="10881"/>
    <cellStyle name="40% - 强调文字颜色 2 6 2" xfId="3669"/>
    <cellStyle name="40% - 强调文字颜色 2 6 2 2" xfId="15264"/>
    <cellStyle name="40% - 强调文字颜色 2 6 2 2 2" xfId="15266"/>
    <cellStyle name="40% - 强调文字颜色 2 6 2 2 2 2" xfId="3086"/>
    <cellStyle name="40% - 强调文字颜色 2 6 2 2 2 2 2" xfId="17922"/>
    <cellStyle name="40% - 强调文字颜色 2 6 2 2 2 2 3" xfId="6225"/>
    <cellStyle name="40% - 强调文字颜色 2 6 2 2 2 3" xfId="29"/>
    <cellStyle name="40% - 强调文字颜色 2 6 2 2 2 4" xfId="10638"/>
    <cellStyle name="40% - 强调文字颜色 2 6 2 2 3" xfId="6670"/>
    <cellStyle name="40% - 强调文字颜色 2 6 2 2 3 2" xfId="3091"/>
    <cellStyle name="40% - 强调文字颜色 2 6 2 2 3 3" xfId="10646"/>
    <cellStyle name="40% - 强调文字颜色 2 6 2 2 4" xfId="4988"/>
    <cellStyle name="40% - 强调文字颜色 2 6 2 2 5" xfId="12950"/>
    <cellStyle name="40% - 强调文字颜色 2 6 2 3" xfId="15268"/>
    <cellStyle name="40% - 强调文字颜色 2 6 2 3 2" xfId="17925"/>
    <cellStyle name="40% - 强调文字颜色 2 6 2 3 2 2" xfId="17927"/>
    <cellStyle name="40% - 强调文字颜色 2 6 2 3 2 3" xfId="10701"/>
    <cellStyle name="40% - 强调文字颜色 2 6 2 3 3" xfId="11920"/>
    <cellStyle name="40% - 强调文字颜色 2 6 2 3 4" xfId="11944"/>
    <cellStyle name="40% - 强调文字颜色 2 6 2 4" xfId="15270"/>
    <cellStyle name="40% - 强调文字颜色 2 6 2 4 2" xfId="11051"/>
    <cellStyle name="40% - 强调文字颜色 2 6 2 4 3" xfId="17928"/>
    <cellStyle name="40% - 强调文字颜色 2 6 2 5" xfId="17929"/>
    <cellStyle name="40% - 强调文字颜色 2 6 2 6" xfId="17930"/>
    <cellStyle name="40% - 强调文字颜色 2 6 3" xfId="15274"/>
    <cellStyle name="40% - 强调文字颜色 2 6 3 2" xfId="15277"/>
    <cellStyle name="40% - 强调文字颜色 2 6 3 2 2" xfId="15279"/>
    <cellStyle name="40% - 强调文字颜色 2 6 3 2 2 2" xfId="3373"/>
    <cellStyle name="40% - 强调文字颜色 2 6 3 2 2 3" xfId="3381"/>
    <cellStyle name="40% - 强调文字颜色 2 6 3 2 3" xfId="15284"/>
    <cellStyle name="40% - 强调文字颜色 2 6 3 2 4" xfId="12993"/>
    <cellStyle name="40% - 强调文字颜色 2 6 3 3" xfId="15289"/>
    <cellStyle name="40% - 强调文字颜色 2 6 3 3 2" xfId="17933"/>
    <cellStyle name="40% - 强调文字颜色 2 6 3 3 3" xfId="17936"/>
    <cellStyle name="40% - 强调文字颜色 2 6 3 4" xfId="15291"/>
    <cellStyle name="40% - 强调文字颜色 2 6 3 5" xfId="13393"/>
    <cellStyle name="40% - 强调文字颜色 2 6 4" xfId="15293"/>
    <cellStyle name="40% - 强调文字颜色 2 6 4 2" xfId="15295"/>
    <cellStyle name="40% - 强调文字颜色 2 6 4 2 2" xfId="3653"/>
    <cellStyle name="40% - 强调文字颜色 2 6 4 2 3" xfId="1200"/>
    <cellStyle name="40% - 强调文字颜色 2 6 4 3" xfId="15297"/>
    <cellStyle name="40% - 强调文字颜色 2 6 4 4" xfId="15299"/>
    <cellStyle name="40% - 强调文字颜色 2 6 5" xfId="15301"/>
    <cellStyle name="40% - 强调文字颜色 2 6 5 2" xfId="15304"/>
    <cellStyle name="40% - 强调文字颜色 2 6 5 2 2" xfId="17937"/>
    <cellStyle name="40% - 强调文字颜色 2 6 5 2 3" xfId="11221"/>
    <cellStyle name="40% - 强调文字颜色 2 6 5 3" xfId="15307"/>
    <cellStyle name="40% - 强调文字颜色 2 6 5 4" xfId="17938"/>
    <cellStyle name="40% - 强调文字颜色 2 6 6" xfId="1312"/>
    <cellStyle name="40% - 强调文字颜色 2 6 6 2" xfId="17939"/>
    <cellStyle name="40% - 强调文字颜色 2 6 6 2 2" xfId="17942"/>
    <cellStyle name="40% - 强调文字颜色 2 6 6 2 3" xfId="17943"/>
    <cellStyle name="40% - 强调文字颜色 2 6 6 3" xfId="17944"/>
    <cellStyle name="40% - 强调文字颜色 2 6 6 4" xfId="17945"/>
    <cellStyle name="40% - 强调文字颜色 2 6 7" xfId="17946"/>
    <cellStyle name="40% - 强调文字颜色 2 6 7 2" xfId="71"/>
    <cellStyle name="40% - 强调文字颜色 2 6 7 3" xfId="1737"/>
    <cellStyle name="40% - 强调文字颜色 2 6 8" xfId="17948"/>
    <cellStyle name="40% - 强调文字颜色 2 6 9" xfId="17951"/>
    <cellStyle name="40% - 强调文字颜色 2 7" xfId="12021"/>
    <cellStyle name="40% - 强调文字颜色 2 7 2" xfId="12024"/>
    <cellStyle name="40% - 强调文字颜色 2 7 2 2" xfId="12027"/>
    <cellStyle name="40% - 强调文字颜色 2 7 2 2 2" xfId="6838"/>
    <cellStyle name="40% - 强调文字颜色 2 7 2 2 3" xfId="3636"/>
    <cellStyle name="40% - 强调文字颜色 2 7 2 3" xfId="12030"/>
    <cellStyle name="40% - 强调文字颜色 2 7 2 4" xfId="12046"/>
    <cellStyle name="40% - 强调文字颜色 2 7 3" xfId="12103"/>
    <cellStyle name="40% - 强调文字颜色 2 7 3 2" xfId="12108"/>
    <cellStyle name="40% - 强调文字颜色 2 7 3 2 2" xfId="12112"/>
    <cellStyle name="40% - 强调文字颜色 2 7 3 2 3" xfId="12115"/>
    <cellStyle name="40% - 强调文字颜色 2 7 3 3" xfId="12121"/>
    <cellStyle name="40% - 强调文字颜色 2 7 3 4" xfId="12126"/>
    <cellStyle name="40% - 强调文字颜色 2 7 4" xfId="12129"/>
    <cellStyle name="40% - 强调文字颜色 2 7 4 2" xfId="12132"/>
    <cellStyle name="40% - 强调文字颜色 2 7 4 3" xfId="12141"/>
    <cellStyle name="40% - 强调文字颜色 2 7 5" xfId="4723"/>
    <cellStyle name="40% - 强调文字颜色 2 7 6" xfId="816"/>
    <cellStyle name="40% - 强调文字颜色 2 8" xfId="12165"/>
    <cellStyle name="40% - 强调文字颜色 2 8 2" xfId="12169"/>
    <cellStyle name="40% - 强调文字颜色 2 8 2 2" xfId="12173"/>
    <cellStyle name="40% - 强调文字颜色 2 8 2 2 2" xfId="12179"/>
    <cellStyle name="40% - 强调文字颜色 2 8 2 2 3" xfId="12191"/>
    <cellStyle name="40% - 强调文字颜色 2 8 2 3" xfId="12200"/>
    <cellStyle name="40% - 强调文字颜色 2 8 2 4" xfId="12212"/>
    <cellStyle name="40% - 强调文字颜色 2 8 3" xfId="12220"/>
    <cellStyle name="40% - 强调文字颜色 2 8 3 2" xfId="12227"/>
    <cellStyle name="40% - 强调文字颜色 2 8 3 3" xfId="12246"/>
    <cellStyle name="40% - 强调文字颜色 2 8 4" xfId="12258"/>
    <cellStyle name="40% - 强调文字颜色 2 8 5" xfId="12275"/>
    <cellStyle name="40% - 强调文字颜色 2 9" xfId="12294"/>
    <cellStyle name="40% - 强调文字颜色 2 9 2" xfId="12299"/>
    <cellStyle name="40% - 强调文字颜色 2 9 2 2" xfId="12304"/>
    <cellStyle name="40% - 强调文字颜色 2 9 2 2 2" xfId="12311"/>
    <cellStyle name="40% - 强调文字颜色 2 9 2 2 3" xfId="12318"/>
    <cellStyle name="40% - 强调文字颜色 2 9 2 3" xfId="12324"/>
    <cellStyle name="40% - 强调文字颜色 2 9 2 4" xfId="12331"/>
    <cellStyle name="40% - 强调文字颜色 2 9 3" xfId="12337"/>
    <cellStyle name="40% - 强调文字颜色 2 9 3 2" xfId="12347"/>
    <cellStyle name="40% - 强调文字颜色 2 9 3 3" xfId="12366"/>
    <cellStyle name="40% - 强调文字颜色 2 9 4" xfId="12376"/>
    <cellStyle name="40% - 强调文字颜色 2 9 5" xfId="12389"/>
    <cellStyle name="40% - 强调文字颜色 3 10" xfId="17953"/>
    <cellStyle name="40% - 强调文字颜色 3 10 2" xfId="17955"/>
    <cellStyle name="40% - 强调文字颜色 3 10 2 2" xfId="17957"/>
    <cellStyle name="40% - 强调文字颜色 3 10 2 3" xfId="17959"/>
    <cellStyle name="40% - 强调文字颜色 3 10 3" xfId="17960"/>
    <cellStyle name="40% - 强调文字颜色 3 10 4" xfId="17961"/>
    <cellStyle name="40% - 强调文字颜色 3 11" xfId="17963"/>
    <cellStyle name="40% - 强调文字颜色 3 11 2" xfId="17965"/>
    <cellStyle name="40% - 强调文字颜色 3 11 2 2" xfId="17966"/>
    <cellStyle name="40% - 强调文字颜色 3 11 2 3" xfId="17968"/>
    <cellStyle name="40% - 强调文字颜色 3 11 3" xfId="17970"/>
    <cellStyle name="40% - 强调文字颜色 3 11 4" xfId="17971"/>
    <cellStyle name="40% - 强调文字颜色 3 12" xfId="17973"/>
    <cellStyle name="40% - 强调文字颜色 3 12 2" xfId="17974"/>
    <cellStyle name="40% - 强调文字颜色 3 12 2 2" xfId="17978"/>
    <cellStyle name="40% - 强调文字颜色 3 12 2 3" xfId="17983"/>
    <cellStyle name="40% - 强调文字颜色 3 12 3" xfId="2583"/>
    <cellStyle name="40% - 强调文字颜色 3 12 4" xfId="2312"/>
    <cellStyle name="40% - 强调文字颜色 3 13" xfId="17984"/>
    <cellStyle name="40% - 强调文字颜色 3 13 2" xfId="17986"/>
    <cellStyle name="40% - 强调文字颜色 3 13 3" xfId="17987"/>
    <cellStyle name="40% - 强调文字颜色 3 14" xfId="17988"/>
    <cellStyle name="40% - 强调文字颜色 3 15" xfId="17991"/>
    <cellStyle name="40% - 强调文字颜色 3 16" xfId="17996"/>
    <cellStyle name="40% - 强调文字颜色 3 2" xfId="18000"/>
    <cellStyle name="40% - 强调文字颜色 3 2 10" xfId="18001"/>
    <cellStyle name="40% - 强调文字颜色 3 2 10 2" xfId="18005"/>
    <cellStyle name="40% - 强调文字颜色 3 2 10 2 2" xfId="16242"/>
    <cellStyle name="40% - 强调文字颜色 3 2 10 2 3" xfId="16244"/>
    <cellStyle name="40% - 强调文字颜色 3 2 10 3" xfId="18006"/>
    <cellStyle name="40% - 强调文字颜色 3 2 10 4" xfId="18008"/>
    <cellStyle name="40% - 强调文字颜色 3 2 11" xfId="18010"/>
    <cellStyle name="40% - 强调文字颜色 3 2 11 2" xfId="18011"/>
    <cellStyle name="40% - 强调文字颜色 3 2 11 2 2" xfId="16361"/>
    <cellStyle name="40% - 强调文字颜色 3 2 11 2 3" xfId="16364"/>
    <cellStyle name="40% - 强调文字颜色 3 2 11 3" xfId="18012"/>
    <cellStyle name="40% - 强调文字颜色 3 2 11 4" xfId="18013"/>
    <cellStyle name="40% - 强调文字颜色 3 2 12" xfId="18014"/>
    <cellStyle name="40% - 强调文字颜色 3 2 12 2" xfId="18015"/>
    <cellStyle name="40% - 强调文字颜色 3 2 12 2 2" xfId="16443"/>
    <cellStyle name="40% - 强调文字颜色 3 2 12 2 3" xfId="240"/>
    <cellStyle name="40% - 强调文字颜色 3 2 12 3" xfId="18016"/>
    <cellStyle name="40% - 强调文字颜色 3 2 12 4" xfId="18017"/>
    <cellStyle name="40% - 强调文字颜色 3 2 13" xfId="16135"/>
    <cellStyle name="40% - 强调文字颜色 3 2 13 2" xfId="16138"/>
    <cellStyle name="40% - 强调文字颜色 3 2 13 2 2" xfId="15609"/>
    <cellStyle name="40% - 强调文字颜色 3 2 13 2 3" xfId="14015"/>
    <cellStyle name="40% - 强调文字颜色 3 2 13 3" xfId="16141"/>
    <cellStyle name="40% - 强调文字颜色 3 2 13 4" xfId="17781"/>
    <cellStyle name="40% - 强调文字颜色 3 2 14" xfId="16144"/>
    <cellStyle name="40% - 强调文字颜色 3 2 14 2" xfId="8627"/>
    <cellStyle name="40% - 强调文字颜色 3 2 14 3" xfId="18020"/>
    <cellStyle name="40% - 强调文字颜色 3 2 15" xfId="16148"/>
    <cellStyle name="40% - 强调文字颜色 3 2 16" xfId="18021"/>
    <cellStyle name="40% - 强调文字颜色 3 2 2" xfId="18022"/>
    <cellStyle name="40% - 强调文字颜色 3 2 2 10" xfId="18024"/>
    <cellStyle name="40% - 强调文字颜色 3 2 2 2" xfId="18025"/>
    <cellStyle name="40% - 强调文字颜色 3 2 2 2 2" xfId="18027"/>
    <cellStyle name="40% - 强调文字颜色 3 2 2 2 2 2" xfId="18029"/>
    <cellStyle name="40% - 强调文字颜色 3 2 2 2 2 2 2" xfId="18032"/>
    <cellStyle name="40% - 强调文字颜色 3 2 2 2 2 2 2 2" xfId="18035"/>
    <cellStyle name="40% - 强调文字颜色 3 2 2 2 2 2 2 3" xfId="16186"/>
    <cellStyle name="40% - 强调文字颜色 3 2 2 2 2 2 3" xfId="18037"/>
    <cellStyle name="40% - 强调文字颜色 3 2 2 2 2 2 4" xfId="1902"/>
    <cellStyle name="40% - 强调文字颜色 3 2 2 2 2 3" xfId="9866"/>
    <cellStyle name="40% - 强调文字颜色 3 2 2 2 2 3 2" xfId="6248"/>
    <cellStyle name="40% - 强调文字颜色 3 2 2 2 2 3 2 2" xfId="18042"/>
    <cellStyle name="40% - 强调文字颜色 3 2 2 2 2 3 2 3" xfId="16308"/>
    <cellStyle name="40% - 强调文字颜色 3 2 2 2 2 3 3" xfId="9869"/>
    <cellStyle name="40% - 强调文字颜色 3 2 2 2 2 3 4" xfId="18046"/>
    <cellStyle name="40% - 强调文字颜色 3 2 2 2 2 4" xfId="9872"/>
    <cellStyle name="40% - 强调文字颜色 3 2 2 2 2 4 2" xfId="18049"/>
    <cellStyle name="40% - 强调文字颜色 3 2 2 2 2 4 2 2" xfId="18053"/>
    <cellStyle name="40% - 强调文字颜色 3 2 2 2 2 4 2 3" xfId="16414"/>
    <cellStyle name="40% - 强调文字颜色 3 2 2 2 2 4 3" xfId="18057"/>
    <cellStyle name="40% - 强调文字颜色 3 2 2 2 2 4 4" xfId="18061"/>
    <cellStyle name="40% - 强调文字颜色 3 2 2 2 2 5" xfId="9877"/>
    <cellStyle name="40% - 强调文字颜色 3 2 2 2 2 5 2" xfId="18064"/>
    <cellStyle name="40% - 强调文字颜色 3 2 2 2 2 5 2 2" xfId="18069"/>
    <cellStyle name="40% - 强调文字颜色 3 2 2 2 2 5 2 3" xfId="16466"/>
    <cellStyle name="40% - 强调文字颜色 3 2 2 2 2 5 3" xfId="18073"/>
    <cellStyle name="40% - 强调文字颜色 3 2 2 2 2 5 4" xfId="18078"/>
    <cellStyle name="40% - 强调文字颜色 3 2 2 2 2 6" xfId="6450"/>
    <cellStyle name="40% - 强调文字颜色 3 2 2 2 2 6 2" xfId="6456"/>
    <cellStyle name="40% - 强调文字颜色 3 2 2 2 2 6 3" xfId="6461"/>
    <cellStyle name="40% - 强调文字颜色 3 2 2 2 2 7" xfId="6466"/>
    <cellStyle name="40% - 强调文字颜色 3 2 2 2 2 8" xfId="6475"/>
    <cellStyle name="40% - 强调文字颜色 3 2 2 2 3" xfId="18081"/>
    <cellStyle name="40% - 强调文字颜色 3 2 2 2 3 2" xfId="18084"/>
    <cellStyle name="40% - 强调文字颜色 3 2 2 2 3 2 2" xfId="18086"/>
    <cellStyle name="40% - 强调文字颜色 3 2 2 2 3 2 3" xfId="18087"/>
    <cellStyle name="40% - 强调文字颜色 3 2 2 2 3 3" xfId="9881"/>
    <cellStyle name="40% - 强调文字颜色 3 2 2 2 3 4" xfId="7097"/>
    <cellStyle name="40% - 强调文字颜色 3 2 2 2 4" xfId="18088"/>
    <cellStyle name="40% - 强调文字颜色 3 2 2 2 4 2" xfId="18093"/>
    <cellStyle name="40% - 强调文字颜色 3 2 2 2 4 2 2" xfId="18097"/>
    <cellStyle name="40% - 强调文字颜色 3 2 2 2 4 2 3" xfId="18099"/>
    <cellStyle name="40% - 强调文字颜色 3 2 2 2 4 3" xfId="609"/>
    <cellStyle name="40% - 强调文字颜色 3 2 2 2 4 4" xfId="9886"/>
    <cellStyle name="40% - 强调文字颜色 3 2 2 2 5" xfId="18100"/>
    <cellStyle name="40% - 强调文字颜色 3 2 2 2 5 2" xfId="18101"/>
    <cellStyle name="40% - 强调文字颜色 3 2 2 2 5 2 2" xfId="18105"/>
    <cellStyle name="40% - 强调文字颜色 3 2 2 2 5 2 3" xfId="18106"/>
    <cellStyle name="40% - 强调文字颜色 3 2 2 2 5 3" xfId="18108"/>
    <cellStyle name="40% - 强调文字颜色 3 2 2 2 5 4" xfId="12182"/>
    <cellStyle name="40% - 强调文字颜色 3 2 2 2 6" xfId="18111"/>
    <cellStyle name="40% - 强调文字颜色 3 2 2 2 6 2" xfId="14955"/>
    <cellStyle name="40% - 强调文字颜色 3 2 2 2 6 2 2" xfId="18114"/>
    <cellStyle name="40% - 强调文字颜色 3 2 2 2 6 2 3" xfId="18118"/>
    <cellStyle name="40% - 强调文字颜色 3 2 2 2 6 3" xfId="14958"/>
    <cellStyle name="40% - 强调文字颜色 3 2 2 2 6 4" xfId="18122"/>
    <cellStyle name="40% - 强调文字颜色 3 2 2 2 7" xfId="18124"/>
    <cellStyle name="40% - 强调文字颜色 3 2 2 2 7 2" xfId="14965"/>
    <cellStyle name="40% - 强调文字颜色 3 2 2 2 7 3" xfId="18127"/>
    <cellStyle name="40% - 强调文字颜色 3 2 2 2 8" xfId="18129"/>
    <cellStyle name="40% - 强调文字颜色 3 2 2 2 9" xfId="18131"/>
    <cellStyle name="40% - 强调文字颜色 3 2 2 3" xfId="18135"/>
    <cellStyle name="40% - 强调文字颜色 3 2 2 3 2" xfId="4755"/>
    <cellStyle name="40% - 强调文字颜色 3 2 2 3 2 2" xfId="18136"/>
    <cellStyle name="40% - 强调文字颜色 3 2 2 3 2 2 2" xfId="18139"/>
    <cellStyle name="40% - 强调文字颜色 3 2 2 3 2 2 2 2" xfId="7223"/>
    <cellStyle name="40% - 强调文字颜色 3 2 2 3 2 2 2 3" xfId="7236"/>
    <cellStyle name="40% - 强调文字颜色 3 2 2 3 2 2 3" xfId="18141"/>
    <cellStyle name="40% - 强调文字颜色 3 2 2 3 2 2 4" xfId="18145"/>
    <cellStyle name="40% - 强调文字颜色 3 2 2 3 2 3" xfId="18146"/>
    <cellStyle name="40% - 强调文字颜色 3 2 2 3 2 3 2" xfId="10270"/>
    <cellStyle name="40% - 强调文字颜色 3 2 2 3 2 3 3" xfId="18148"/>
    <cellStyle name="40% - 强调文字颜色 3 2 2 3 2 4" xfId="18150"/>
    <cellStyle name="40% - 强调文字颜色 3 2 2 3 2 5" xfId="18152"/>
    <cellStyle name="40% - 强调文字颜色 3 2 2 3 3" xfId="4758"/>
    <cellStyle name="40% - 强调文字颜色 3 2 2 3 3 2" xfId="18153"/>
    <cellStyle name="40% - 强调文字颜色 3 2 2 3 3 2 2" xfId="18155"/>
    <cellStyle name="40% - 强调文字颜色 3 2 2 3 3 2 3" xfId="18156"/>
    <cellStyle name="40% - 强调文字颜色 3 2 2 3 3 3" xfId="18157"/>
    <cellStyle name="40% - 强调文字颜色 3 2 2 3 3 4" xfId="18159"/>
    <cellStyle name="40% - 强调文字颜色 3 2 2 3 4" xfId="18160"/>
    <cellStyle name="40% - 强调文字颜色 3 2 2 3 4 2" xfId="18163"/>
    <cellStyle name="40% - 强调文字颜色 3 2 2 3 4 2 2" xfId="18167"/>
    <cellStyle name="40% - 强调文字颜色 3 2 2 3 4 2 3" xfId="18169"/>
    <cellStyle name="40% - 强调文字颜色 3 2 2 3 4 3" xfId="18170"/>
    <cellStyle name="40% - 强调文字颜色 3 2 2 3 4 4" xfId="18172"/>
    <cellStyle name="40% - 强调文字颜色 3 2 2 3 5" xfId="18173"/>
    <cellStyle name="40% - 强调文字颜色 3 2 2 3 5 2" xfId="18174"/>
    <cellStyle name="40% - 强调文字颜色 3 2 2 3 5 3" xfId="18175"/>
    <cellStyle name="40% - 强调文字颜色 3 2 2 3 6" xfId="18176"/>
    <cellStyle name="40% - 强调文字颜色 3 2 2 3 7" xfId="18177"/>
    <cellStyle name="40% - 强调文字颜色 3 2 2 4" xfId="18182"/>
    <cellStyle name="40% - 强调文字颜色 3 2 2 4 2" xfId="4772"/>
    <cellStyle name="40% - 强调文字颜色 3 2 2 4 2 2" xfId="18183"/>
    <cellStyle name="40% - 强调文字颜色 3 2 2 4 2 2 2" xfId="18189"/>
    <cellStyle name="40% - 强调文字颜色 3 2 2 4 2 2 3" xfId="18194"/>
    <cellStyle name="40% - 强调文字颜色 3 2 2 4 2 3" xfId="7552"/>
    <cellStyle name="40% - 强调文字颜色 3 2 2 4 2 4" xfId="7559"/>
    <cellStyle name="40% - 强调文字颜色 3 2 2 4 3" xfId="4775"/>
    <cellStyle name="40% - 强调文字颜色 3 2 2 4 3 2" xfId="18197"/>
    <cellStyle name="40% - 强调文字颜色 3 2 2 4 3 2 2" xfId="924"/>
    <cellStyle name="40% - 强调文字颜色 3 2 2 4 3 2 3" xfId="967"/>
    <cellStyle name="40% - 强调文字颜色 3 2 2 4 3 3" xfId="18200"/>
    <cellStyle name="40% - 强调文字颜色 3 2 2 4 3 4" xfId="18204"/>
    <cellStyle name="40% - 强调文字颜色 3 2 2 4 4" xfId="18207"/>
    <cellStyle name="40% - 强调文字颜色 3 2 2 4 4 2" xfId="18208"/>
    <cellStyle name="40% - 强调文字颜色 3 2 2 4 4 3" xfId="18214"/>
    <cellStyle name="40% - 强调文字颜色 3 2 2 4 5" xfId="18217"/>
    <cellStyle name="40% - 强调文字颜色 3 2 2 4 6" xfId="18218"/>
    <cellStyle name="40% - 强调文字颜色 3 2 2 5" xfId="18220"/>
    <cellStyle name="40% - 强调文字颜色 3 2 2 5 2" xfId="4237"/>
    <cellStyle name="40% - 强调文字颜色 3 2 2 5 2 2" xfId="17692"/>
    <cellStyle name="40% - 强调文字颜色 3 2 2 5 2 3" xfId="14116"/>
    <cellStyle name="40% - 强调文字颜色 3 2 2 5 3" xfId="4803"/>
    <cellStyle name="40% - 强调文字颜色 3 2 2 5 4" xfId="18224"/>
    <cellStyle name="40% - 强调文字颜色 3 2 2 6" xfId="18229"/>
    <cellStyle name="40% - 强调文字颜色 3 2 2 6 2" xfId="4825"/>
    <cellStyle name="40% - 强调文字颜色 3 2 2 6 2 2" xfId="18232"/>
    <cellStyle name="40% - 强调文字颜色 3 2 2 6 2 3" xfId="9634"/>
    <cellStyle name="40% - 强调文字颜色 3 2 2 6 3" xfId="18237"/>
    <cellStyle name="40% - 强调文字颜色 3 2 2 6 4" xfId="18240"/>
    <cellStyle name="40% - 强调文字颜色 3 2 2 7" xfId="18243"/>
    <cellStyle name="40% - 强调文字颜色 3 2 2 7 2" xfId="18245"/>
    <cellStyle name="40% - 强调文字颜色 3 2 2 7 2 2" xfId="18247"/>
    <cellStyle name="40% - 强调文字颜色 3 2 2 7 2 3" xfId="14323"/>
    <cellStyle name="40% - 强调文字颜色 3 2 2 7 3" xfId="18250"/>
    <cellStyle name="40% - 强调文字颜色 3 2 2 7 4" xfId="18253"/>
    <cellStyle name="40% - 强调文字颜色 3 2 2 8" xfId="18255"/>
    <cellStyle name="40% - 强调文字颜色 3 2 2 8 2" xfId="18257"/>
    <cellStyle name="40% - 强调文字颜色 3 2 2 8 3" xfId="18260"/>
    <cellStyle name="40% - 强调文字颜色 3 2 2 9" xfId="18262"/>
    <cellStyle name="40% - 强调文字颜色 3 2 2_11" xfId="18268"/>
    <cellStyle name="40% - 强调文字颜色 3 2 3" xfId="18271"/>
    <cellStyle name="40% - 强调文字颜色 3 2 3 10" xfId="10282"/>
    <cellStyle name="40% - 强调文字颜色 3 2 3 11" xfId="18272"/>
    <cellStyle name="40% - 强调文字颜色 3 2 3 2" xfId="18273"/>
    <cellStyle name="40% - 强调文字颜色 3 2 3 2 2" xfId="18276"/>
    <cellStyle name="40% - 强调文字颜色 3 2 3 2 2 2" xfId="8237"/>
    <cellStyle name="40% - 强调文字颜色 3 2 3 2 2 2 2" xfId="11309"/>
    <cellStyle name="40% - 强调文字颜色 3 2 3 2 2 2 2 2" xfId="16594"/>
    <cellStyle name="40% - 强调文字颜色 3 2 3 2 2 2 2 3" xfId="16598"/>
    <cellStyle name="40% - 强调文字颜色 3 2 3 2 2 2 3" xfId="16601"/>
    <cellStyle name="40% - 强调文字颜色 3 2 3 2 2 2 4" xfId="16606"/>
    <cellStyle name="40% - 强调文字颜色 3 2 3 2 2 3" xfId="6528"/>
    <cellStyle name="40% - 强调文字颜色 3 2 3 2 2 3 2" xfId="11502"/>
    <cellStyle name="40% - 强调文字颜色 3 2 3 2 2 3 2 2" xfId="16609"/>
    <cellStyle name="40% - 强调文字颜色 3 2 3 2 2 3 2 3" xfId="16615"/>
    <cellStyle name="40% - 强调文字颜色 3 2 3 2 2 3 3" xfId="16619"/>
    <cellStyle name="40% - 强调文字颜色 3 2 3 2 2 3 4" xfId="313"/>
    <cellStyle name="40% - 强调文字颜色 3 2 3 2 2 4" xfId="1654"/>
    <cellStyle name="40% - 强调文字颜色 3 2 3 2 2 4 2" xfId="11590"/>
    <cellStyle name="40% - 强调文字颜色 3 2 3 2 2 4 2 2" xfId="18278"/>
    <cellStyle name="40% - 强调文字颜色 3 2 3 2 2 4 2 3" xfId="18279"/>
    <cellStyle name="40% - 强调文字颜色 3 2 3 2 2 4 3" xfId="16625"/>
    <cellStyle name="40% - 强调文字颜色 3 2 3 2 2 4 4" xfId="18280"/>
    <cellStyle name="40% - 强调文字颜色 3 2 3 2 2 5" xfId="16630"/>
    <cellStyle name="40% - 强调文字颜色 3 2 3 2 2 5 2" xfId="18283"/>
    <cellStyle name="40% - 强调文字颜色 3 2 3 2 2 5 3" xfId="18284"/>
    <cellStyle name="40% - 强调文字颜色 3 2 3 2 2 6" xfId="16632"/>
    <cellStyle name="40% - 强调文字颜色 3 2 3 2 2 7" xfId="18286"/>
    <cellStyle name="40% - 强调文字颜色 3 2 3 2 3" xfId="18287"/>
    <cellStyle name="40% - 强调文字颜色 3 2 3 2 3 2" xfId="8249"/>
    <cellStyle name="40% - 强调文字颜色 3 2 3 2 3 2 2" xfId="11735"/>
    <cellStyle name="40% - 强调文字颜色 3 2 3 2 3 2 3" xfId="18288"/>
    <cellStyle name="40% - 强调文字颜色 3 2 3 2 3 3" xfId="6542"/>
    <cellStyle name="40% - 强调文字颜色 3 2 3 2 3 4" xfId="18293"/>
    <cellStyle name="40% - 强调文字颜色 3 2 3 2 4" xfId="18295"/>
    <cellStyle name="40% - 强调文字颜色 3 2 3 2 4 2" xfId="8266"/>
    <cellStyle name="40% - 强调文字颜色 3 2 3 2 4 2 2" xfId="18296"/>
    <cellStyle name="40% - 强调文字颜色 3 2 3 2 4 2 3" xfId="18299"/>
    <cellStyle name="40% - 强调文字颜色 3 2 3 2 4 3" xfId="18301"/>
    <cellStyle name="40% - 强调文字颜色 3 2 3 2 4 4" xfId="18306"/>
    <cellStyle name="40% - 强调文字颜色 3 2 3 2 5" xfId="16486"/>
    <cellStyle name="40% - 强调文字颜色 3 2 3 2 5 2" xfId="16651"/>
    <cellStyle name="40% - 强调文字颜色 3 2 3 2 5 2 2" xfId="18310"/>
    <cellStyle name="40% - 强调文字颜色 3 2 3 2 5 2 3" xfId="18311"/>
    <cellStyle name="40% - 强调文字颜色 3 2 3 2 5 3" xfId="18314"/>
    <cellStyle name="40% - 强调文字颜色 3 2 3 2 5 4" xfId="18321"/>
    <cellStyle name="40% - 强调文字颜色 3 2 3 2 6" xfId="16488"/>
    <cellStyle name="40% - 强调文字颜色 3 2 3 2 6 2" xfId="15011"/>
    <cellStyle name="40% - 强调文字颜色 3 2 3 2 6 2 2" xfId="6513"/>
    <cellStyle name="40% - 强调文字颜色 3 2 3 2 6 2 3" xfId="6525"/>
    <cellStyle name="40% - 强调文字颜色 3 2 3 2 6 3" xfId="15014"/>
    <cellStyle name="40% - 强调文字颜色 3 2 3 2 6 4" xfId="18323"/>
    <cellStyle name="40% - 强调文字颜色 3 2 3 2 7" xfId="18327"/>
    <cellStyle name="40% - 强调文字颜色 3 2 3 2 7 2" xfId="10563"/>
    <cellStyle name="40% - 强调文字颜色 3 2 3 2 7 3" xfId="18331"/>
    <cellStyle name="40% - 强调文字颜色 3 2 3 2 8" xfId="18335"/>
    <cellStyle name="40% - 强调文字颜色 3 2 3 2 9" xfId="18338"/>
    <cellStyle name="40% - 强调文字颜色 3 2 3 3" xfId="18341"/>
    <cellStyle name="40% - 强调文字颜色 3 2 3 3 2" xfId="4854"/>
    <cellStyle name="40% - 强调文字颜色 3 2 3 3 2 2" xfId="16671"/>
    <cellStyle name="40% - 强调文字颜色 3 2 3 3 2 2 2" xfId="13118"/>
    <cellStyle name="40% - 强调文字颜色 3 2 3 3 2 2 2 2" xfId="1086"/>
    <cellStyle name="40% - 强调文字颜色 3 2 3 3 2 2 2 3" xfId="18342"/>
    <cellStyle name="40% - 强调文字颜色 3 2 3 3 2 2 3" xfId="18343"/>
    <cellStyle name="40% - 强调文字颜色 3 2 3 3 2 2 4" xfId="18349"/>
    <cellStyle name="40% - 强调文字颜色 3 2 3 3 2 3" xfId="16673"/>
    <cellStyle name="40% - 强调文字颜色 3 2 3 3 2 3 2" xfId="13288"/>
    <cellStyle name="40% - 强调文字颜色 3 2 3 3 2 3 3" xfId="18352"/>
    <cellStyle name="40% - 强调文字颜色 3 2 3 3 2 4" xfId="18356"/>
    <cellStyle name="40% - 强调文字颜色 3 2 3 3 2 5" xfId="18361"/>
    <cellStyle name="40% - 强调文字颜色 3 2 3 3 3" xfId="18362"/>
    <cellStyle name="40% - 强调文字颜色 3 2 3 3 3 2" xfId="16682"/>
    <cellStyle name="40% - 强调文字颜色 3 2 3 3 3 2 2" xfId="13545"/>
    <cellStyle name="40% - 强调文字颜色 3 2 3 3 3 2 3" xfId="18364"/>
    <cellStyle name="40% - 强调文字颜色 3 2 3 3 3 3" xfId="18365"/>
    <cellStyle name="40% - 强调文字颜色 3 2 3 3 3 4" xfId="18369"/>
    <cellStyle name="40% - 强调文字颜色 3 2 3 3 4" xfId="18370"/>
    <cellStyle name="40% - 强调文字颜色 3 2 3 3 4 2" xfId="16689"/>
    <cellStyle name="40% - 强调文字颜色 3 2 3 3 4 2 2" xfId="18371"/>
    <cellStyle name="40% - 强调文字颜色 3 2 3 3 4 2 3" xfId="18374"/>
    <cellStyle name="40% - 强调文字颜色 3 2 3 3 4 3" xfId="18375"/>
    <cellStyle name="40% - 强调文字颜色 3 2 3 3 4 4" xfId="18376"/>
    <cellStyle name="40% - 强调文字颜色 3 2 3 3 5" xfId="18377"/>
    <cellStyle name="40% - 强调文字颜色 3 2 3 3 5 2" xfId="18378"/>
    <cellStyle name="40% - 强调文字颜色 3 2 3 3 5 2 2" xfId="18380"/>
    <cellStyle name="40% - 强调文字颜色 3 2 3 3 5 2 3" xfId="18382"/>
    <cellStyle name="40% - 强调文字颜色 3 2 3 3 5 3" xfId="18385"/>
    <cellStyle name="40% - 强调文字颜色 3 2 3 3 5 4" xfId="18389"/>
    <cellStyle name="40% - 强调文字颜色 3 2 3 3 6" xfId="18391"/>
    <cellStyle name="40% - 强调文字颜色 3 2 3 3 6 2" xfId="14357"/>
    <cellStyle name="40% - 强调文字颜色 3 2 3 3 6 3" xfId="18392"/>
    <cellStyle name="40% - 强调文字颜色 3 2 3 3 7" xfId="18394"/>
    <cellStyle name="40% - 强调文字颜色 3 2 3 3 8" xfId="18396"/>
    <cellStyle name="40% - 强调文字颜色 3 2 3 4" xfId="4252"/>
    <cellStyle name="40% - 强调文字颜色 3 2 3 4 2" xfId="4254"/>
    <cellStyle name="40% - 强调文字颜色 3 2 3 4 2 2" xfId="16711"/>
    <cellStyle name="40% - 强调文字颜色 3 2 3 4 2 2 2" xfId="14494"/>
    <cellStyle name="40% - 强调文字颜色 3 2 3 4 2 2 3" xfId="18398"/>
    <cellStyle name="40% - 强调文字颜色 3 2 3 4 2 3" xfId="18400"/>
    <cellStyle name="40% - 强调文字颜色 3 2 3 4 2 4" xfId="18405"/>
    <cellStyle name="40% - 强调文字颜色 3 2 3 4 3" xfId="4256"/>
    <cellStyle name="40% - 强调文字颜色 3 2 3 4 3 2" xfId="16726"/>
    <cellStyle name="40% - 强调文字颜色 3 2 3 4 3 2 2" xfId="14488"/>
    <cellStyle name="40% - 强调文字颜色 3 2 3 4 3 2 3" xfId="18409"/>
    <cellStyle name="40% - 强调文字颜色 3 2 3 4 3 3" xfId="18410"/>
    <cellStyle name="40% - 强调文字颜色 3 2 3 4 3 4" xfId="18411"/>
    <cellStyle name="40% - 强调文字颜色 3 2 3 4 4" xfId="18412"/>
    <cellStyle name="40% - 强调文字颜色 3 2 3 4 4 2" xfId="18413"/>
    <cellStyle name="40% - 强调文字颜色 3 2 3 4 4 3" xfId="18416"/>
    <cellStyle name="40% - 强调文字颜色 3 2 3 4 5" xfId="14046"/>
    <cellStyle name="40% - 强调文字颜色 3 2 3 4 6" xfId="3708"/>
    <cellStyle name="40% - 强调文字颜色 3 2 3 5" xfId="4259"/>
    <cellStyle name="40% - 强调文字颜色 3 2 3 5 2" xfId="13454"/>
    <cellStyle name="40% - 强调文字颜色 3 2 3 5 2 2" xfId="7618"/>
    <cellStyle name="40% - 强调文字颜色 3 2 3 5 2 3" xfId="13458"/>
    <cellStyle name="40% - 强调文字颜色 3 2 3 5 3" xfId="13461"/>
    <cellStyle name="40% - 强调文字颜色 3 2 3 5 4" xfId="13464"/>
    <cellStyle name="40% - 强调文字颜色 3 2 3 6" xfId="4271"/>
    <cellStyle name="40% - 强调文字颜色 3 2 3 6 2" xfId="5518"/>
    <cellStyle name="40% - 强调文字颜色 3 2 3 6 2 2" xfId="9499"/>
    <cellStyle name="40% - 强调文字颜色 3 2 3 6 2 3" xfId="13471"/>
    <cellStyle name="40% - 强调文字颜色 3 2 3 6 3" xfId="5529"/>
    <cellStyle name="40% - 强调文字颜色 3 2 3 6 4" xfId="13475"/>
    <cellStyle name="40% - 强调文字颜色 3 2 3 7" xfId="5540"/>
    <cellStyle name="40% - 强调文字颜色 3 2 3 7 2" xfId="13482"/>
    <cellStyle name="40% - 强调文字颜色 3 2 3 7 2 2" xfId="13487"/>
    <cellStyle name="40% - 强调文字颜色 3 2 3 7 2 3" xfId="13493"/>
    <cellStyle name="40% - 强调文字颜色 3 2 3 7 3" xfId="13496"/>
    <cellStyle name="40% - 强调文字颜色 3 2 3 7 4" xfId="13501"/>
    <cellStyle name="40% - 强调文字颜色 3 2 3 8" xfId="5547"/>
    <cellStyle name="40% - 强调文字颜色 3 2 3 8 2" xfId="13509"/>
    <cellStyle name="40% - 强调文字颜色 3 2 3 8 2 2" xfId="11403"/>
    <cellStyle name="40% - 强调文字颜色 3 2 3 8 2 3" xfId="18417"/>
    <cellStyle name="40% - 强调文字颜色 3 2 3 8 3" xfId="13512"/>
    <cellStyle name="40% - 强调文字颜色 3 2 3 8 4" xfId="18424"/>
    <cellStyle name="40% - 强调文字颜色 3 2 3 9" xfId="11803"/>
    <cellStyle name="40% - 强调文字颜色 3 2 3 9 2" xfId="18426"/>
    <cellStyle name="40% - 强调文字颜色 3 2 3 9 3" xfId="18431"/>
    <cellStyle name="40% - 强调文字颜色 3 2 3_11" xfId="7922"/>
    <cellStyle name="40% - 强调文字颜色 3 2 4" xfId="18436"/>
    <cellStyle name="40% - 强调文字颜色 3 2 4 10" xfId="18439"/>
    <cellStyle name="40% - 强调文字颜色 3 2 4 2" xfId="18441"/>
    <cellStyle name="40% - 强调文字颜色 3 2 4 2 2" xfId="18443"/>
    <cellStyle name="40% - 强调文字颜色 3 2 4 2 2 2" xfId="8343"/>
    <cellStyle name="40% - 强调文字颜色 3 2 4 2 2 2 2" xfId="15193"/>
    <cellStyle name="40% - 强调文字颜色 3 2 4 2 2 2 3" xfId="15198"/>
    <cellStyle name="40% - 强调文字颜色 3 2 4 2 2 3" xfId="15206"/>
    <cellStyle name="40% - 强调文字颜色 3 2 4 2 2 4" xfId="15208"/>
    <cellStyle name="40% - 强调文字颜色 3 2 4 2 3" xfId="18445"/>
    <cellStyle name="40% - 强调文字颜色 3 2 4 2 3 2" xfId="16800"/>
    <cellStyle name="40% - 强调文字颜色 3 2 4 2 3 2 2" xfId="18446"/>
    <cellStyle name="40% - 强调文字颜色 3 2 4 2 3 2 3" xfId="18447"/>
    <cellStyle name="40% - 强调文字颜色 3 2 4 2 3 3" xfId="18448"/>
    <cellStyle name="40% - 强调文字颜色 3 2 4 2 3 4" xfId="16090"/>
    <cellStyle name="40% - 强调文字颜色 3 2 4 2 4" xfId="18449"/>
    <cellStyle name="40% - 强调文字颜色 3 2 4 2 4 2" xfId="12656"/>
    <cellStyle name="40% - 强调文字颜色 3 2 4 2 4 2 2" xfId="12660"/>
    <cellStyle name="40% - 强调文字颜色 3 2 4 2 4 2 3" xfId="12705"/>
    <cellStyle name="40% - 强调文字颜色 3 2 4 2 4 3" xfId="12760"/>
    <cellStyle name="40% - 强调文字颜色 3 2 4 2 4 4" xfId="12817"/>
    <cellStyle name="40% - 强调文字颜色 3 2 4 2 5" xfId="18450"/>
    <cellStyle name="40% - 强调文字颜色 3 2 4 2 5 2" xfId="13292"/>
    <cellStyle name="40% - 强调文字颜色 3 2 4 2 5 3" xfId="13347"/>
    <cellStyle name="40% - 强调文字颜色 3 2 4 2 6" xfId="18451"/>
    <cellStyle name="40% - 强调文字颜色 3 2 4 2 7" xfId="18453"/>
    <cellStyle name="40% - 强调文字颜色 3 2 4 3" xfId="18454"/>
    <cellStyle name="40% - 强调文字颜色 3 2 4 3 2" xfId="4888"/>
    <cellStyle name="40% - 强调文字颜色 3 2 4 3 2 2" xfId="16808"/>
    <cellStyle name="40% - 强调文字颜色 3 2 4 3 2 2 2" xfId="18455"/>
    <cellStyle name="40% - 强调文字颜色 3 2 4 3 2 2 3" xfId="18456"/>
    <cellStyle name="40% - 强调文字颜色 3 2 4 3 2 3" xfId="16811"/>
    <cellStyle name="40% - 强调文字颜色 3 2 4 3 2 4" xfId="18459"/>
    <cellStyle name="40% - 强调文字颜色 3 2 4 3 3" xfId="18460"/>
    <cellStyle name="40% - 强调文字颜色 3 2 4 3 3 2" xfId="16821"/>
    <cellStyle name="40% - 强调文字颜色 3 2 4 3 3 3" xfId="18461"/>
    <cellStyle name="40% - 强调文字颜色 3 2 4 3 4" xfId="18462"/>
    <cellStyle name="40% - 强调文字颜色 3 2 4 3 5" xfId="18463"/>
    <cellStyle name="40% - 强调文字颜色 3 2 4 4" xfId="1426"/>
    <cellStyle name="40% - 强调文字颜色 3 2 4 4 2" xfId="599"/>
    <cellStyle name="40% - 强调文字颜色 3 2 4 4 2 2" xfId="16830"/>
    <cellStyle name="40% - 强调文字颜色 3 2 4 4 2 3" xfId="18464"/>
    <cellStyle name="40% - 强调文字颜色 3 2 4 4 3" xfId="611"/>
    <cellStyle name="40% - 强调文字颜色 3 2 4 4 4" xfId="18465"/>
    <cellStyle name="40% - 强调文字颜色 3 2 4 5" xfId="229"/>
    <cellStyle name="40% - 强调文字颜色 3 2 4 5 2" xfId="9333"/>
    <cellStyle name="40% - 强调文字颜色 3 2 4 5 2 2" xfId="12952"/>
    <cellStyle name="40% - 强调文字颜色 3 2 4 5 2 3" xfId="14820"/>
    <cellStyle name="40% - 强调文字颜色 3 2 4 5 3" xfId="13521"/>
    <cellStyle name="40% - 强调文字颜色 3 2 4 5 4" xfId="14849"/>
    <cellStyle name="40% - 强调文字颜色 3 2 4 6" xfId="3279"/>
    <cellStyle name="40% - 强调文字颜色 3 2 4 6 2" xfId="18466"/>
    <cellStyle name="40% - 强调文字颜色 3 2 4 6 2 2" xfId="18469"/>
    <cellStyle name="40% - 强调文字颜色 3 2 4 6 2 3" xfId="18472"/>
    <cellStyle name="40% - 强调文字颜色 3 2 4 6 3" xfId="18478"/>
    <cellStyle name="40% - 强调文字颜色 3 2 4 6 4" xfId="18483"/>
    <cellStyle name="40% - 强调文字颜色 3 2 4 7" xfId="5558"/>
    <cellStyle name="40% - 强调文字颜色 3 2 4 7 2" xfId="18486"/>
    <cellStyle name="40% - 强调文字颜色 3 2 4 7 2 2" xfId="18489"/>
    <cellStyle name="40% - 强调文字颜色 3 2 4 7 2 3" xfId="18491"/>
    <cellStyle name="40% - 强调文字颜色 3 2 4 7 3" xfId="18496"/>
    <cellStyle name="40% - 强调文字颜色 3 2 4 7 4" xfId="18503"/>
    <cellStyle name="40% - 强调文字颜色 3 2 4 8" xfId="18505"/>
    <cellStyle name="40% - 强调文字颜色 3 2 4 8 2" xfId="18507"/>
    <cellStyle name="40% - 强调文字颜色 3 2 4 8 3" xfId="18511"/>
    <cellStyle name="40% - 强调文字颜色 3 2 4 9" xfId="17940"/>
    <cellStyle name="40% - 强调文字颜色 3 2 5" xfId="18514"/>
    <cellStyle name="40% - 强调文字颜色 3 2 5 2" xfId="18516"/>
    <cellStyle name="40% - 强调文字颜色 3 2 5 2 2" xfId="18517"/>
    <cellStyle name="40% - 强调文字颜色 3 2 5 2 2 2" xfId="15324"/>
    <cellStyle name="40% - 强调文字颜色 3 2 5 2 2 2 2" xfId="18520"/>
    <cellStyle name="40% - 强调文字颜色 3 2 5 2 2 2 3" xfId="18521"/>
    <cellStyle name="40% - 强调文字颜色 3 2 5 2 2 3" xfId="15326"/>
    <cellStyle name="40% - 强调文字颜色 3 2 5 2 2 4" xfId="18524"/>
    <cellStyle name="40% - 强调文字颜色 3 2 5 2 3" xfId="18525"/>
    <cellStyle name="40% - 强调文字颜色 3 2 5 2 3 2" xfId="16870"/>
    <cellStyle name="40% - 强调文字颜色 3 2 5 2 3 3" xfId="18526"/>
    <cellStyle name="40% - 强调文字颜色 3 2 5 2 4" xfId="18527"/>
    <cellStyle name="40% - 强调文字颜色 3 2 5 2 5" xfId="18529"/>
    <cellStyle name="40% - 强调文字颜色 3 2 5 3" xfId="18530"/>
    <cellStyle name="40% - 强调文字颜色 3 2 5 3 2" xfId="4918"/>
    <cellStyle name="40% - 强调文字颜色 3 2 5 3 2 2" xfId="4032"/>
    <cellStyle name="40% - 强调文字颜色 3 2 5 3 2 3" xfId="4049"/>
    <cellStyle name="40% - 强调文字颜色 3 2 5 3 3" xfId="18532"/>
    <cellStyle name="40% - 强调文字颜色 3 2 5 3 4" xfId="18533"/>
    <cellStyle name="40% - 强调文字颜色 3 2 5 4" xfId="4105"/>
    <cellStyle name="40% - 强调文字颜色 3 2 5 4 2" xfId="4278"/>
    <cellStyle name="40% - 强调文字颜色 3 2 5 4 2 2" xfId="4404"/>
    <cellStyle name="40% - 强调文字颜色 3 2 5 4 2 3" xfId="4410"/>
    <cellStyle name="40% - 强调文字颜色 3 2 5 4 3" xfId="4283"/>
    <cellStyle name="40% - 强调文字颜色 3 2 5 4 4" xfId="18535"/>
    <cellStyle name="40% - 强调文字颜色 3 2 5 5" xfId="4286"/>
    <cellStyle name="40% - 强调文字颜色 3 2 5 5 2" xfId="9346"/>
    <cellStyle name="40% - 强调文字颜色 3 2 5 5 2 2" xfId="4598"/>
    <cellStyle name="40% - 强调文字颜色 3 2 5 5 2 3" xfId="4601"/>
    <cellStyle name="40% - 强调文字颜色 3 2 5 5 3" xfId="13527"/>
    <cellStyle name="40% - 强调文字颜色 3 2 5 5 4" xfId="14861"/>
    <cellStyle name="40% - 强调文字颜色 3 2 5 6" xfId="3318"/>
    <cellStyle name="40% - 强调文字颜色 3 2 5 6 2" xfId="18540"/>
    <cellStyle name="40% - 强调文字颜色 3 2 5 6 3" xfId="18545"/>
    <cellStyle name="40% - 强调文字颜色 3 2 5 7" xfId="13530"/>
    <cellStyle name="40% - 强调文字颜色 3 2 5 8" xfId="4246"/>
    <cellStyle name="40% - 强调文字颜色 3 2 6" xfId="18549"/>
    <cellStyle name="40% - 强调文字颜色 3 2 6 2" xfId="18550"/>
    <cellStyle name="40% - 强调文字颜色 3 2 6 2 2" xfId="18551"/>
    <cellStyle name="40% - 强调文字颜色 3 2 6 2 2 2" xfId="59"/>
    <cellStyle name="40% - 强调文字颜色 3 2 6 2 2 3" xfId="18553"/>
    <cellStyle name="40% - 强调文字颜色 3 2 6 2 3" xfId="18554"/>
    <cellStyle name="40% - 强调文字颜色 3 2 6 2 4" xfId="18555"/>
    <cellStyle name="40% - 强调文字颜色 3 2 6 3" xfId="18557"/>
    <cellStyle name="40% - 强调文字颜色 3 2 6 3 2" xfId="18559"/>
    <cellStyle name="40% - 强调文字颜色 3 2 6 3 2 2" xfId="920"/>
    <cellStyle name="40% - 强调文字颜色 3 2 6 3 2 3" xfId="961"/>
    <cellStyle name="40% - 强调文字颜色 3 2 6 3 3" xfId="18561"/>
    <cellStyle name="40% - 强调文字颜色 3 2 6 3 4" xfId="18562"/>
    <cellStyle name="40% - 强调文字颜色 3 2 6 4" xfId="4291"/>
    <cellStyle name="40% - 强调文字颜色 3 2 6 4 2" xfId="18564"/>
    <cellStyle name="40% - 强调文字颜色 3 2 6 4 2 2" xfId="5584"/>
    <cellStyle name="40% - 强调文字颜色 3 2 6 4 2 3" xfId="5634"/>
    <cellStyle name="40% - 强调文字颜色 3 2 6 4 3" xfId="18565"/>
    <cellStyle name="40% - 强调文字颜色 3 2 6 4 4" xfId="18566"/>
    <cellStyle name="40% - 强调文字颜色 3 2 6 5" xfId="4293"/>
    <cellStyle name="40% - 强调文字颜色 3 2 6 5 2" xfId="9362"/>
    <cellStyle name="40% - 强调文字颜色 3 2 6 5 3" xfId="13534"/>
    <cellStyle name="40% - 强调文字颜色 3 2 6 6" xfId="13538"/>
    <cellStyle name="40% - 强调文字颜色 3 2 6 7" xfId="13541"/>
    <cellStyle name="40% - 强调文字颜色 3 2 7" xfId="18568"/>
    <cellStyle name="40% - 强调文字颜色 3 2 7 2" xfId="4230"/>
    <cellStyle name="40% - 强调文字颜色 3 2 7 2 2" xfId="6444"/>
    <cellStyle name="40% - 强调文字颜色 3 2 7 2 3" xfId="6578"/>
    <cellStyle name="40% - 强调文字颜色 3 2 7 3" xfId="4793"/>
    <cellStyle name="40% - 强调文字颜色 3 2 7 4" xfId="6677"/>
    <cellStyle name="40% - 强调文字颜色 3 2 8" xfId="18570"/>
    <cellStyle name="40% - 强调文字颜色 3 2 8 2" xfId="16388"/>
    <cellStyle name="40% - 强调文字颜色 3 2 8 2 2" xfId="6791"/>
    <cellStyle name="40% - 强调文字颜色 3 2 8 2 3" xfId="18571"/>
    <cellStyle name="40% - 强调文字颜色 3 2 8 3" xfId="16390"/>
    <cellStyle name="40% - 强调文字颜色 3 2 8 4" xfId="18572"/>
    <cellStyle name="40% - 强调文字颜色 3 2 9" xfId="18574"/>
    <cellStyle name="40% - 强调文字颜色 3 2 9 2" xfId="16399"/>
    <cellStyle name="40% - 强调文字颜色 3 2 9 2 2" xfId="18575"/>
    <cellStyle name="40% - 强调文字颜色 3 2 9 2 3" xfId="18576"/>
    <cellStyle name="40% - 强调文字颜色 3 2 9 3" xfId="18578"/>
    <cellStyle name="40% - 强调文字颜色 3 2 9 4" xfId="18579"/>
    <cellStyle name="40% - 强调文字颜色 3 2_11" xfId="5469"/>
    <cellStyle name="40% - 强调文字颜色 3 3" xfId="18580"/>
    <cellStyle name="40% - 强调文字颜色 3 3 10" xfId="18581"/>
    <cellStyle name="40% - 强调文字颜色 3 3 10 2" xfId="18582"/>
    <cellStyle name="40% - 强调文字颜色 3 3 10 2 2" xfId="18585"/>
    <cellStyle name="40% - 强调文字颜色 3 3 10 2 3" xfId="17647"/>
    <cellStyle name="40% - 强调文字颜色 3 3 10 3" xfId="18586"/>
    <cellStyle name="40% - 强调文字颜色 3 3 10 4" xfId="9420"/>
    <cellStyle name="40% - 强调文字颜色 3 3 11" xfId="18587"/>
    <cellStyle name="40% - 强调文字颜色 3 3 11 2" xfId="18589"/>
    <cellStyle name="40% - 强调文字颜色 3 3 11 2 2" xfId="18591"/>
    <cellStyle name="40% - 强调文字颜色 3 3 11 2 3" xfId="17739"/>
    <cellStyle name="40% - 强调文字颜色 3 3 11 3" xfId="18592"/>
    <cellStyle name="40% - 强调文字颜色 3 3 11 4" xfId="11381"/>
    <cellStyle name="40% - 强调文字颜色 3 3 12" xfId="18593"/>
    <cellStyle name="40% - 强调文字颜色 3 3 12 2" xfId="18595"/>
    <cellStyle name="40% - 强调文字颜色 3 3 12 2 2" xfId="18597"/>
    <cellStyle name="40% - 强调文字颜色 3 3 12 2 3" xfId="17792"/>
    <cellStyle name="40% - 强调文字颜色 3 3 12 3" xfId="18598"/>
    <cellStyle name="40% - 强调文字颜色 3 3 12 4" xfId="18602"/>
    <cellStyle name="40% - 强调文字颜色 3 3 13" xfId="18605"/>
    <cellStyle name="40% - 强调文字颜色 3 3 13 2" xfId="18607"/>
    <cellStyle name="40% - 强调文字颜色 3 3 13 2 2" xfId="16496"/>
    <cellStyle name="40% - 强调文字颜色 3 3 13 2 3" xfId="17811"/>
    <cellStyle name="40% - 强调文字颜色 3 3 13 3" xfId="18609"/>
    <cellStyle name="40% - 强调文字颜色 3 3 13 4" xfId="18610"/>
    <cellStyle name="40% - 强调文字颜色 3 3 14" xfId="18614"/>
    <cellStyle name="40% - 强调文字颜色 3 3 14 2" xfId="6152"/>
    <cellStyle name="40% - 强调文字颜色 3 3 14 2 2" xfId="12278"/>
    <cellStyle name="40% - 强调文字颜色 3 3 14 2 3" xfId="12289"/>
    <cellStyle name="40% - 强调文字颜色 3 3 14 3" xfId="6154"/>
    <cellStyle name="40% - 强调文字颜色 3 3 14 4" xfId="8386"/>
    <cellStyle name="40% - 强调文字颜色 3 3 15" xfId="16859"/>
    <cellStyle name="40% - 强调文字颜色 3 3 15 2" xfId="6163"/>
    <cellStyle name="40% - 强调文字颜色 3 3 15 3" xfId="10185"/>
    <cellStyle name="40% - 强调文字颜色 3 3 16" xfId="16860"/>
    <cellStyle name="40% - 强调文字颜色 3 3 17" xfId="16872"/>
    <cellStyle name="40% - 强调文字颜色 3 3 2" xfId="18615"/>
    <cellStyle name="40% - 强调文字颜色 3 3 2 10" xfId="18618"/>
    <cellStyle name="40% - 强调文字颜色 3 3 2 2" xfId="18619"/>
    <cellStyle name="40% - 强调文字颜色 3 3 2 2 2" xfId="1833"/>
    <cellStyle name="40% - 强调文字颜色 3 3 2 2 2 2" xfId="1841"/>
    <cellStyle name="40% - 强调文字颜色 3 3 2 2 2 2 2" xfId="1647"/>
    <cellStyle name="40% - 强调文字颜色 3 3 2 2 2 2 2 2" xfId="1731"/>
    <cellStyle name="40% - 强调文字颜色 3 3 2 2 2 2 2 3" xfId="18621"/>
    <cellStyle name="40% - 强调文字颜色 3 3 2 2 2 2 3" xfId="50"/>
    <cellStyle name="40% - 强调文字颜色 3 3 2 2 2 2 4" xfId="15077"/>
    <cellStyle name="40% - 强调文字颜色 3 3 2 2 2 3" xfId="1847"/>
    <cellStyle name="40% - 强调文字颜色 3 3 2 2 2 3 2" xfId="18623"/>
    <cellStyle name="40% - 强调文字颜色 3 3 2 2 2 3 2 2" xfId="957"/>
    <cellStyle name="40% - 强调文字颜色 3 3 2 2 2 3 2 3" xfId="18624"/>
    <cellStyle name="40% - 强调文字颜色 3 3 2 2 2 3 3" xfId="18626"/>
    <cellStyle name="40% - 强调文字颜色 3 3 2 2 2 3 4" xfId="18627"/>
    <cellStyle name="40% - 强调文字颜色 3 3 2 2 2 4" xfId="1866"/>
    <cellStyle name="40% - 强调文字颜色 3 3 2 2 2 4 2" xfId="18629"/>
    <cellStyle name="40% - 强调文字颜色 3 3 2 2 2 4 2 2" xfId="2999"/>
    <cellStyle name="40% - 强调文字颜色 3 3 2 2 2 4 2 3" xfId="18631"/>
    <cellStyle name="40% - 强调文字颜色 3 3 2 2 2 4 3" xfId="18633"/>
    <cellStyle name="40% - 强调文字颜色 3 3 2 2 2 4 4" xfId="18635"/>
    <cellStyle name="40% - 强调文字颜色 3 3 2 2 2 5" xfId="18640"/>
    <cellStyle name="40% - 强调文字颜色 3 3 2 2 2 5 2" xfId="18644"/>
    <cellStyle name="40% - 强调文字颜色 3 3 2 2 2 5 3" xfId="18648"/>
    <cellStyle name="40% - 强调文字颜色 3 3 2 2 2 6" xfId="6354"/>
    <cellStyle name="40% - 强调文字颜色 3 3 2 2 2 7" xfId="6367"/>
    <cellStyle name="40% - 强调文字颜色 3 3 2 2 3" xfId="1869"/>
    <cellStyle name="40% - 强调文字颜色 3 3 2 2 3 2" xfId="1880"/>
    <cellStyle name="40% - 强调文字颜色 3 3 2 2 3 2 2" xfId="1698"/>
    <cellStyle name="40% - 强调文字颜色 3 3 2 2 3 2 3" xfId="1884"/>
    <cellStyle name="40% - 强调文字颜色 3 3 2 2 3 3" xfId="1888"/>
    <cellStyle name="40% - 强调文字颜色 3 3 2 2 3 4" xfId="1891"/>
    <cellStyle name="40% - 强调文字颜色 3 3 2 2 4" xfId="1748"/>
    <cellStyle name="40% - 强调文字颜色 3 3 2 2 4 2" xfId="538"/>
    <cellStyle name="40% - 强调文字颜色 3 3 2 2 4 2 2" xfId="15404"/>
    <cellStyle name="40% - 强调文字颜色 3 3 2 2 4 2 3" xfId="18651"/>
    <cellStyle name="40% - 强调文字颜色 3 3 2 2 4 3" xfId="1897"/>
    <cellStyle name="40% - 强调文字颜色 3 3 2 2 4 4" xfId="18654"/>
    <cellStyle name="40% - 强调文字颜色 3 3 2 2 5" xfId="1758"/>
    <cellStyle name="40% - 强调文字颜色 3 3 2 2 5 2" xfId="18655"/>
    <cellStyle name="40% - 强调文字颜色 3 3 2 2 5 2 2" xfId="18656"/>
    <cellStyle name="40% - 强调文字颜色 3 3 2 2 5 2 3" xfId="18657"/>
    <cellStyle name="40% - 强调文字颜色 3 3 2 2 5 3" xfId="18658"/>
    <cellStyle name="40% - 强调文字颜色 3 3 2 2 5 4" xfId="18661"/>
    <cellStyle name="40% - 强调文字颜色 3 3 2 2 6" xfId="1910"/>
    <cellStyle name="40% - 强调文字颜色 3 3 2 2 6 2" xfId="18663"/>
    <cellStyle name="40% - 强调文字颜色 3 3 2 2 6 2 2" xfId="12086"/>
    <cellStyle name="40% - 强调文字颜色 3 3 2 2 6 2 3" xfId="14142"/>
    <cellStyle name="40% - 强调文字颜色 3 3 2 2 6 3" xfId="18664"/>
    <cellStyle name="40% - 强调文字颜色 3 3 2 2 6 4" xfId="18667"/>
    <cellStyle name="40% - 强调文字颜色 3 3 2 2 7" xfId="18669"/>
    <cellStyle name="40% - 强调文字颜色 3 3 2 2 7 2" xfId="18670"/>
    <cellStyle name="40% - 强调文字颜色 3 3 2 2 7 3" xfId="18671"/>
    <cellStyle name="40% - 强调文字颜色 3 3 2 2 8" xfId="18675"/>
    <cellStyle name="40% - 强调文字颜色 3 3 2 2 9" xfId="18678"/>
    <cellStyle name="40% - 强调文字颜色 3 3 2 3" xfId="18679"/>
    <cellStyle name="40% - 强调文字颜色 3 3 2 3 2" xfId="2092"/>
    <cellStyle name="40% - 强调文字颜色 3 3 2 3 2 2" xfId="2104"/>
    <cellStyle name="40% - 强调文字颜色 3 3 2 3 2 2 2" xfId="1900"/>
    <cellStyle name="40% - 强调文字颜色 3 3 2 3 2 2 2 2" xfId="18680"/>
    <cellStyle name="40% - 强调文字颜色 3 3 2 3 2 2 2 3" xfId="16230"/>
    <cellStyle name="40% - 强调文字颜色 3 3 2 3 2 2 3" xfId="728"/>
    <cellStyle name="40% - 强调文字颜色 3 3 2 3 2 2 4" xfId="15084"/>
    <cellStyle name="40% - 强调文字颜色 3 3 2 3 2 3" xfId="2126"/>
    <cellStyle name="40% - 强调文字颜色 3 3 2 3 2 3 2" xfId="18044"/>
    <cellStyle name="40% - 强调文字颜色 3 3 2 3 2 3 3" xfId="18681"/>
    <cellStyle name="40% - 强调文字颜色 3 3 2 3 2 4" xfId="2128"/>
    <cellStyle name="40% - 强调文字颜色 3 3 2 3 2 5" xfId="18683"/>
    <cellStyle name="40% - 强调文字颜色 3 3 2 3 3" xfId="2155"/>
    <cellStyle name="40% - 强调文字颜色 3 3 2 3 3 2" xfId="2163"/>
    <cellStyle name="40% - 强调文字颜色 3 3 2 3 3 2 2" xfId="18684"/>
    <cellStyle name="40% - 强调文字颜色 3 3 2 3 3 2 3" xfId="18685"/>
    <cellStyle name="40% - 强调文字颜色 3 3 2 3 3 3" xfId="2169"/>
    <cellStyle name="40% - 强调文字颜色 3 3 2 3 3 4" xfId="18687"/>
    <cellStyle name="40% - 强调文字颜色 3 3 2 3 4" xfId="2195"/>
    <cellStyle name="40% - 强调文字颜色 3 3 2 3 4 2" xfId="18688"/>
    <cellStyle name="40% - 强调文字颜色 3 3 2 3 4 2 2" xfId="18689"/>
    <cellStyle name="40% - 强调文字颜色 3 3 2 3 4 2 3" xfId="18691"/>
    <cellStyle name="40% - 强调文字颜色 3 3 2 3 4 3" xfId="18692"/>
    <cellStyle name="40% - 强调文字颜色 3 3 2 3 4 4" xfId="18695"/>
    <cellStyle name="40% - 强调文字颜色 3 3 2 3 5" xfId="2199"/>
    <cellStyle name="40% - 强调文字颜色 3 3 2 3 5 2" xfId="18696"/>
    <cellStyle name="40% - 强调文字颜色 3 3 2 3 5 3" xfId="18697"/>
    <cellStyle name="40% - 强调文字颜色 3 3 2 3 6" xfId="18698"/>
    <cellStyle name="40% - 强调文字颜色 3 3 2 3 7" xfId="18699"/>
    <cellStyle name="40% - 强调文字颜色 3 3 2 4" xfId="18700"/>
    <cellStyle name="40% - 强调文字颜色 3 3 2 4 2" xfId="2395"/>
    <cellStyle name="40% - 强调文字颜色 3 3 2 4 2 2" xfId="489"/>
    <cellStyle name="40% - 强调文字颜色 3 3 2 4 2 2 2" xfId="18143"/>
    <cellStyle name="40% - 强调文字颜色 3 3 2 4 2 2 3" xfId="18701"/>
    <cellStyle name="40% - 强调文字颜色 3 3 2 4 2 3" xfId="18703"/>
    <cellStyle name="40% - 强调文字颜色 3 3 2 4 2 4" xfId="18706"/>
    <cellStyle name="40% - 强调文字颜色 3 3 2 4 3" xfId="2422"/>
    <cellStyle name="40% - 强调文字颜色 3 3 2 4 3 2" xfId="18708"/>
    <cellStyle name="40% - 强调文字颜色 3 3 2 4 3 3" xfId="18710"/>
    <cellStyle name="40% - 强调文字颜色 3 3 2 4 4" xfId="18712"/>
    <cellStyle name="40% - 强调文字颜色 3 3 2 4 5" xfId="18714"/>
    <cellStyle name="40% - 强调文字颜色 3 3 2 5" xfId="18717"/>
    <cellStyle name="40% - 强调文字颜色 3 3 2 5 2" xfId="5345"/>
    <cellStyle name="40% - 强调文字颜色 3 3 2 5 2 2" xfId="7774"/>
    <cellStyle name="40% - 强调文字颜色 3 3 2 5 2 3" xfId="18720"/>
    <cellStyle name="40% - 强调文字颜色 3 3 2 5 3" xfId="18721"/>
    <cellStyle name="40% - 强调文字颜色 3 3 2 5 4" xfId="18722"/>
    <cellStyle name="40% - 强调文字颜色 3 3 2 6" xfId="18726"/>
    <cellStyle name="40% - 强调文字颜色 3 3 2 6 2" xfId="18728"/>
    <cellStyle name="40% - 强调文字颜色 3 3 2 6 2 2" xfId="18730"/>
    <cellStyle name="40% - 强调文字颜色 3 3 2 6 2 3" xfId="18732"/>
    <cellStyle name="40% - 强调文字颜色 3 3 2 6 3" xfId="18734"/>
    <cellStyle name="40% - 强调文字颜色 3 3 2 6 4" xfId="18736"/>
    <cellStyle name="40% - 强调文字颜色 3 3 2 7" xfId="18739"/>
    <cellStyle name="40% - 强调文字颜色 3 3 2 7 2" xfId="18742"/>
    <cellStyle name="40% - 强调文字颜色 3 3 2 7 2 2" xfId="18743"/>
    <cellStyle name="40% - 强调文字颜色 3 3 2 7 2 3" xfId="18745"/>
    <cellStyle name="40% - 强调文字颜色 3 3 2 7 3" xfId="18748"/>
    <cellStyle name="40% - 强调文字颜色 3 3 2 7 4" xfId="18749"/>
    <cellStyle name="40% - 强调文字颜色 3 3 2 8" xfId="15410"/>
    <cellStyle name="40% - 强调文字颜色 3 3 2 8 2" xfId="18750"/>
    <cellStyle name="40% - 强调文字颜色 3 3 2 8 3" xfId="18751"/>
    <cellStyle name="40% - 强调文字颜色 3 3 2 9" xfId="11198"/>
    <cellStyle name="40% - 强调文字颜色 3 3 2_11" xfId="18752"/>
    <cellStyle name="40% - 强调文字颜色 3 3 3" xfId="18753"/>
    <cellStyle name="40% - 强调文字颜色 3 3 3 10" xfId="18754"/>
    <cellStyle name="40% - 强调文字颜色 3 3 3 2" xfId="18756"/>
    <cellStyle name="40% - 强调文字颜色 3 3 3 2 2" xfId="2712"/>
    <cellStyle name="40% - 强调文字颜色 3 3 3 2 2 2" xfId="17099"/>
    <cellStyle name="40% - 强调文字颜色 3 3 3 2 2 2 2" xfId="17103"/>
    <cellStyle name="40% - 强调文字颜色 3 3 3 2 2 2 2 2" xfId="17109"/>
    <cellStyle name="40% - 强调文字颜色 3 3 3 2 2 2 2 3" xfId="17116"/>
    <cellStyle name="40% - 强调文字颜色 3 3 3 2 2 2 3" xfId="17122"/>
    <cellStyle name="40% - 强调文字颜色 3 3 3 2 2 2 4" xfId="17127"/>
    <cellStyle name="40% - 强调文字颜色 3 3 3 2 2 3" xfId="17132"/>
    <cellStyle name="40% - 强调文字颜色 3 3 3 2 2 3 2" xfId="17136"/>
    <cellStyle name="40% - 强调文字颜色 3 3 3 2 2 3 2 2" xfId="18759"/>
    <cellStyle name="40% - 强调文字颜色 3 3 3 2 2 3 2 3" xfId="18761"/>
    <cellStyle name="40% - 强调文字颜色 3 3 3 2 2 3 3" xfId="17141"/>
    <cellStyle name="40% - 强调文字颜色 3 3 3 2 2 3 4" xfId="18763"/>
    <cellStyle name="40% - 强调文字颜色 3 3 3 2 2 4" xfId="17145"/>
    <cellStyle name="40% - 强调文字颜色 3 3 3 2 2 4 2" xfId="18766"/>
    <cellStyle name="40% - 强调文字颜色 3 3 3 2 2 4 2 2" xfId="18768"/>
    <cellStyle name="40% - 强调文字颜色 3 3 3 2 2 4 2 3" xfId="18770"/>
    <cellStyle name="40% - 强调文字颜色 3 3 3 2 2 4 3" xfId="18773"/>
    <cellStyle name="40% - 强调文字颜色 3 3 3 2 2 4 4" xfId="18775"/>
    <cellStyle name="40% - 强调文字颜色 3 3 3 2 2 5" xfId="17151"/>
    <cellStyle name="40% - 强调文字颜色 3 3 3 2 2 5 2" xfId="18777"/>
    <cellStyle name="40% - 强调文字颜色 3 3 3 2 2 5 3" xfId="18778"/>
    <cellStyle name="40% - 强调文字颜色 3 3 3 2 2 6" xfId="8466"/>
    <cellStyle name="40% - 强调文字颜色 3 3 3 2 2 7" xfId="6572"/>
    <cellStyle name="40% - 强调文字颜色 3 3 3 2 3" xfId="18779"/>
    <cellStyle name="40% - 强调文字颜色 3 3 3 2 3 2" xfId="17164"/>
    <cellStyle name="40% - 强调文字颜色 3 3 3 2 3 2 2" xfId="15829"/>
    <cellStyle name="40% - 强调文字颜色 3 3 3 2 3 2 3" xfId="15833"/>
    <cellStyle name="40% - 强调文字颜色 3 3 3 2 3 3" xfId="18782"/>
    <cellStyle name="40% - 强调文字颜色 3 3 3 2 3 4" xfId="18786"/>
    <cellStyle name="40% - 强调文字颜色 3 3 3 2 4" xfId="18789"/>
    <cellStyle name="40% - 强调文字颜色 3 3 3 2 4 2" xfId="17177"/>
    <cellStyle name="40% - 强调文字颜色 3 3 3 2 4 2 2" xfId="18790"/>
    <cellStyle name="40% - 强调文字颜色 3 3 3 2 4 2 3" xfId="18267"/>
    <cellStyle name="40% - 强调文字颜色 3 3 3 2 4 3" xfId="18793"/>
    <cellStyle name="40% - 强调文字颜色 3 3 3 2 4 4" xfId="18797"/>
    <cellStyle name="40% - 强调文字颜色 3 3 3 2 5" xfId="16506"/>
    <cellStyle name="40% - 强调文字颜色 3 3 3 2 5 2" xfId="17192"/>
    <cellStyle name="40% - 强调文字颜色 3 3 3 2 5 2 2" xfId="18799"/>
    <cellStyle name="40% - 强调文字颜色 3 3 3 2 5 2 3" xfId="18800"/>
    <cellStyle name="40% - 强调文字颜色 3 3 3 2 5 3" xfId="18805"/>
    <cellStyle name="40% - 强调文字颜色 3 3 3 2 5 4" xfId="18811"/>
    <cellStyle name="40% - 强调文字颜色 3 3 3 2 6" xfId="16509"/>
    <cellStyle name="40% - 强调文字颜色 3 3 3 2 6 2" xfId="3689"/>
    <cellStyle name="40% - 强调文字颜色 3 3 3 2 6 2 2" xfId="18813"/>
    <cellStyle name="40% - 强调文字颜色 3 3 3 2 6 2 3" xfId="18815"/>
    <cellStyle name="40% - 强调文字颜色 3 3 3 2 6 3" xfId="18816"/>
    <cellStyle name="40% - 强调文字颜色 3 3 3 2 6 4" xfId="18817"/>
    <cellStyle name="40% - 强调文字颜色 3 3 3 2 7" xfId="18821"/>
    <cellStyle name="40% - 强调文字颜色 3 3 3 2 7 2" xfId="18825"/>
    <cellStyle name="40% - 强调文字颜色 3 3 3 2 7 3" xfId="18828"/>
    <cellStyle name="40% - 强调文字颜色 3 3 3 2 8" xfId="18833"/>
    <cellStyle name="40% - 强调文字颜色 3 3 3 2 9" xfId="18837"/>
    <cellStyle name="40% - 强调文字颜色 3 3 3 3" xfId="18838"/>
    <cellStyle name="40% - 强调文字颜色 3 3 3 3 2" xfId="252"/>
    <cellStyle name="40% - 强调文字颜色 3 3 3 3 2 2" xfId="17235"/>
    <cellStyle name="40% - 强调文字颜色 3 3 3 3 2 2 2" xfId="16603"/>
    <cellStyle name="40% - 强调文字颜色 3 3 3 3 2 2 2 2" xfId="18841"/>
    <cellStyle name="40% - 强调文字颜色 3 3 3 3 2 2 2 3" xfId="18845"/>
    <cellStyle name="40% - 强调文字颜色 3 3 3 3 2 2 3" xfId="18847"/>
    <cellStyle name="40% - 强调文字颜色 3 3 3 3 2 2 4" xfId="18849"/>
    <cellStyle name="40% - 强调文字颜色 3 3 3 3 2 3" xfId="17239"/>
    <cellStyle name="40% - 强调文字颜色 3 3 3 3 2 3 2" xfId="317"/>
    <cellStyle name="40% - 强调文字颜色 3 3 3 3 2 3 3" xfId="276"/>
    <cellStyle name="40% - 强调文字颜色 3 3 3 3 2 4" xfId="18854"/>
    <cellStyle name="40% - 强调文字颜色 3 3 3 3 2 5" xfId="18859"/>
    <cellStyle name="40% - 强调文字颜色 3 3 3 3 3" xfId="18860"/>
    <cellStyle name="40% - 强调文字颜色 3 3 3 3 3 2" xfId="17254"/>
    <cellStyle name="40% - 强调文字颜色 3 3 3 3 3 2 2" xfId="18861"/>
    <cellStyle name="40% - 强调文字颜色 3 3 3 3 3 2 3" xfId="18003"/>
    <cellStyle name="40% - 强调文字颜色 3 3 3 3 3 3" xfId="18864"/>
    <cellStyle name="40% - 强调文字颜色 3 3 3 3 3 4" xfId="18867"/>
    <cellStyle name="40% - 强调文字颜色 3 3 3 3 4" xfId="18869"/>
    <cellStyle name="40% - 强调文字颜色 3 3 3 3 4 2" xfId="17274"/>
    <cellStyle name="40% - 强调文字颜色 3 3 3 3 4 2 2" xfId="18870"/>
    <cellStyle name="40% - 强调文字颜色 3 3 3 3 4 2 3" xfId="18873"/>
    <cellStyle name="40% - 强调文字颜色 3 3 3 3 4 3" xfId="18875"/>
    <cellStyle name="40% - 强调文字颜色 3 3 3 3 4 4" xfId="18878"/>
    <cellStyle name="40% - 强调文字颜色 3 3 3 3 5" xfId="18880"/>
    <cellStyle name="40% - 强调文字颜色 3 3 3 3 5 2" xfId="18882"/>
    <cellStyle name="40% - 强调文字颜色 3 3 3 3 5 3" xfId="18885"/>
    <cellStyle name="40% - 强调文字颜色 3 3 3 3 6" xfId="18887"/>
    <cellStyle name="40% - 强调文字颜色 3 3 3 3 7" xfId="18891"/>
    <cellStyle name="40% - 强调文字颜色 3 3 3 4" xfId="427"/>
    <cellStyle name="40% - 强调文字颜色 3 3 3 4 2" xfId="1390"/>
    <cellStyle name="40% - 强调文字颜色 3 3 3 4 2 2" xfId="17311"/>
    <cellStyle name="40% - 强调文字颜色 3 3 3 4 2 2 2" xfId="18345"/>
    <cellStyle name="40% - 强调文字颜色 3 3 3 4 2 2 3" xfId="18892"/>
    <cellStyle name="40% - 强调文字颜色 3 3 3 4 2 3" xfId="18894"/>
    <cellStyle name="40% - 强调文字颜色 3 3 3 4 2 4" xfId="18898"/>
    <cellStyle name="40% - 强调文字颜色 3 3 3 4 3" xfId="18900"/>
    <cellStyle name="40% - 强调文字颜色 3 3 3 4 3 2" xfId="18901"/>
    <cellStyle name="40% - 强调文字颜色 3 3 3 4 3 3" xfId="18903"/>
    <cellStyle name="40% - 强调文字颜色 3 3 3 4 4" xfId="18905"/>
    <cellStyle name="40% - 强调文字颜色 3 3 3 4 5" xfId="10933"/>
    <cellStyle name="40% - 强调文字颜色 3 3 3 5" xfId="466"/>
    <cellStyle name="40% - 强调文字颜色 3 3 3 5 2" xfId="11698"/>
    <cellStyle name="40% - 强调文字颜色 3 3 3 5 2 2" xfId="7868"/>
    <cellStyle name="40% - 强调文字颜色 3 3 3 5 2 3" xfId="13560"/>
    <cellStyle name="40% - 强调文字颜色 3 3 3 5 3" xfId="13562"/>
    <cellStyle name="40% - 强调文字颜色 3 3 3 5 4" xfId="13565"/>
    <cellStyle name="40% - 强调文字颜色 3 3 3 6" xfId="5603"/>
    <cellStyle name="40% - 强调文字颜色 3 3 3 6 2" xfId="11707"/>
    <cellStyle name="40% - 强调文字颜色 3 3 3 6 2 2" xfId="18907"/>
    <cellStyle name="40% - 强调文字颜色 3 3 3 6 2 3" xfId="18911"/>
    <cellStyle name="40% - 强调文字颜色 3 3 3 6 3" xfId="13568"/>
    <cellStyle name="40% - 强调文字颜色 3 3 3 6 4" xfId="18917"/>
    <cellStyle name="40% - 强调文字颜色 3 3 3 7" xfId="5614"/>
    <cellStyle name="40% - 强调文字颜色 3 3 3 7 2" xfId="11711"/>
    <cellStyle name="40% - 强调文字颜色 3 3 3 7 2 2" xfId="16855"/>
    <cellStyle name="40% - 强调文字颜色 3 3 3 7 2 3" xfId="18918"/>
    <cellStyle name="40% - 强调文字颜色 3 3 3 7 3" xfId="18922"/>
    <cellStyle name="40% - 强调文字颜色 3 3 3 7 4" xfId="18925"/>
    <cellStyle name="40% - 强调文字颜色 3 3 3 8" xfId="13576"/>
    <cellStyle name="40% - 强调文字颜色 3 3 3 8 2" xfId="18927"/>
    <cellStyle name="40% - 强调文字颜色 3 3 3 8 3" xfId="18930"/>
    <cellStyle name="40% - 强调文字颜色 3 3 3 9" xfId="11209"/>
    <cellStyle name="40% - 强调文字颜色 3 3 3_11" xfId="6618"/>
    <cellStyle name="40% - 强调文字颜色 3 3 4" xfId="18931"/>
    <cellStyle name="40% - 强调文字颜色 3 3 4 2" xfId="18932"/>
    <cellStyle name="40% - 强调文字颜色 3 3 4 2 2" xfId="3025"/>
    <cellStyle name="40% - 强调文字颜色 3 3 4 2 2 2" xfId="15546"/>
    <cellStyle name="40% - 强调文字颜色 3 3 4 2 2 2 2" xfId="17393"/>
    <cellStyle name="40% - 强调文字颜色 3 3 4 2 2 2 3" xfId="17400"/>
    <cellStyle name="40% - 强调文字颜色 3 3 4 2 2 3" xfId="15550"/>
    <cellStyle name="40% - 强调文字颜色 3 3 4 2 2 4" xfId="17406"/>
    <cellStyle name="40% - 强调文字颜色 3 3 4 2 3" xfId="18934"/>
    <cellStyle name="40% - 强调文字颜色 3 3 4 2 3 2" xfId="17420"/>
    <cellStyle name="40% - 强调文字颜色 3 3 4 2 3 2 2" xfId="18936"/>
    <cellStyle name="40% - 强调文字颜色 3 3 4 2 3 2 3" xfId="18939"/>
    <cellStyle name="40% - 强调文字颜色 3 3 4 2 3 3" xfId="18941"/>
    <cellStyle name="40% - 强调文字颜色 3 3 4 2 3 4" xfId="18943"/>
    <cellStyle name="40% - 强调文字颜色 3 3 4 2 4" xfId="18945"/>
    <cellStyle name="40% - 强调文字颜色 3 3 4 2 4 2" xfId="17431"/>
    <cellStyle name="40% - 强调文字颜色 3 3 4 2 4 2 2" xfId="10808"/>
    <cellStyle name="40% - 强调文字颜色 3 3 4 2 4 2 3" xfId="10812"/>
    <cellStyle name="40% - 强调文字颜色 3 3 4 2 4 3" xfId="18947"/>
    <cellStyle name="40% - 强调文字颜色 3 3 4 2 4 4" xfId="18949"/>
    <cellStyle name="40% - 强调文字颜色 3 3 4 2 5" xfId="18950"/>
    <cellStyle name="40% - 强调文字颜色 3 3 4 2 5 2" xfId="17445"/>
    <cellStyle name="40% - 强调文字颜色 3 3 4 2 5 3" xfId="18952"/>
    <cellStyle name="40% - 强调文字颜色 3 3 4 2 6" xfId="9990"/>
    <cellStyle name="40% - 强调文字颜色 3 3 4 2 7" xfId="18954"/>
    <cellStyle name="40% - 强调文字颜色 3 3 4 3" xfId="18955"/>
    <cellStyle name="40% - 强调文字颜色 3 3 4 3 2" xfId="3059"/>
    <cellStyle name="40% - 强调文字颜色 3 3 4 3 2 2" xfId="17481"/>
    <cellStyle name="40% - 强调文字颜色 3 3 4 3 2 3" xfId="17483"/>
    <cellStyle name="40% - 强调文字颜色 3 3 4 3 3" xfId="18957"/>
    <cellStyle name="40% - 强调文字颜色 3 3 4 3 4" xfId="18958"/>
    <cellStyle name="40% - 强调文字颜色 3 3 4 4" xfId="18959"/>
    <cellStyle name="40% - 强调文字颜色 3 3 4 4 2" xfId="3108"/>
    <cellStyle name="40% - 强调文字颜色 3 3 4 4 2 2" xfId="17530"/>
    <cellStyle name="40% - 强调文字颜色 3 3 4 4 2 3" xfId="18960"/>
    <cellStyle name="40% - 强调文字颜色 3 3 4 4 3" xfId="18961"/>
    <cellStyle name="40% - 强调文字颜色 3 3 4 4 4" xfId="18962"/>
    <cellStyle name="40% - 强调文字颜色 3 3 4 5" xfId="13579"/>
    <cellStyle name="40% - 强调文字颜色 3 3 4 5 2" xfId="13581"/>
    <cellStyle name="40% - 强调文字颜色 3 3 4 5 2 2" xfId="11130"/>
    <cellStyle name="40% - 强调文字颜色 3 3 4 5 2 3" xfId="18964"/>
    <cellStyle name="40% - 强调文字颜色 3 3 4 5 3" xfId="13583"/>
    <cellStyle name="40% - 强调文字颜色 3 3 4 5 4" xfId="14880"/>
    <cellStyle name="40% - 强调文字颜色 3 3 4 6" xfId="13586"/>
    <cellStyle name="40% - 强调文字颜色 3 3 4 6 2" xfId="16574"/>
    <cellStyle name="40% - 强调文字颜色 3 3 4 6 2 2" xfId="15522"/>
    <cellStyle name="40% - 强调文字颜色 3 3 4 6 2 3" xfId="18966"/>
    <cellStyle name="40% - 强调文字颜色 3 3 4 6 3" xfId="16581"/>
    <cellStyle name="40% - 强调文字颜色 3 3 4 6 4" xfId="16990"/>
    <cellStyle name="40% - 强调文字颜色 3 3 4 7" xfId="13589"/>
    <cellStyle name="40% - 强调文字颜色 3 3 4 7 2" xfId="18968"/>
    <cellStyle name="40% - 强调文字颜色 3 3 4 7 3" xfId="18973"/>
    <cellStyle name="40% - 强调文字颜色 3 3 4 8" xfId="18975"/>
    <cellStyle name="40% - 强调文字颜色 3 3 4 9" xfId="18977"/>
    <cellStyle name="40% - 强调文字颜色 3 3 5" xfId="18978"/>
    <cellStyle name="40% - 强调文字颜色 3 3 5 2" xfId="18979"/>
    <cellStyle name="40% - 强调文字颜色 3 3 5 2 2" xfId="2962"/>
    <cellStyle name="40% - 强调文字颜色 3 3 5 2 2 2" xfId="15777"/>
    <cellStyle name="40% - 强调文字颜色 3 3 5 2 2 2 2" xfId="18981"/>
    <cellStyle name="40% - 强调文字颜色 3 3 5 2 2 2 3" xfId="18983"/>
    <cellStyle name="40% - 强调文字颜色 3 3 5 2 2 3" xfId="15780"/>
    <cellStyle name="40% - 强调文字颜色 3 3 5 2 2 4" xfId="18986"/>
    <cellStyle name="40% - 强调文字颜色 3 3 5 2 3" xfId="18990"/>
    <cellStyle name="40% - 强调文字颜色 3 3 5 2 3 2" xfId="17561"/>
    <cellStyle name="40% - 强调文字颜色 3 3 5 2 3 3" xfId="18991"/>
    <cellStyle name="40% - 强调文字颜色 3 3 5 2 4" xfId="18993"/>
    <cellStyle name="40% - 强调文字颜色 3 3 5 2 5" xfId="18995"/>
    <cellStyle name="40% - 强调文字颜色 3 3 5 3" xfId="18999"/>
    <cellStyle name="40% - 强调文字颜色 3 3 5 3 2" xfId="3338"/>
    <cellStyle name="40% - 强调文字颜色 3 3 5 3 2 2" xfId="6657"/>
    <cellStyle name="40% - 强调文字颜色 3 3 5 3 2 3" xfId="6665"/>
    <cellStyle name="40% - 强调文字颜色 3 3 5 3 3" xfId="19001"/>
    <cellStyle name="40% - 强调文字颜色 3 3 5 3 4" xfId="19002"/>
    <cellStyle name="40% - 强调文字颜色 3 3 5 4" xfId="7086"/>
    <cellStyle name="40% - 强调文字颜色 3 3 5 4 2" xfId="3412"/>
    <cellStyle name="40% - 强调文字颜色 3 3 5 4 2 2" xfId="6893"/>
    <cellStyle name="40% - 强调文字颜色 3 3 5 4 2 3" xfId="6902"/>
    <cellStyle name="40% - 强调文字颜色 3 3 5 4 3" xfId="19003"/>
    <cellStyle name="40% - 强调文字颜色 3 3 5 4 4" xfId="19004"/>
    <cellStyle name="40% - 强调文字颜色 3 3 5 5" xfId="2778"/>
    <cellStyle name="40% - 强调文字颜色 3 3 5 5 2" xfId="13594"/>
    <cellStyle name="40% - 强调文字颜色 3 3 5 5 3" xfId="13596"/>
    <cellStyle name="40% - 强调文字颜色 3 3 5 6" xfId="13598"/>
    <cellStyle name="40% - 强调文字颜色 3 3 5 7" xfId="13600"/>
    <cellStyle name="40% - 强调文字颜色 3 3 6" xfId="8481"/>
    <cellStyle name="40% - 强调文字颜色 3 3 6 2" xfId="19005"/>
    <cellStyle name="40% - 强调文字颜色 3 3 6 2 2" xfId="19008"/>
    <cellStyle name="40% - 强调文字颜色 3 3 6 2 2 2" xfId="17592"/>
    <cellStyle name="40% - 强调文字颜色 3 3 6 2 2 3" xfId="19010"/>
    <cellStyle name="40% - 强调文字颜色 3 3 6 2 3" xfId="19012"/>
    <cellStyle name="40% - 强调文字颜色 3 3 6 2 4" xfId="19013"/>
    <cellStyle name="40% - 强调文字颜色 3 3 6 3" xfId="19015"/>
    <cellStyle name="40% - 强调文字颜色 3 3 6 3 2" xfId="19017"/>
    <cellStyle name="40% - 强调文字颜色 3 3 6 3 2 2" xfId="7578"/>
    <cellStyle name="40% - 强调文字颜色 3 3 6 3 2 3" xfId="7605"/>
    <cellStyle name="40% - 强调文字颜色 3 3 6 3 3" xfId="19019"/>
    <cellStyle name="40% - 强调文字颜色 3 3 6 3 4" xfId="19020"/>
    <cellStyle name="40% - 强调文字颜色 3 3 6 4" xfId="19021"/>
    <cellStyle name="40% - 强调文字颜色 3 3 6 4 2" xfId="19022"/>
    <cellStyle name="40% - 强调文字颜色 3 3 6 4 3" xfId="19023"/>
    <cellStyle name="40% - 强调文字颜色 3 3 6 5" xfId="13603"/>
    <cellStyle name="40% - 强调文字颜色 3 3 6 6" xfId="3703"/>
    <cellStyle name="40% - 强调文字颜色 3 3 7" xfId="7392"/>
    <cellStyle name="40% - 强调文字颜色 3 3 7 2" xfId="5166"/>
    <cellStyle name="40% - 强调文字颜色 3 3 7 2 2" xfId="19024"/>
    <cellStyle name="40% - 强调文字颜色 3 3 7 2 3" xfId="17588"/>
    <cellStyle name="40% - 强调文字颜色 3 3 7 3" xfId="7537"/>
    <cellStyle name="40% - 强调文字颜色 3 3 7 4" xfId="7639"/>
    <cellStyle name="40% - 强调文字颜色 3 3 8" xfId="19025"/>
    <cellStyle name="40% - 强调文字颜色 3 3 8 2" xfId="16421"/>
    <cellStyle name="40% - 强调文字颜色 3 3 8 2 2" xfId="19026"/>
    <cellStyle name="40% - 强调文字颜色 3 3 8 2 3" xfId="19027"/>
    <cellStyle name="40% - 强调文字颜色 3 3 8 3" xfId="7823"/>
    <cellStyle name="40% - 强调文字颜色 3 3 8 4" xfId="7890"/>
    <cellStyle name="40% - 强调文字颜色 3 3 9" xfId="19028"/>
    <cellStyle name="40% - 强调文字颜色 3 3 9 2" xfId="7940"/>
    <cellStyle name="40% - 强调文字颜色 3 3 9 2 2" xfId="7945"/>
    <cellStyle name="40% - 强调文字颜色 3 3 9 2 3" xfId="7949"/>
    <cellStyle name="40% - 强调文字颜色 3 3 9 3" xfId="8005"/>
    <cellStyle name="40% - 强调文字颜色 3 3 9 4" xfId="8024"/>
    <cellStyle name="40% - 强调文字颜色 3 3_11" xfId="19030"/>
    <cellStyle name="40% - 强调文字颜色 3 4" xfId="10888"/>
    <cellStyle name="40% - 强调文字颜色 3 4 10" xfId="14808"/>
    <cellStyle name="40% - 强调文字颜色 3 4 11" xfId="14812"/>
    <cellStyle name="40% - 强调文字颜色 3 4 2" xfId="10891"/>
    <cellStyle name="40% - 强调文字颜色 3 4 2 2" xfId="15041"/>
    <cellStyle name="40% - 强调文字颜色 3 4 2 2 2" xfId="15043"/>
    <cellStyle name="40% - 强调文字颜色 3 4 2 2 2 2" xfId="15046"/>
    <cellStyle name="40% - 强调文字颜色 3 4 2 2 2 2 2" xfId="11737"/>
    <cellStyle name="40% - 强调文字颜色 3 4 2 2 2 2 3" xfId="11760"/>
    <cellStyle name="40% - 强调文字颜色 3 4 2 2 2 3" xfId="5658"/>
    <cellStyle name="40% - 强调文字颜色 3 4 2 2 2 4" xfId="3449"/>
    <cellStyle name="40% - 强调文字颜色 3 4 2 2 3" xfId="15048"/>
    <cellStyle name="40% - 强调文字颜色 3 4 2 2 3 2" xfId="15051"/>
    <cellStyle name="40% - 强调文字颜色 3 4 2 2 3 2 2" xfId="13548"/>
    <cellStyle name="40% - 强调文字颜色 3 4 2 2 3 2 3" xfId="13609"/>
    <cellStyle name="40% - 强调文字颜色 3 4 2 2 3 3" xfId="15061"/>
    <cellStyle name="40% - 强调文字颜色 3 4 2 2 3 4" xfId="15070"/>
    <cellStyle name="40% - 强调文字颜色 3 4 2 2 4" xfId="11559"/>
    <cellStyle name="40% - 强调文字颜色 3 4 2 2 4 2" xfId="9700"/>
    <cellStyle name="40% - 强调文字颜色 3 4 2 2 4 2 2" xfId="14827"/>
    <cellStyle name="40% - 强调文字颜色 3 4 2 2 4 2 3" xfId="14869"/>
    <cellStyle name="40% - 强调文字颜色 3 4 2 2 4 3" xfId="11566"/>
    <cellStyle name="40% - 强调文字颜色 3 4 2 2 4 4" xfId="19033"/>
    <cellStyle name="40% - 强调文字颜色 3 4 2 2 5" xfId="623"/>
    <cellStyle name="40% - 强调文字颜色 3 4 2 2 5 2" xfId="19038"/>
    <cellStyle name="40% - 强调文字颜色 3 4 2 2 5 3" xfId="19040"/>
    <cellStyle name="40% - 强调文字颜色 3 4 2 2 6" xfId="7773"/>
    <cellStyle name="40% - 强调文字颜色 3 4 2 2 7" xfId="18719"/>
    <cellStyle name="40% - 强调文字颜色 3 4 2 3" xfId="15074"/>
    <cellStyle name="40% - 强调文字颜色 3 4 2 3 2" xfId="6229"/>
    <cellStyle name="40% - 强调文字颜色 3 4 2 3 2 2" xfId="5300"/>
    <cellStyle name="40% - 强调文字颜色 3 4 2 3 2 3" xfId="3779"/>
    <cellStyle name="40% - 强调文字颜色 3 4 2 3 3" xfId="15081"/>
    <cellStyle name="40% - 强调文字颜色 3 4 2 3 4" xfId="11574"/>
    <cellStyle name="40% - 强调文字颜色 3 4 2 4" xfId="6758"/>
    <cellStyle name="40% - 强调文字颜色 3 4 2 4 2" xfId="6763"/>
    <cellStyle name="40% - 强调文字颜色 3 4 2 4 2 2" xfId="7956"/>
    <cellStyle name="40% - 强调文字颜色 3 4 2 4 2 3" xfId="3968"/>
    <cellStyle name="40% - 强调文字颜色 3 4 2 4 3" xfId="6767"/>
    <cellStyle name="40% - 强调文字颜色 3 4 2 4 4" xfId="9128"/>
    <cellStyle name="40% - 强调文字颜色 3 4 2 5" xfId="19042"/>
    <cellStyle name="40% - 强调文字颜色 3 4 2 5 2" xfId="19044"/>
    <cellStyle name="40% - 强调文字颜色 3 4 2 5 2 2" xfId="7970"/>
    <cellStyle name="40% - 强调文字颜色 3 4 2 5 2 3" xfId="19046"/>
    <cellStyle name="40% - 强调文字颜色 3 4 2 5 3" xfId="19047"/>
    <cellStyle name="40% - 强调文字颜色 3 4 2 5 4" xfId="19048"/>
    <cellStyle name="40% - 强调文字颜色 3 4 2 6" xfId="19051"/>
    <cellStyle name="40% - 强调文字颜色 3 4 2 6 2" xfId="19053"/>
    <cellStyle name="40% - 强调文字颜色 3 4 2 6 2 2" xfId="19055"/>
    <cellStyle name="40% - 强调文字颜色 3 4 2 6 2 3" xfId="19057"/>
    <cellStyle name="40% - 强调文字颜色 3 4 2 6 3" xfId="19058"/>
    <cellStyle name="40% - 强调文字颜色 3 4 2 6 4" xfId="19059"/>
    <cellStyle name="40% - 强调文字颜色 3 4 2 7" xfId="19060"/>
    <cellStyle name="40% - 强调文字颜色 3 4 2 7 2" xfId="19062"/>
    <cellStyle name="40% - 强调文字颜色 3 4 2 7 3" xfId="19063"/>
    <cellStyle name="40% - 强调文字颜色 3 4 2 8" xfId="15416"/>
    <cellStyle name="40% - 强调文字颜色 3 4 2 9" xfId="15418"/>
    <cellStyle name="40% - 强调文字颜色 3 4 3" xfId="10895"/>
    <cellStyle name="40% - 强调文字颜色 3 4 3 2" xfId="19065"/>
    <cellStyle name="40% - 强调文字颜色 3 4 3 2 2" xfId="19067"/>
    <cellStyle name="40% - 强调文字颜色 3 4 3 2 2 2" xfId="8539"/>
    <cellStyle name="40% - 强调文字颜色 3 4 3 2 2 2 2" xfId="19071"/>
    <cellStyle name="40% - 强调文字颜色 3 4 3 2 2 2 3" xfId="19074"/>
    <cellStyle name="40% - 强调文字颜色 3 4 3 2 2 3" xfId="19076"/>
    <cellStyle name="40% - 强调文字颜色 3 4 3 2 2 4" xfId="19079"/>
    <cellStyle name="40% - 强调文字颜色 3 4 3 2 3" xfId="19082"/>
    <cellStyle name="40% - 强调文字颜色 3 4 3 2 3 2" xfId="17671"/>
    <cellStyle name="40% - 强调文字颜色 3 4 3 2 3 3" xfId="19087"/>
    <cellStyle name="40% - 强调文字颜色 3 4 3 2 4" xfId="19091"/>
    <cellStyle name="40% - 强调文字颜色 3 4 3 2 5" xfId="19092"/>
    <cellStyle name="40% - 强调文字颜色 3 4 3 3" xfId="19094"/>
    <cellStyle name="40% - 强调文字颜色 3 4 3 3 2" xfId="6242"/>
    <cellStyle name="40% - 强调文字颜色 3 4 3 3 2 2" xfId="19096"/>
    <cellStyle name="40% - 强调文字颜色 3 4 3 3 2 3" xfId="19097"/>
    <cellStyle name="40% - 强调文字颜色 3 4 3 3 3" xfId="19098"/>
    <cellStyle name="40% - 强调文字颜色 3 4 3 3 4" xfId="19099"/>
    <cellStyle name="40% - 强调文字颜色 3 4 3 4" xfId="4314"/>
    <cellStyle name="40% - 强调文字颜色 3 4 3 4 2" xfId="19101"/>
    <cellStyle name="40% - 强调文字颜色 3 4 3 4 2 2" xfId="19103"/>
    <cellStyle name="40% - 强调文字颜色 3 4 3 4 2 3" xfId="19107"/>
    <cellStyle name="40% - 强调文字颜色 3 4 3 4 3" xfId="19108"/>
    <cellStyle name="40% - 强调文字颜色 3 4 3 4 4" xfId="19110"/>
    <cellStyle name="40% - 强调文字颜色 3 4 3 5" xfId="4329"/>
    <cellStyle name="40% - 强调文字颜色 3 4 3 5 2" xfId="11747"/>
    <cellStyle name="40% - 强调文字颜色 3 4 3 5 3" xfId="13615"/>
    <cellStyle name="40% - 强调文字颜色 3 4 3 6" xfId="5640"/>
    <cellStyle name="40% - 强调文字颜色 3 4 3 7" xfId="5651"/>
    <cellStyle name="40% - 强调文字颜色 3 4 4" xfId="12845"/>
    <cellStyle name="40% - 强调文字颜色 3 4 4 2" xfId="14517"/>
    <cellStyle name="40% - 强调文字颜色 3 4 4 2 2" xfId="19112"/>
    <cellStyle name="40% - 强调文字颜色 3 4 4 2 2 2" xfId="16111"/>
    <cellStyle name="40% - 强调文字颜色 3 4 4 2 2 3" xfId="19113"/>
    <cellStyle name="40% - 强调文字颜色 3 4 4 2 3" xfId="19115"/>
    <cellStyle name="40% - 强调文字颜色 3 4 4 2 4" xfId="19118"/>
    <cellStyle name="40% - 强调文字颜色 3 4 4 3" xfId="19123"/>
    <cellStyle name="40% - 强调文字颜色 3 4 4 3 2" xfId="6251"/>
    <cellStyle name="40% - 强调文字颜色 3 4 4 3 2 2" xfId="5081"/>
    <cellStyle name="40% - 强调文字颜色 3 4 4 3 2 3" xfId="4569"/>
    <cellStyle name="40% - 强调文字颜色 3 4 4 3 3" xfId="19124"/>
    <cellStyle name="40% - 强调文字颜色 3 4 4 3 4" xfId="19125"/>
    <cellStyle name="40% - 强调文字颜色 3 4 4 4" xfId="19128"/>
    <cellStyle name="40% - 强调文字颜色 3 4 4 4 2" xfId="19129"/>
    <cellStyle name="40% - 强调文字颜色 3 4 4 4 3" xfId="19130"/>
    <cellStyle name="40% - 强调文字颜色 3 4 4 5" xfId="13618"/>
    <cellStyle name="40% - 强调文字颜色 3 4 4 6" xfId="13622"/>
    <cellStyle name="40% - 强调文字颜色 3 4 5" xfId="11926"/>
    <cellStyle name="40% - 强调文字颜色 3 4 5 2" xfId="19131"/>
    <cellStyle name="40% - 强调文字颜色 3 4 5 2 2" xfId="19132"/>
    <cellStyle name="40% - 强调文字颜色 3 4 5 2 3" xfId="19134"/>
    <cellStyle name="40% - 强调文字颜色 3 4 5 3" xfId="19135"/>
    <cellStyle name="40% - 强调文字颜色 3 4 5 4" xfId="7098"/>
    <cellStyle name="40% - 强调文字颜色 3 4 6" xfId="19138"/>
    <cellStyle name="40% - 强调文字颜色 3 4 6 2" xfId="596"/>
    <cellStyle name="40% - 强调文字颜色 3 4 6 2 2" xfId="14087"/>
    <cellStyle name="40% - 强调文字颜色 3 4 6 2 3" xfId="14089"/>
    <cellStyle name="40% - 强调文字颜色 3 4 6 3" xfId="603"/>
    <cellStyle name="40% - 强调文字颜色 3 4 6 4" xfId="19139"/>
    <cellStyle name="40% - 强调文字颜色 3 4 7" xfId="19140"/>
    <cellStyle name="40% - 强调文字颜色 3 4 7 2" xfId="356"/>
    <cellStyle name="40% - 强调文字颜色 3 4 7 2 2" xfId="8213"/>
    <cellStyle name="40% - 强调文字颜色 3 4 7 2 3" xfId="8225"/>
    <cellStyle name="40% - 强调文字颜色 3 4 7 3" xfId="7925"/>
    <cellStyle name="40% - 强调文字颜色 3 4 7 4" xfId="7931"/>
    <cellStyle name="40% - 强调文字颜色 3 4 8" xfId="19141"/>
    <cellStyle name="40% - 强调文字颜色 3 4 8 2" xfId="680"/>
    <cellStyle name="40% - 强调文字颜色 3 4 8 2 2" xfId="19142"/>
    <cellStyle name="40% - 强调文字颜色 3 4 8 2 3" xfId="19143"/>
    <cellStyle name="40% - 强调文字颜色 3 4 8 3" xfId="8349"/>
    <cellStyle name="40% - 强调文字颜色 3 4 8 4" xfId="8362"/>
    <cellStyle name="40% - 强调文字颜色 3 4 9" xfId="19145"/>
    <cellStyle name="40% - 强调文字颜色 3 4 9 2" xfId="777"/>
    <cellStyle name="40% - 强调文字颜色 3 4 9 3" xfId="16955"/>
    <cellStyle name="40% - 强调文字颜色 3 4_11" xfId="19146"/>
    <cellStyle name="40% - 强调文字颜色 3 5" xfId="10900"/>
    <cellStyle name="40% - 强调文字颜色 3 5 10" xfId="2852"/>
    <cellStyle name="40% - 强调文字颜色 3 5 2" xfId="19147"/>
    <cellStyle name="40% - 强调文字颜色 3 5 2 2" xfId="19149"/>
    <cellStyle name="40% - 强调文字颜色 3 5 2 2 2" xfId="19150"/>
    <cellStyle name="40% - 强调文字颜色 3 5 2 2 2 2" xfId="19151"/>
    <cellStyle name="40% - 强调文字颜色 3 5 2 2 2 3" xfId="19153"/>
    <cellStyle name="40% - 强调文字颜色 3 5 2 2 3" xfId="19156"/>
    <cellStyle name="40% - 强调文字颜色 3 5 2 2 4" xfId="17338"/>
    <cellStyle name="40% - 强调文字颜色 3 5 2 3" xfId="2080"/>
    <cellStyle name="40% - 强调文字颜色 3 5 2 3 2" xfId="2094"/>
    <cellStyle name="40% - 强调文字颜色 3 5 2 3 2 2" xfId="16046"/>
    <cellStyle name="40% - 强调文字颜色 3 5 2 3 2 3" xfId="19157"/>
    <cellStyle name="40% - 强调文字颜色 3 5 2 3 3" xfId="19160"/>
    <cellStyle name="40% - 强调文字颜色 3 5 2 3 4" xfId="19162"/>
    <cellStyle name="40% - 强调文字颜色 3 5 2 4" xfId="19164"/>
    <cellStyle name="40% - 强调文字颜色 3 5 2 4 2" xfId="19165"/>
    <cellStyle name="40% - 强调文字颜色 3 5 2 4 2 2" xfId="16056"/>
    <cellStyle name="40% - 强调文字颜色 3 5 2 4 2 3" xfId="19166"/>
    <cellStyle name="40% - 强调文字颜色 3 5 2 4 3" xfId="19168"/>
    <cellStyle name="40% - 强调文字颜色 3 5 2 4 4" xfId="19169"/>
    <cellStyle name="40% - 强调文字颜色 3 5 2 5" xfId="19170"/>
    <cellStyle name="40% - 强调文字颜色 3 5 2 5 2" xfId="19171"/>
    <cellStyle name="40% - 强调文字颜色 3 5 2 5 3" xfId="19173"/>
    <cellStyle name="40% - 强调文字颜色 3 5 2 6" xfId="19175"/>
    <cellStyle name="40% - 强调文字颜色 3 5 2 7" xfId="19178"/>
    <cellStyle name="40% - 强调文字颜色 3 5 3" xfId="4736"/>
    <cellStyle name="40% - 强调文字颜色 3 5 3 2" xfId="19180"/>
    <cellStyle name="40% - 强调文字颜色 3 5 3 2 2" xfId="19183"/>
    <cellStyle name="40% - 强调文字颜色 3 5 3 2 2 2" xfId="19186"/>
    <cellStyle name="40% - 强调文字颜色 3 5 3 2 2 3" xfId="19188"/>
    <cellStyle name="40% - 强调文字颜色 3 5 3 2 3" xfId="19190"/>
    <cellStyle name="40% - 强调文字颜色 3 5 3 2 4" xfId="17353"/>
    <cellStyle name="40% - 强调文字颜色 3 5 3 3" xfId="19192"/>
    <cellStyle name="40% - 强调文字颜色 3 5 3 3 2" xfId="6410"/>
    <cellStyle name="40% - 强调文字颜色 3 5 3 3 3" xfId="19193"/>
    <cellStyle name="40% - 强调文字颜色 3 5 3 4" xfId="2403"/>
    <cellStyle name="40% - 强调文字颜色 3 5 3 5" xfId="3673"/>
    <cellStyle name="40% - 强调文字颜色 3 5 4" xfId="4750"/>
    <cellStyle name="40% - 强调文字颜色 3 5 4 2" xfId="19194"/>
    <cellStyle name="40% - 强调文字颜色 3 5 4 2 2" xfId="19195"/>
    <cellStyle name="40% - 强调文字颜色 3 5 4 2 3" xfId="19198"/>
    <cellStyle name="40% - 强调文字颜色 3 5 4 3" xfId="19199"/>
    <cellStyle name="40% - 强调文字颜色 3 5 4 4" xfId="19200"/>
    <cellStyle name="40% - 强调文字颜色 3 5 5" xfId="19203"/>
    <cellStyle name="40% - 强调文字颜色 3 5 5 2" xfId="19205"/>
    <cellStyle name="40% - 强调文字颜色 3 5 5 2 2" xfId="19206"/>
    <cellStyle name="40% - 强调文字颜色 3 5 5 2 3" xfId="19208"/>
    <cellStyle name="40% - 强调文字颜色 3 5 5 3" xfId="19210"/>
    <cellStyle name="40% - 强调文字颜色 3 5 5 4" xfId="19211"/>
    <cellStyle name="40% - 强调文字颜色 3 5 6" xfId="19212"/>
    <cellStyle name="40% - 强调文字颜色 3 5 6 2" xfId="19213"/>
    <cellStyle name="40% - 强调文字颜色 3 5 6 2 2" xfId="14459"/>
    <cellStyle name="40% - 强调文字颜色 3 5 6 2 3" xfId="14461"/>
    <cellStyle name="40% - 强调文字颜色 3 5 6 3" xfId="19214"/>
    <cellStyle name="40% - 强调文字颜色 3 5 6 4" xfId="19215"/>
    <cellStyle name="40% - 强调文字颜色 3 5 7" xfId="19216"/>
    <cellStyle name="40% - 强调文字颜色 3 5 7 2" xfId="19219"/>
    <cellStyle name="40% - 强调文字颜色 3 5 7 2 2" xfId="8404"/>
    <cellStyle name="40% - 强调文字颜色 3 5 7 2 3" xfId="8416"/>
    <cellStyle name="40% - 强调文字颜色 3 5 7 3" xfId="7065"/>
    <cellStyle name="40% - 强调文字颜色 3 5 7 4" xfId="19221"/>
    <cellStyle name="40% - 强调文字颜色 3 5 8" xfId="19222"/>
    <cellStyle name="40% - 强调文字颜色 3 5 8 2" xfId="8443"/>
    <cellStyle name="40% - 强调文字颜色 3 5 8 3" xfId="8454"/>
    <cellStyle name="40% - 强调文字颜色 3 5 9" xfId="19225"/>
    <cellStyle name="40% - 强调文字颜色 3 6" xfId="10904"/>
    <cellStyle name="40% - 强调文字颜色 3 6 2" xfId="15680"/>
    <cellStyle name="40% - 强调文字颜色 3 6 2 2" xfId="15682"/>
    <cellStyle name="40% - 强调文字颜色 3 6 2 2 2" xfId="15684"/>
    <cellStyle name="40% - 强调文字颜色 3 6 2 2 2 2" xfId="10458"/>
    <cellStyle name="40% - 强调文字颜色 3 6 2 2 2 2 2" xfId="19227"/>
    <cellStyle name="40% - 强调文字颜色 3 6 2 2 2 2 3" xfId="19228"/>
    <cellStyle name="40% - 强调文字颜色 3 6 2 2 2 3" xfId="10461"/>
    <cellStyle name="40% - 强调文字颜色 3 6 2 2 2 4" xfId="12482"/>
    <cellStyle name="40% - 强调文字颜色 3 6 2 2 3" xfId="15686"/>
    <cellStyle name="40% - 强调文字颜色 3 6 2 2 3 2" xfId="10469"/>
    <cellStyle name="40% - 强调文字颜色 3 6 2 2 3 3" xfId="8653"/>
    <cellStyle name="40% - 强调文字颜色 3 6 2 2 4" xfId="6912"/>
    <cellStyle name="40% - 强调文字颜色 3 6 2 2 5" xfId="11126"/>
    <cellStyle name="40% - 强调文字颜色 3 6 2 3" xfId="15689"/>
    <cellStyle name="40% - 强调文字颜色 3 6 2 3 2" xfId="2483"/>
    <cellStyle name="40% - 强调文字颜色 3 6 2 3 2 2" xfId="19230"/>
    <cellStyle name="40% - 强调文字颜色 3 6 2 3 2 3" xfId="5963"/>
    <cellStyle name="40% - 强调文字颜色 3 6 2 3 3" xfId="19233"/>
    <cellStyle name="40% - 强调文字颜色 3 6 2 3 4" xfId="11139"/>
    <cellStyle name="40% - 强调文字颜色 3 6 2 4" xfId="15691"/>
    <cellStyle name="40% - 强调文字颜色 3 6 2 4 2" xfId="19234"/>
    <cellStyle name="40% - 强调文字颜色 3 6 2 4 3" xfId="19235"/>
    <cellStyle name="40% - 强调文字颜色 3 6 2 5" xfId="19237"/>
    <cellStyle name="40% - 强调文字颜色 3 6 2 6" xfId="19239"/>
    <cellStyle name="40% - 强调文字颜色 3 6 3" xfId="15694"/>
    <cellStyle name="40% - 强调文字颜色 3 6 3 2" xfId="15696"/>
    <cellStyle name="40% - 强调文字颜色 3 6 3 2 2" xfId="15512"/>
    <cellStyle name="40% - 强调文字颜色 3 6 3 2 2 2" xfId="10640"/>
    <cellStyle name="40% - 强调文字颜色 3 6 3 2 2 3" xfId="10643"/>
    <cellStyle name="40% - 强调文字颜色 3 6 3 2 3" xfId="6926"/>
    <cellStyle name="40% - 强调文字颜色 3 6 3 2 4" xfId="6937"/>
    <cellStyle name="40% - 强调文字颜色 3 6 3 3" xfId="15698"/>
    <cellStyle name="40% - 强调文字颜色 3 6 3 3 2" xfId="19243"/>
    <cellStyle name="40% - 强调文字颜色 3 6 3 3 3" xfId="19246"/>
    <cellStyle name="40% - 强调文字颜色 3 6 3 4" xfId="3246"/>
    <cellStyle name="40% - 强调文字颜色 3 6 3 5" xfId="4365"/>
    <cellStyle name="40% - 强调文字颜色 3 6 4" xfId="15700"/>
    <cellStyle name="40% - 强调文字颜色 3 6 4 2" xfId="15702"/>
    <cellStyle name="40% - 强调文字颜色 3 6 4 2 2" xfId="15704"/>
    <cellStyle name="40% - 强调文字颜色 3 6 4 2 3" xfId="15706"/>
    <cellStyle name="40% - 强调文字颜色 3 6 4 3" xfId="15709"/>
    <cellStyle name="40% - 强调文字颜色 3 6 4 4" xfId="15711"/>
    <cellStyle name="40% - 强调文字颜色 3 6 5" xfId="15314"/>
    <cellStyle name="40% - 强调文字颜色 3 6 5 2" xfId="15318"/>
    <cellStyle name="40% - 强调文字颜色 3 6 5 2 2" xfId="19247"/>
    <cellStyle name="40% - 强调文字颜色 3 6 5 2 3" xfId="19249"/>
    <cellStyle name="40% - 强调文字颜色 3 6 5 3" xfId="15321"/>
    <cellStyle name="40% - 强调文字颜色 3 6 5 4" xfId="19250"/>
    <cellStyle name="40% - 强调文字颜色 3 6 6" xfId="8498"/>
    <cellStyle name="40% - 强调文字颜色 3 6 6 2" xfId="19251"/>
    <cellStyle name="40% - 强调文字颜色 3 6 6 2 2" xfId="19253"/>
    <cellStyle name="40% - 强调文字颜色 3 6 6 2 3" xfId="19255"/>
    <cellStyle name="40% - 强调文字颜色 3 6 6 3" xfId="19257"/>
    <cellStyle name="40% - 强调文字颜色 3 6 6 4" xfId="19259"/>
    <cellStyle name="40% - 强调文字颜色 3 6 7" xfId="8504"/>
    <cellStyle name="40% - 强调文字颜色 3 6 7 2" xfId="15843"/>
    <cellStyle name="40% - 强调文字颜色 3 6 7 3" xfId="15845"/>
    <cellStyle name="40% - 强调文字颜色 3 6 8" xfId="15847"/>
    <cellStyle name="40% - 强调文字颜色 3 6 9" xfId="15850"/>
    <cellStyle name="40% - 强调文字颜色 3 7" xfId="12426"/>
    <cellStyle name="40% - 强调文字颜色 3 7 2" xfId="12430"/>
    <cellStyle name="40% - 强调文字颜色 3 7 2 2" xfId="10347"/>
    <cellStyle name="40% - 强调文字颜色 3 7 2 2 2" xfId="10350"/>
    <cellStyle name="40% - 强调文字颜色 3 7 2 2 3" xfId="10365"/>
    <cellStyle name="40% - 强调文字颜色 3 7 2 3" xfId="10378"/>
    <cellStyle name="40% - 强调文字颜色 3 7 2 4" xfId="10398"/>
    <cellStyle name="40% - 强调文字颜色 3 7 3" xfId="12443"/>
    <cellStyle name="40% - 强调文字颜色 3 7 3 2" xfId="10433"/>
    <cellStyle name="40% - 强调文字颜色 3 7 3 2 2" xfId="12446"/>
    <cellStyle name="40% - 强调文字颜色 3 7 3 2 3" xfId="12451"/>
    <cellStyle name="40% - 强调文字颜色 3 7 3 3" xfId="12458"/>
    <cellStyle name="40% - 强调文字颜色 3 7 3 4" xfId="12462"/>
    <cellStyle name="40% - 强调文字颜色 3 7 4" xfId="12466"/>
    <cellStyle name="40% - 强调文字颜色 3 7 4 2" xfId="10442"/>
    <cellStyle name="40% - 强调文字颜色 3 7 4 3" xfId="12469"/>
    <cellStyle name="40% - 强调文字颜色 3 7 5" xfId="4797"/>
    <cellStyle name="40% - 强调文字颜色 3 7 6" xfId="10181"/>
    <cellStyle name="40% - 强调文字颜色 3 8" xfId="12490"/>
    <cellStyle name="40% - 强调文字颜色 3 8 2" xfId="12493"/>
    <cellStyle name="40% - 强调文字颜色 3 8 2 2" xfId="1475"/>
    <cellStyle name="40% - 强调文字颜色 3 8 2 2 2" xfId="12498"/>
    <cellStyle name="40% - 强调文字颜色 3 8 2 2 3" xfId="12508"/>
    <cellStyle name="40% - 强调文字颜色 3 8 2 3" xfId="3357"/>
    <cellStyle name="40% - 强调文字颜色 3 8 2 4" xfId="12525"/>
    <cellStyle name="40% - 强调文字颜色 3 8 3" xfId="12532"/>
    <cellStyle name="40% - 强调文字颜色 3 8 3 2" xfId="10490"/>
    <cellStyle name="40% - 强调文字颜色 3 8 3 3" xfId="12544"/>
    <cellStyle name="40% - 强调文字颜色 3 8 4" xfId="12552"/>
    <cellStyle name="40% - 强调文字颜色 3 8 5" xfId="12565"/>
    <cellStyle name="40% - 强调文字颜色 3 9" xfId="12575"/>
    <cellStyle name="40% - 强调文字颜色 3 9 2" xfId="12578"/>
    <cellStyle name="40% - 强调文字颜色 3 9 2 2" xfId="10519"/>
    <cellStyle name="40% - 强调文字颜色 3 9 2 2 2" xfId="12581"/>
    <cellStyle name="40% - 强调文字颜色 3 9 2 2 3" xfId="12587"/>
    <cellStyle name="40% - 强调文字颜色 3 9 2 3" xfId="12591"/>
    <cellStyle name="40% - 强调文字颜色 3 9 2 4" xfId="12594"/>
    <cellStyle name="40% - 强调文字颜色 3 9 3" xfId="12598"/>
    <cellStyle name="40% - 强调文字颜色 3 9 3 2" xfId="10526"/>
    <cellStyle name="40% - 强调文字颜色 3 9 3 3" xfId="12600"/>
    <cellStyle name="40% - 强调文字颜色 3 9 4" xfId="12606"/>
    <cellStyle name="40% - 强调文字颜色 3 9 5" xfId="12613"/>
    <cellStyle name="40% - 强调文字颜色 4 10" xfId="4557"/>
    <cellStyle name="40% - 强调文字颜色 4 10 2" xfId="19261"/>
    <cellStyle name="40% - 强调文字颜色 4 10 2 2" xfId="19264"/>
    <cellStyle name="40% - 强调文字颜色 4 10 2 3" xfId="19266"/>
    <cellStyle name="40% - 强调文字颜色 4 10 3" xfId="19267"/>
    <cellStyle name="40% - 强调文字颜色 4 10 4" xfId="19270"/>
    <cellStyle name="40% - 强调文字颜色 4 11" xfId="4666"/>
    <cellStyle name="40% - 强调文字颜色 4 11 2" xfId="17845"/>
    <cellStyle name="40% - 强调文字颜色 4 11 2 2" xfId="19274"/>
    <cellStyle name="40% - 强调文字颜色 4 11 2 3" xfId="19275"/>
    <cellStyle name="40% - 强调文字颜色 4 11 3" xfId="19185"/>
    <cellStyle name="40% - 强调文字颜色 4 11 4" xfId="19187"/>
    <cellStyle name="40% - 强调文字颜色 4 12" xfId="4732"/>
    <cellStyle name="40% - 强调文字颜色 4 12 2" xfId="513"/>
    <cellStyle name="40% - 强调文字颜色 4 12 2 2" xfId="18803"/>
    <cellStyle name="40% - 强调文字颜色 4 12 2 3" xfId="18809"/>
    <cellStyle name="40% - 强调文字颜色 4 12 3" xfId="4761"/>
    <cellStyle name="40% - 强调文字颜色 4 12 4" xfId="19277"/>
    <cellStyle name="40% - 强调文字颜色 4 13" xfId="4839"/>
    <cellStyle name="40% - 强调文字颜色 4 13 2" xfId="19282"/>
    <cellStyle name="40% - 强调文字颜色 4 13 3" xfId="19285"/>
    <cellStyle name="40% - 强调文字颜色 4 14" xfId="4877"/>
    <cellStyle name="40% - 强调文字颜色 4 15" xfId="19289"/>
    <cellStyle name="40% - 强调文字颜色 4 16" xfId="19292"/>
    <cellStyle name="40% - 强调文字颜色 4 2" xfId="19293"/>
    <cellStyle name="40% - 强调文字颜色 4 2 10" xfId="10741"/>
    <cellStyle name="40% - 强调文字颜色 4 2 10 2" xfId="10547"/>
    <cellStyle name="40% - 强调文字颜色 4 2 10 2 2" xfId="19294"/>
    <cellStyle name="40% - 强调文字颜色 4 2 10 2 3" xfId="19295"/>
    <cellStyle name="40% - 强调文字颜色 4 2 10 3" xfId="19297"/>
    <cellStyle name="40% - 强调文字颜色 4 2 10 4" xfId="19299"/>
    <cellStyle name="40% - 强调文字颜色 4 2 11" xfId="10743"/>
    <cellStyle name="40% - 强调文字颜色 4 2 11 2" xfId="3723"/>
    <cellStyle name="40% - 强调文字颜色 4 2 11 2 2" xfId="19301"/>
    <cellStyle name="40% - 强调文字颜色 4 2 11 2 3" xfId="11005"/>
    <cellStyle name="40% - 强调文字颜色 4 2 11 3" xfId="19302"/>
    <cellStyle name="40% - 强调文字颜色 4 2 11 4" xfId="19305"/>
    <cellStyle name="40% - 强调文字颜色 4 2 12" xfId="15195"/>
    <cellStyle name="40% - 强调文字颜色 4 2 12 2" xfId="3735"/>
    <cellStyle name="40% - 强调文字颜色 4 2 12 2 2" xfId="19308"/>
    <cellStyle name="40% - 强调文字颜色 4 2 12 2 3" xfId="11669"/>
    <cellStyle name="40% - 强调文字颜色 4 2 12 3" xfId="16790"/>
    <cellStyle name="40% - 强调文字颜色 4 2 12 4" xfId="19309"/>
    <cellStyle name="40% - 强调文字颜色 4 2 13" xfId="15200"/>
    <cellStyle name="40% - 强调文字颜色 4 2 13 2" xfId="3746"/>
    <cellStyle name="40% - 强调文字颜色 4 2 13 2 2" xfId="19310"/>
    <cellStyle name="40% - 强调文字颜色 4 2 13 2 3" xfId="1970"/>
    <cellStyle name="40% - 强调文字颜色 4 2 13 3" xfId="19313"/>
    <cellStyle name="40% - 强调文字颜色 4 2 13 4" xfId="19315"/>
    <cellStyle name="40% - 强调文字颜色 4 2 14" xfId="16793"/>
    <cellStyle name="40% - 强调文字颜色 4 2 14 2" xfId="3754"/>
    <cellStyle name="40% - 强调文字颜色 4 2 14 3" xfId="19316"/>
    <cellStyle name="40% - 强调文字颜色 4 2 15" xfId="19317"/>
    <cellStyle name="40% - 强调文字颜色 4 2 16" xfId="19318"/>
    <cellStyle name="40% - 强调文字颜色 4 2 2" xfId="7835"/>
    <cellStyle name="40% - 强调文字颜色 4 2 2 10" xfId="1117"/>
    <cellStyle name="40% - 强调文字颜色 4 2 2 2" xfId="19320"/>
    <cellStyle name="40% - 强调文字颜色 4 2 2 2 2" xfId="2821"/>
    <cellStyle name="40% - 强调文字颜色 4 2 2 2 2 2" xfId="2826"/>
    <cellStyle name="40% - 强调文字颜色 4 2 2 2 2 2 2" xfId="673"/>
    <cellStyle name="40% - 强调文字颜色 4 2 2 2 2 2 2 2" xfId="19321"/>
    <cellStyle name="40% - 强调文字颜色 4 2 2 2 2 2 2 3" xfId="19322"/>
    <cellStyle name="40% - 强调文字颜色 4 2 2 2 2 2 3" xfId="684"/>
    <cellStyle name="40% - 强调文字颜色 4 2 2 2 2 2 4" xfId="19325"/>
    <cellStyle name="40% - 强调文字颜色 4 2 2 2 2 3" xfId="812"/>
    <cellStyle name="40% - 强调文字颜色 4 2 2 2 2 3 2" xfId="8902"/>
    <cellStyle name="40% - 强调文字颜色 4 2 2 2 2 3 2 2" xfId="19326"/>
    <cellStyle name="40% - 强调文字颜色 4 2 2 2 2 3 2 3" xfId="19327"/>
    <cellStyle name="40% - 强调文字颜色 4 2 2 2 2 3 3" xfId="11701"/>
    <cellStyle name="40% - 强调文字颜色 4 2 2 2 2 3 4" xfId="19329"/>
    <cellStyle name="40% - 强调文字颜色 4 2 2 2 2 4" xfId="830"/>
    <cellStyle name="40% - 强调文字颜色 4 2 2 2 2 4 2" xfId="19332"/>
    <cellStyle name="40% - 强调文字颜色 4 2 2 2 2 4 2 2" xfId="19335"/>
    <cellStyle name="40% - 强调文字颜色 4 2 2 2 2 4 2 3" xfId="19338"/>
    <cellStyle name="40% - 强调文字颜色 4 2 2 2 2 4 3" xfId="19342"/>
    <cellStyle name="40% - 强调文字颜色 4 2 2 2 2 4 4" xfId="19344"/>
    <cellStyle name="40% - 强调文字颜色 4 2 2 2 2 5" xfId="11703"/>
    <cellStyle name="40% - 强调文字颜色 4 2 2 2 2 5 2" xfId="18909"/>
    <cellStyle name="40% - 强调文字颜色 4 2 2 2 2 5 2 2" xfId="19347"/>
    <cellStyle name="40% - 强调文字颜色 4 2 2 2 2 5 2 3" xfId="19350"/>
    <cellStyle name="40% - 强调文字颜色 4 2 2 2 2 5 3" xfId="18912"/>
    <cellStyle name="40% - 强调文字颜色 4 2 2 2 2 5 4" xfId="19354"/>
    <cellStyle name="40% - 强调文字颜色 4 2 2 2 2 6" xfId="13571"/>
    <cellStyle name="40% - 强调文字颜色 4 2 2 2 2 6 2" xfId="19357"/>
    <cellStyle name="40% - 强调文字颜色 4 2 2 2 2 6 3" xfId="19361"/>
    <cellStyle name="40% - 强调文字颜色 4 2 2 2 2 7" xfId="18914"/>
    <cellStyle name="40% - 强调文字颜色 4 2 2 2 2 8" xfId="19365"/>
    <cellStyle name="40% - 强调文字颜色 4 2 2 2 3" xfId="2828"/>
    <cellStyle name="40% - 强调文字颜色 4 2 2 2 3 2" xfId="2756"/>
    <cellStyle name="40% - 强调文字颜色 4 2 2 2 3 2 2" xfId="1129"/>
    <cellStyle name="40% - 强调文字颜色 4 2 2 2 3 2 3" xfId="1159"/>
    <cellStyle name="40% - 强调文字颜色 4 2 2 2 3 3" xfId="2835"/>
    <cellStyle name="40% - 强调文字颜色 4 2 2 2 3 4" xfId="2844"/>
    <cellStyle name="40% - 强调文字颜色 4 2 2 2 4" xfId="2620"/>
    <cellStyle name="40% - 强调文字颜色 4 2 2 2 4 2" xfId="2856"/>
    <cellStyle name="40% - 强调文字颜色 4 2 2 2 4 2 2" xfId="2860"/>
    <cellStyle name="40% - 强调文字颜色 4 2 2 2 4 2 3" xfId="2864"/>
    <cellStyle name="40% - 强调文字颜色 4 2 2 2 4 3" xfId="2869"/>
    <cellStyle name="40% - 强调文字颜色 4 2 2 2 4 4" xfId="2881"/>
    <cellStyle name="40% - 强调文字颜色 4 2 2 2 5" xfId="15466"/>
    <cellStyle name="40% - 强调文字颜色 4 2 2 2 5 2" xfId="19367"/>
    <cellStyle name="40% - 强调文字颜色 4 2 2 2 5 2 2" xfId="19369"/>
    <cellStyle name="40% - 强调文字颜色 4 2 2 2 5 2 3" xfId="19372"/>
    <cellStyle name="40% - 强调文字颜色 4 2 2 2 5 3" xfId="19374"/>
    <cellStyle name="40% - 强调文字颜色 4 2 2 2 5 4" xfId="12500"/>
    <cellStyle name="40% - 强调文字颜色 4 2 2 2 6" xfId="15469"/>
    <cellStyle name="40% - 强调文字颜色 4 2 2 2 6 2" xfId="14842"/>
    <cellStyle name="40% - 强调文字颜色 4 2 2 2 6 2 2" xfId="18423"/>
    <cellStyle name="40% - 强调文字颜色 4 2 2 2 6 2 3" xfId="16528"/>
    <cellStyle name="40% - 强调文字颜色 4 2 2 2 6 3" xfId="19375"/>
    <cellStyle name="40% - 强调文字颜色 4 2 2 2 6 4" xfId="19379"/>
    <cellStyle name="40% - 强调文字颜色 4 2 2 2 7" xfId="16917"/>
    <cellStyle name="40% - 强调文字颜色 4 2 2 2 7 2" xfId="19380"/>
    <cellStyle name="40% - 强调文字颜色 4 2 2 2 7 3" xfId="19381"/>
    <cellStyle name="40% - 强调文字颜色 4 2 2 2 8" xfId="5506"/>
    <cellStyle name="40% - 强调文字颜色 4 2 2 2 9" xfId="5585"/>
    <cellStyle name="40% - 强调文字颜色 4 2 2 3" xfId="19384"/>
    <cellStyle name="40% - 强调文字颜色 4 2 2 3 2" xfId="3130"/>
    <cellStyle name="40% - 强调文字颜色 4 2 2 3 2 2" xfId="3134"/>
    <cellStyle name="40% - 强调文字颜色 4 2 2 3 2 2 2" xfId="3139"/>
    <cellStyle name="40% - 强调文字颜色 4 2 2 3 2 2 2 2" xfId="13990"/>
    <cellStyle name="40% - 强调文字颜色 4 2 2 3 2 2 2 3" xfId="9967"/>
    <cellStyle name="40% - 强调文字颜色 4 2 2 3 2 2 3" xfId="3146"/>
    <cellStyle name="40% - 强调文字颜色 4 2 2 3 2 2 4" xfId="16561"/>
    <cellStyle name="40% - 强调文字颜色 4 2 2 3 2 3" xfId="3152"/>
    <cellStyle name="40% - 强调文字颜色 4 2 2 3 2 3 2" xfId="16562"/>
    <cellStyle name="40% - 强调文字颜色 4 2 2 3 2 3 3" xfId="16565"/>
    <cellStyle name="40% - 强调文字颜色 4 2 2 3 2 4" xfId="3140"/>
    <cellStyle name="40% - 强调文字颜色 4 2 2 3 2 5" xfId="16577"/>
    <cellStyle name="40% - 强调文字颜色 4 2 2 3 3" xfId="3165"/>
    <cellStyle name="40% - 强调文字颜色 4 2 2 3 3 2" xfId="2788"/>
    <cellStyle name="40% - 强调文字颜色 4 2 2 3 3 2 2" xfId="3168"/>
    <cellStyle name="40% - 强调文字颜色 4 2 2 3 3 2 3" xfId="3172"/>
    <cellStyle name="40% - 强调文字颜色 4 2 2 3 3 3" xfId="3176"/>
    <cellStyle name="40% - 强调文字颜色 4 2 2 3 3 4" xfId="3178"/>
    <cellStyle name="40% - 强调文字颜色 4 2 2 3 4" xfId="3192"/>
    <cellStyle name="40% - 强调文字颜色 4 2 2 3 4 2" xfId="3197"/>
    <cellStyle name="40% - 强调文字颜色 4 2 2 3 4 2 2" xfId="19386"/>
    <cellStyle name="40% - 强调文字颜色 4 2 2 3 4 2 3" xfId="19387"/>
    <cellStyle name="40% - 强调文字颜色 4 2 2 3 4 3" xfId="3201"/>
    <cellStyle name="40% - 强调文字颜色 4 2 2 3 4 4" xfId="19389"/>
    <cellStyle name="40% - 强调文字颜色 4 2 2 3 5" xfId="19391"/>
    <cellStyle name="40% - 强调文字颜色 4 2 2 3 5 2" xfId="19392"/>
    <cellStyle name="40% - 强调文字颜色 4 2 2 3 5 3" xfId="19393"/>
    <cellStyle name="40% - 强调文字颜色 4 2 2 3 6" xfId="19395"/>
    <cellStyle name="40% - 强调文字颜色 4 2 2 3 7" xfId="19397"/>
    <cellStyle name="40% - 强调文字颜色 4 2 2 4" xfId="19400"/>
    <cellStyle name="40% - 强调文字颜色 4 2 2 4 2" xfId="3474"/>
    <cellStyle name="40% - 强调文字颜色 4 2 2 4 2 2" xfId="3481"/>
    <cellStyle name="40% - 强调文字颜色 4 2 2 4 2 2 2" xfId="19403"/>
    <cellStyle name="40% - 强调文字颜色 4 2 2 4 2 2 3" xfId="19405"/>
    <cellStyle name="40% - 强调文字颜色 4 2 2 4 2 3" xfId="3491"/>
    <cellStyle name="40% - 强调文字颜色 4 2 2 4 2 4" xfId="7833"/>
    <cellStyle name="40% - 强调文字颜色 4 2 2 4 3" xfId="2011"/>
    <cellStyle name="40% - 强调文字颜色 4 2 2 4 3 2" xfId="19406"/>
    <cellStyle name="40% - 强调文字颜色 4 2 2 4 3 2 2" xfId="290"/>
    <cellStyle name="40% - 强调文字颜色 4 2 2 4 3 2 3" xfId="2509"/>
    <cellStyle name="40% - 强调文字颜色 4 2 2 4 3 3" xfId="19319"/>
    <cellStyle name="40% - 强调文字颜色 4 2 2 4 3 4" xfId="19383"/>
    <cellStyle name="40% - 强调文字颜色 4 2 2 4 4" xfId="642"/>
    <cellStyle name="40% - 强调文字颜色 4 2 2 4 4 2" xfId="15129"/>
    <cellStyle name="40% - 强调文字颜色 4 2 2 4 4 3" xfId="320"/>
    <cellStyle name="40% - 强调文字颜色 4 2 2 4 5" xfId="15135"/>
    <cellStyle name="40% - 强调文字颜色 4 2 2 4 6" xfId="11292"/>
    <cellStyle name="40% - 强调文字颜色 4 2 2 5" xfId="19408"/>
    <cellStyle name="40% - 强调文字颜色 4 2 2 5 2" xfId="7285"/>
    <cellStyle name="40% - 强调文字颜色 4 2 2 5 2 2" xfId="17210"/>
    <cellStyle name="40% - 强调文字颜色 4 2 2 5 2 3" xfId="17212"/>
    <cellStyle name="40% - 强调文字颜色 4 2 2 5 3" xfId="7287"/>
    <cellStyle name="40% - 强调文字颜色 4 2 2 5 4" xfId="19411"/>
    <cellStyle name="40% - 强调文字颜色 4 2 2 6" xfId="19414"/>
    <cellStyle name="40% - 强调文字颜色 4 2 2 6 2" xfId="4992"/>
    <cellStyle name="40% - 强调文字颜色 4 2 2 6 2 2" xfId="17469"/>
    <cellStyle name="40% - 强调文字颜色 4 2 2 6 2 3" xfId="17471"/>
    <cellStyle name="40% - 强调文字颜色 4 2 2 6 3" xfId="19416"/>
    <cellStyle name="40% - 强调文字颜色 4 2 2 6 4" xfId="18104"/>
    <cellStyle name="40% - 强调文字颜色 4 2 2 7" xfId="19419"/>
    <cellStyle name="40% - 强调文字颜色 4 2 2 7 2" xfId="19421"/>
    <cellStyle name="40% - 强调文字颜色 4 2 2 7 2 2" xfId="19422"/>
    <cellStyle name="40% - 强调文字颜色 4 2 2 7 2 3" xfId="19423"/>
    <cellStyle name="40% - 强调文字颜色 4 2 2 7 3" xfId="19424"/>
    <cellStyle name="40% - 强调文字颜色 4 2 2 7 4" xfId="19425"/>
    <cellStyle name="40% - 强调文字颜色 4 2 2 8" xfId="19427"/>
    <cellStyle name="40% - 强调文字颜色 4 2 2 8 2" xfId="19429"/>
    <cellStyle name="40% - 强调文字颜色 4 2 2 8 3" xfId="19430"/>
    <cellStyle name="40% - 强调文字颜色 4 2 2 9" xfId="19431"/>
    <cellStyle name="40% - 强调文字颜色 4 2 2_11" xfId="19432"/>
    <cellStyle name="40% - 强调文字颜色 4 2 3" xfId="7839"/>
    <cellStyle name="40% - 强调文字颜色 4 2 3 10" xfId="19435"/>
    <cellStyle name="40% - 强调文字颜色 4 2 3 11" xfId="19438"/>
    <cellStyle name="40% - 强调文字颜色 4 2 3 2" xfId="319"/>
    <cellStyle name="40% - 强调文字颜色 4 2 3 2 2" xfId="19439"/>
    <cellStyle name="40% - 强调文字颜色 4 2 3 2 2 2" xfId="9871"/>
    <cellStyle name="40% - 强调文字颜色 4 2 3 2 2 2 2" xfId="18051"/>
    <cellStyle name="40% - 强调文字颜色 4 2 3 2 2 2 2 2" xfId="18055"/>
    <cellStyle name="40% - 强调文字颜色 4 2 3 2 2 2 2 3" xfId="16417"/>
    <cellStyle name="40% - 强调文字颜色 4 2 3 2 2 2 3" xfId="18058"/>
    <cellStyle name="40% - 强调文字颜色 4 2 3 2 2 2 4" xfId="18062"/>
    <cellStyle name="40% - 强调文字颜色 4 2 3 2 2 3" xfId="9875"/>
    <cellStyle name="40% - 强调文字颜色 4 2 3 2 2 3 2" xfId="18065"/>
    <cellStyle name="40% - 强调文字颜色 4 2 3 2 2 3 2 2" xfId="18070"/>
    <cellStyle name="40% - 强调文字颜色 4 2 3 2 2 3 2 3" xfId="16468"/>
    <cellStyle name="40% - 强调文字颜色 4 2 3 2 2 3 3" xfId="18074"/>
    <cellStyle name="40% - 强调文字颜色 4 2 3 2 2 3 4" xfId="18079"/>
    <cellStyle name="40% - 强调文字颜色 4 2 3 2 2 4" xfId="6452"/>
    <cellStyle name="40% - 强调文字颜色 4 2 3 2 2 4 2" xfId="6457"/>
    <cellStyle name="40% - 强调文字颜色 4 2 3 2 2 4 2 2" xfId="3910"/>
    <cellStyle name="40% - 强调文字颜色 4 2 3 2 2 4 2 3" xfId="931"/>
    <cellStyle name="40% - 强调文字颜色 4 2 3 2 2 4 3" xfId="6462"/>
    <cellStyle name="40% - 强调文字颜色 4 2 3 2 2 4 4" xfId="2215"/>
    <cellStyle name="40% - 强调文字颜色 4 2 3 2 2 5" xfId="6467"/>
    <cellStyle name="40% - 强调文字颜色 4 2 3 2 2 5 2" xfId="6470"/>
    <cellStyle name="40% - 强调文字颜色 4 2 3 2 2 5 3" xfId="2579"/>
    <cellStyle name="40% - 强调文字颜色 4 2 3 2 2 6" xfId="6477"/>
    <cellStyle name="40% - 强调文字颜色 4 2 3 2 2 7" xfId="1938"/>
    <cellStyle name="40% - 强调文字颜色 4 2 3 2 3" xfId="19440"/>
    <cellStyle name="40% - 强调文字颜色 4 2 3 2 3 2" xfId="7095"/>
    <cellStyle name="40% - 强调文字颜色 4 2 3 2 3 2 2" xfId="19441"/>
    <cellStyle name="40% - 强调文字颜色 4 2 3 2 3 2 3" xfId="19442"/>
    <cellStyle name="40% - 强调文字颜色 4 2 3 2 3 3" xfId="7100"/>
    <cellStyle name="40% - 强调文字颜色 4 2 3 2 3 4" xfId="19444"/>
    <cellStyle name="40% - 强调文字颜色 4 2 3 2 4" xfId="19446"/>
    <cellStyle name="40% - 强调文字颜色 4 2 3 2 4 2" xfId="9888"/>
    <cellStyle name="40% - 强调文字颜色 4 2 3 2 4 2 2" xfId="19447"/>
    <cellStyle name="40% - 强调文字颜色 4 2 3 2 4 2 3" xfId="19448"/>
    <cellStyle name="40% - 强调文字颜色 4 2 3 2 4 3" xfId="19449"/>
    <cellStyle name="40% - 强调文字颜色 4 2 3 2 4 4" xfId="19452"/>
    <cellStyle name="40% - 强调文字颜色 4 2 3 2 5" xfId="12178"/>
    <cellStyle name="40% - 强调文字颜色 4 2 3 2 5 2" xfId="12183"/>
    <cellStyle name="40% - 强调文字颜色 4 2 3 2 5 2 2" xfId="19453"/>
    <cellStyle name="40% - 强调文字颜色 4 2 3 2 5 2 3" xfId="19454"/>
    <cellStyle name="40% - 强调文字颜色 4 2 3 2 5 3" xfId="12186"/>
    <cellStyle name="40% - 强调文字颜色 4 2 3 2 5 4" xfId="19457"/>
    <cellStyle name="40% - 强调文字颜色 4 2 3 2 6" xfId="12190"/>
    <cellStyle name="40% - 强调文字颜色 4 2 3 2 6 2" xfId="18121"/>
    <cellStyle name="40% - 强调文字颜色 4 2 3 2 6 2 2" xfId="19462"/>
    <cellStyle name="40% - 强调文字颜色 4 2 3 2 6 2 3" xfId="19466"/>
    <cellStyle name="40% - 强调文字颜色 4 2 3 2 6 3" xfId="19467"/>
    <cellStyle name="40% - 强调文字颜色 4 2 3 2 6 4" xfId="19468"/>
    <cellStyle name="40% - 强调文字颜色 4 2 3 2 7" xfId="12196"/>
    <cellStyle name="40% - 强调文字颜色 4 2 3 2 7 2" xfId="19469"/>
    <cellStyle name="40% - 强调文字颜色 4 2 3 2 7 3" xfId="19471"/>
    <cellStyle name="40% - 强调文字颜色 4 2 3 2 8" xfId="5801"/>
    <cellStyle name="40% - 强调文字颜色 4 2 3 2 9" xfId="5813"/>
    <cellStyle name="40% - 强调文字颜色 4 2 3 3" xfId="279"/>
    <cellStyle name="40% - 强调文字颜色 4 2 3 3 2" xfId="1501"/>
    <cellStyle name="40% - 强调文字颜色 4 2 3 3 2 2" xfId="18149"/>
    <cellStyle name="40% - 强调文字颜色 4 2 3 3 2 2 2" xfId="4937"/>
    <cellStyle name="40% - 强调文字颜色 4 2 3 3 2 2 2 2" xfId="1037"/>
    <cellStyle name="40% - 强调文字颜色 4 2 3 3 2 2 2 3" xfId="17625"/>
    <cellStyle name="40% - 强调文字颜色 4 2 3 3 2 2 3" xfId="19472"/>
    <cellStyle name="40% - 强调文字颜色 4 2 3 3 2 2 4" xfId="19474"/>
    <cellStyle name="40% - 强调文字颜色 4 2 3 3 2 3" xfId="18151"/>
    <cellStyle name="40% - 强调文字颜色 4 2 3 3 2 3 2" xfId="7312"/>
    <cellStyle name="40% - 强调文字颜色 4 2 3 3 2 3 3" xfId="19476"/>
    <cellStyle name="40% - 强调文字颜色 4 2 3 3 2 4" xfId="19478"/>
    <cellStyle name="40% - 强调文字颜色 4 2 3 3 2 5" xfId="19480"/>
    <cellStyle name="40% - 强调文字颜色 4 2 3 3 3" xfId="19482"/>
    <cellStyle name="40% - 强调文字颜色 4 2 3 3 3 2" xfId="18158"/>
    <cellStyle name="40% - 强调文字颜色 4 2 3 3 3 2 2" xfId="19483"/>
    <cellStyle name="40% - 强调文字颜色 4 2 3 3 3 2 3" xfId="19484"/>
    <cellStyle name="40% - 强调文字颜色 4 2 3 3 3 3" xfId="19485"/>
    <cellStyle name="40% - 强调文字颜色 4 2 3 3 3 4" xfId="19488"/>
    <cellStyle name="40% - 强调文字颜色 4 2 3 3 4" xfId="19489"/>
    <cellStyle name="40% - 强调文字颜色 4 2 3 3 4 2" xfId="18171"/>
    <cellStyle name="40% - 强调文字颜色 4 2 3 3 4 2 2" xfId="19490"/>
    <cellStyle name="40% - 强调文字颜色 4 2 3 3 4 2 3" xfId="19491"/>
    <cellStyle name="40% - 强调文字颜色 4 2 3 3 4 3" xfId="19492"/>
    <cellStyle name="40% - 强调文字颜色 4 2 3 3 4 4" xfId="19493"/>
    <cellStyle name="40% - 强调文字颜色 4 2 3 3 5" xfId="12203"/>
    <cellStyle name="40% - 强调文字颜色 4 2 3 3 5 2" xfId="19494"/>
    <cellStyle name="40% - 强调文字颜色 4 2 3 3 5 2 2" xfId="19495"/>
    <cellStyle name="40% - 强调文字颜色 4 2 3 3 5 2 3" xfId="19496"/>
    <cellStyle name="40% - 强调文字颜色 4 2 3 3 5 3" xfId="19497"/>
    <cellStyle name="40% - 强调文字颜色 4 2 3 3 5 4" xfId="19498"/>
    <cellStyle name="40% - 强调文字颜色 4 2 3 3 6" xfId="12206"/>
    <cellStyle name="40% - 强调文字颜色 4 2 3 3 6 2" xfId="19499"/>
    <cellStyle name="40% - 强调文字颜色 4 2 3 3 6 3" xfId="19500"/>
    <cellStyle name="40% - 强调文字颜色 4 2 3 3 7" xfId="19502"/>
    <cellStyle name="40% - 强调文字颜色 4 2 3 3 8" xfId="5515"/>
    <cellStyle name="40% - 强调文字颜色 4 2 3 4" xfId="366"/>
    <cellStyle name="40% - 强调文字颜色 4 2 3 4 2" xfId="1582"/>
    <cellStyle name="40% - 强调文字颜色 4 2 3 4 2 2" xfId="7558"/>
    <cellStyle name="40% - 强调文字颜色 4 2 3 4 2 2 2" xfId="19503"/>
    <cellStyle name="40% - 强调文字颜色 4 2 3 4 2 2 3" xfId="19504"/>
    <cellStyle name="40% - 强调文字颜色 4 2 3 4 2 3" xfId="19505"/>
    <cellStyle name="40% - 强调文字颜色 4 2 3 4 2 4" xfId="19507"/>
    <cellStyle name="40% - 强调文字颜色 4 2 3 4 3" xfId="1591"/>
    <cellStyle name="40% - 强调文字颜色 4 2 3 4 3 2" xfId="18203"/>
    <cellStyle name="40% - 强调文字颜色 4 2 3 4 3 2 2" xfId="4813"/>
    <cellStyle name="40% - 强调文字颜色 4 2 3 4 3 2 3" xfId="4834"/>
    <cellStyle name="40% - 强调文字颜色 4 2 3 4 3 3" xfId="19509"/>
    <cellStyle name="40% - 强调文字颜色 4 2 3 4 3 4" xfId="19511"/>
    <cellStyle name="40% - 强调文字颜色 4 2 3 4 4" xfId="19512"/>
    <cellStyle name="40% - 强调文字颜色 4 2 3 4 4 2" xfId="19514"/>
    <cellStyle name="40% - 强调文字颜色 4 2 3 4 4 3" xfId="19516"/>
    <cellStyle name="40% - 强调文字颜色 4 2 3 4 5" xfId="14185"/>
    <cellStyle name="40% - 强调文字颜色 4 2 3 4 6" xfId="14190"/>
    <cellStyle name="40% - 强调文字颜色 4 2 3 5" xfId="378"/>
    <cellStyle name="40% - 强调文字颜色 4 2 3 5 2" xfId="13682"/>
    <cellStyle name="40% - 强调文字颜色 4 2 3 5 2 2" xfId="14122"/>
    <cellStyle name="40% - 强调文字颜色 4 2 3 5 2 3" xfId="14124"/>
    <cellStyle name="40% - 强调文字颜色 4 2 3 5 3" xfId="13684"/>
    <cellStyle name="40% - 强调文字颜色 4 2 3 5 4" xfId="14951"/>
    <cellStyle name="40% - 强调文字颜色 4 2 3 6" xfId="407"/>
    <cellStyle name="40% - 强调文字颜色 4 2 3 6 2" xfId="19518"/>
    <cellStyle name="40% - 强调文字颜色 4 2 3 6 2 2" xfId="9639"/>
    <cellStyle name="40% - 强调文字颜色 4 2 3 6 2 3" xfId="14248"/>
    <cellStyle name="40% - 强调文字颜色 4 2 3 6 3" xfId="19523"/>
    <cellStyle name="40% - 强调文字颜色 4 2 3 6 4" xfId="18116"/>
    <cellStyle name="40% - 强调文字颜色 4 2 3 7" xfId="449"/>
    <cellStyle name="40% - 强调文字颜色 4 2 3 7 2" xfId="19527"/>
    <cellStyle name="40% - 强调文字颜色 4 2 3 7 2 2" xfId="14327"/>
    <cellStyle name="40% - 强调文字颜色 4 2 3 7 2 3" xfId="14329"/>
    <cellStyle name="40% - 强调文字颜色 4 2 3 7 3" xfId="19531"/>
    <cellStyle name="40% - 强调文字颜色 4 2 3 7 4" xfId="19534"/>
    <cellStyle name="40% - 强调文字颜色 4 2 3 8" xfId="19536"/>
    <cellStyle name="40% - 强调文字颜色 4 2 3 8 2" xfId="19539"/>
    <cellStyle name="40% - 强调文字颜色 4 2 3 8 2 2" xfId="19540"/>
    <cellStyle name="40% - 强调文字颜色 4 2 3 8 2 3" xfId="16289"/>
    <cellStyle name="40% - 强调文字颜色 4 2 3 8 3" xfId="19544"/>
    <cellStyle name="40% - 强调文字颜色 4 2 3 8 4" xfId="19461"/>
    <cellStyle name="40% - 强调文字颜色 4 2 3 9" xfId="19545"/>
    <cellStyle name="40% - 强调文字颜色 4 2 3 9 2" xfId="19546"/>
    <cellStyle name="40% - 强调文字颜色 4 2 3 9 3" xfId="19552"/>
    <cellStyle name="40% - 强调文字颜色 4 2 3_11" xfId="19553"/>
    <cellStyle name="40% - 强调文字颜色 4 2 4" xfId="19555"/>
    <cellStyle name="40% - 强调文字颜色 4 2 4 10" xfId="19558"/>
    <cellStyle name="40% - 强调文字颜色 4 2 4 2" xfId="15145"/>
    <cellStyle name="40% - 强调文字颜色 4 2 4 2 2" xfId="19560"/>
    <cellStyle name="40% - 强调文字颜色 4 2 4 2 2 2" xfId="1652"/>
    <cellStyle name="40% - 强调文字颜色 4 2 4 2 2 2 2" xfId="11593"/>
    <cellStyle name="40% - 强调文字颜色 4 2 4 2 2 2 3" xfId="16623"/>
    <cellStyle name="40% - 强调文字颜色 4 2 4 2 2 3" xfId="16628"/>
    <cellStyle name="40% - 强调文字颜色 4 2 4 2 2 4" xfId="16635"/>
    <cellStyle name="40% - 强调文字颜色 4 2 4 2 3" xfId="19561"/>
    <cellStyle name="40% - 强调文字颜色 4 2 4 2 3 2" xfId="18291"/>
    <cellStyle name="40% - 强调文字颜色 4 2 4 2 3 2 2" xfId="19563"/>
    <cellStyle name="40% - 强调文字颜色 4 2 4 2 3 2 3" xfId="19565"/>
    <cellStyle name="40% - 强调文字颜色 4 2 4 2 3 3" xfId="19569"/>
    <cellStyle name="40% - 强调文字颜色 4 2 4 2 3 4" xfId="19574"/>
    <cellStyle name="40% - 强调文字颜色 4 2 4 2 4" xfId="19577"/>
    <cellStyle name="40% - 强调文字颜色 4 2 4 2 4 2" xfId="18304"/>
    <cellStyle name="40% - 强调文字颜色 4 2 4 2 4 2 2" xfId="19578"/>
    <cellStyle name="40% - 强调文字颜色 4 2 4 2 4 2 3" xfId="19580"/>
    <cellStyle name="40% - 强调文字颜色 4 2 4 2 4 3" xfId="19582"/>
    <cellStyle name="40% - 强调文字颜色 4 2 4 2 4 4" xfId="19585"/>
    <cellStyle name="40% - 强调文字颜色 4 2 4 2 5" xfId="12233"/>
    <cellStyle name="40% - 强调文字颜色 4 2 4 2 5 2" xfId="18318"/>
    <cellStyle name="40% - 强调文字颜色 4 2 4 2 5 3" xfId="19587"/>
    <cellStyle name="40% - 强调文字颜色 4 2 4 2 6" xfId="12238"/>
    <cellStyle name="40% - 强调文字颜色 4 2 4 2 7" xfId="19589"/>
    <cellStyle name="40% - 强调文字颜色 4 2 4 3" xfId="15148"/>
    <cellStyle name="40% - 强调文字颜色 4 2 4 3 2" xfId="1877"/>
    <cellStyle name="40% - 强调文字颜色 4 2 4 3 2 2" xfId="18354"/>
    <cellStyle name="40% - 强调文字颜色 4 2 4 3 2 2 2" xfId="13343"/>
    <cellStyle name="40% - 强调文字颜色 4 2 4 3 2 2 3" xfId="19591"/>
    <cellStyle name="40% - 强调文字颜色 4 2 4 3 2 3" xfId="18359"/>
    <cellStyle name="40% - 强调文字颜色 4 2 4 3 2 4" xfId="19595"/>
    <cellStyle name="40% - 强调文字颜色 4 2 4 3 3" xfId="19597"/>
    <cellStyle name="40% - 强调文字颜色 4 2 4 3 3 2" xfId="18367"/>
    <cellStyle name="40% - 强调文字颜色 4 2 4 3 3 3" xfId="19599"/>
    <cellStyle name="40% - 强调文字颜色 4 2 4 3 4" xfId="19601"/>
    <cellStyle name="40% - 强调文字颜色 4 2 4 3 5" xfId="19602"/>
    <cellStyle name="40% - 强调文字颜色 4 2 4 4" xfId="1752"/>
    <cellStyle name="40% - 强调文字颜色 4 2 4 4 2" xfId="19603"/>
    <cellStyle name="40% - 强调文字颜色 4 2 4 4 2 2" xfId="18403"/>
    <cellStyle name="40% - 强调文字颜色 4 2 4 4 2 3" xfId="19604"/>
    <cellStyle name="40% - 强调文字颜色 4 2 4 4 3" xfId="19606"/>
    <cellStyle name="40% - 强调文字颜色 4 2 4 4 4" xfId="19607"/>
    <cellStyle name="40% - 强调文字颜色 4 2 4 5" xfId="1762"/>
    <cellStyle name="40% - 强调文字颜色 4 2 4 5 2" xfId="9827"/>
    <cellStyle name="40% - 强调文字颜色 4 2 4 5 2 2" xfId="14480"/>
    <cellStyle name="40% - 强调文字颜色 4 2 4 5 2 3" xfId="14483"/>
    <cellStyle name="40% - 强调文字颜色 4 2 4 5 3" xfId="13687"/>
    <cellStyle name="40% - 强调文字颜色 4 2 4 5 4" xfId="19608"/>
    <cellStyle name="40% - 强调文字颜色 4 2 4 6" xfId="1917"/>
    <cellStyle name="40% - 强调文字颜色 4 2 4 6 2" xfId="19609"/>
    <cellStyle name="40% - 强调文字颜色 4 2 4 6 2 2" xfId="14600"/>
    <cellStyle name="40% - 强调文字颜色 4 2 4 6 2 3" xfId="14604"/>
    <cellStyle name="40% - 强调文字颜色 4 2 4 6 3" xfId="19615"/>
    <cellStyle name="40% - 强调文字颜色 4 2 4 6 4" xfId="19618"/>
    <cellStyle name="40% - 强调文字颜色 4 2 4 7" xfId="4"/>
    <cellStyle name="40% - 强调文字颜色 4 2 4 7 2" xfId="19620"/>
    <cellStyle name="40% - 强调文字颜色 4 2 4 7 2 2" xfId="14681"/>
    <cellStyle name="40% - 强调文字颜色 4 2 4 7 2 3" xfId="19621"/>
    <cellStyle name="40% - 强调文字颜色 4 2 4 7 3" xfId="19626"/>
    <cellStyle name="40% - 强调文字颜色 4 2 4 7 4" xfId="19630"/>
    <cellStyle name="40% - 强调文字颜色 4 2 4 8" xfId="19631"/>
    <cellStyle name="40% - 强调文字颜色 4 2 4 8 2" xfId="19633"/>
    <cellStyle name="40% - 强调文字颜色 4 2 4 8 3" xfId="19637"/>
    <cellStyle name="40% - 强调文字颜色 4 2 4 9" xfId="12161"/>
    <cellStyle name="40% - 强调文字颜色 4 2 5" xfId="19638"/>
    <cellStyle name="40% - 强调文字颜色 4 2 5 2" xfId="15156"/>
    <cellStyle name="40% - 强调文字颜色 4 2 5 2 2" xfId="19639"/>
    <cellStyle name="40% - 强调文字颜色 4 2 5 2 2 2" xfId="15210"/>
    <cellStyle name="40% - 强调文字颜色 4 2 5 2 2 2 2" xfId="19640"/>
    <cellStyle name="40% - 强调文字颜色 4 2 5 2 2 2 3" xfId="19641"/>
    <cellStyle name="40% - 强调文字颜色 4 2 5 2 2 3" xfId="16795"/>
    <cellStyle name="40% - 强调文字颜色 4 2 5 2 2 4" xfId="19643"/>
    <cellStyle name="40% - 强调文字颜色 4 2 5 2 3" xfId="19644"/>
    <cellStyle name="40% - 强调文字颜色 4 2 5 2 3 2" xfId="16092"/>
    <cellStyle name="40% - 强调文字颜色 4 2 5 2 3 3" xfId="16096"/>
    <cellStyle name="40% - 强调文字颜色 4 2 5 2 4" xfId="19645"/>
    <cellStyle name="40% - 强调文字颜色 4 2 5 2 5" xfId="12266"/>
    <cellStyle name="40% - 强调文字颜色 4 2 5 3" xfId="15160"/>
    <cellStyle name="40% - 强调文字颜色 4 2 5 3 2" xfId="2167"/>
    <cellStyle name="40% - 强调文字颜色 4 2 5 3 2 2" xfId="18457"/>
    <cellStyle name="40% - 强调文字颜色 4 2 5 3 2 3" xfId="19646"/>
    <cellStyle name="40% - 强调文字颜色 4 2 5 3 3" xfId="19648"/>
    <cellStyle name="40% - 强调文字颜色 4 2 5 3 4" xfId="19649"/>
    <cellStyle name="40% - 强调文字颜色 4 2 5 4" xfId="7120"/>
    <cellStyle name="40% - 强调文字颜色 4 2 5 4 2" xfId="4873"/>
    <cellStyle name="40% - 强调文字颜色 4 2 5 4 2 2" xfId="4882"/>
    <cellStyle name="40% - 强调文字颜色 4 2 5 4 2 3" xfId="4890"/>
    <cellStyle name="40% - 强调文字颜色 4 2 5 4 3" xfId="4908"/>
    <cellStyle name="40% - 强调文字颜色 4 2 5 4 4" xfId="801"/>
    <cellStyle name="40% - 强调文字颜色 4 2 5 5" xfId="7123"/>
    <cellStyle name="40% - 强调文字颜色 4 2 5 5 2" xfId="5925"/>
    <cellStyle name="40% - 强调文字颜色 4 2 5 5 2 2" xfId="14822"/>
    <cellStyle name="40% - 强调文字颜色 4 2 5 5 2 3" xfId="19650"/>
    <cellStyle name="40% - 强调文字颜色 4 2 5 5 3" xfId="13690"/>
    <cellStyle name="40% - 强调文字颜色 4 2 5 5 4" xfId="19652"/>
    <cellStyle name="40% - 强调文字颜色 4 2 5 6" xfId="5070"/>
    <cellStyle name="40% - 强调文字颜色 4 2 5 6 2" xfId="19654"/>
    <cellStyle name="40% - 强调文字颜色 4 2 5 6 3" xfId="19658"/>
    <cellStyle name="40% - 强调文字颜色 4 2 5 7" xfId="5086"/>
    <cellStyle name="40% - 强调文字颜色 4 2 5 8" xfId="4566"/>
    <cellStyle name="40% - 强调文字颜色 4 2 6" xfId="19659"/>
    <cellStyle name="40% - 强调文字颜色 4 2 6 2" xfId="8592"/>
    <cellStyle name="40% - 强调文字颜色 4 2 6 2 2" xfId="19660"/>
    <cellStyle name="40% - 强调文字颜色 4 2 6 2 2 2" xfId="18522"/>
    <cellStyle name="40% - 强调文字颜色 4 2 6 2 2 3" xfId="19662"/>
    <cellStyle name="40% - 强调文字颜色 4 2 6 2 3" xfId="19664"/>
    <cellStyle name="40% - 强调文字颜色 4 2 6 2 4" xfId="19665"/>
    <cellStyle name="40% - 强调文字颜色 4 2 6 3" xfId="8599"/>
    <cellStyle name="40% - 强调文字颜色 4 2 6 3 2" xfId="19666"/>
    <cellStyle name="40% - 强调文字颜色 4 2 6 3 2 2" xfId="4080"/>
    <cellStyle name="40% - 强调文字颜色 4 2 6 3 2 3" xfId="4090"/>
    <cellStyle name="40% - 强调文字颜色 4 2 6 3 3" xfId="19667"/>
    <cellStyle name="40% - 强调文字颜色 4 2 6 3 4" xfId="19668"/>
    <cellStyle name="40% - 强调文字颜色 4 2 6 4" xfId="19669"/>
    <cellStyle name="40% - 强调文字颜色 4 2 6 4 2" xfId="19670"/>
    <cellStyle name="40% - 强调文字颜色 4 2 6 4 2 2" xfId="4431"/>
    <cellStyle name="40% - 强调文字颜色 4 2 6 4 2 3" xfId="4450"/>
    <cellStyle name="40% - 强调文字颜色 4 2 6 4 3" xfId="19671"/>
    <cellStyle name="40% - 强调文字颜色 4 2 6 4 4" xfId="19672"/>
    <cellStyle name="40% - 强调文字颜色 4 2 6 5" xfId="13693"/>
    <cellStyle name="40% - 强调文字颜色 4 2 6 5 2" xfId="19673"/>
    <cellStyle name="40% - 强调文字颜色 4 2 6 5 3" xfId="19674"/>
    <cellStyle name="40% - 强调文字颜色 4 2 6 6" xfId="203"/>
    <cellStyle name="40% - 强调文字颜色 4 2 6 7" xfId="19675"/>
    <cellStyle name="40% - 强调文字颜色 4 2 7" xfId="19676"/>
    <cellStyle name="40% - 强调文字颜色 4 2 7 2" xfId="5348"/>
    <cellStyle name="40% - 强调文字颜色 4 2 7 2 2" xfId="8764"/>
    <cellStyle name="40% - 强调文字颜色 4 2 7 2 3" xfId="8858"/>
    <cellStyle name="40% - 强调文字颜色 4 2 7 3" xfId="8055"/>
    <cellStyle name="40% - 强调文字颜色 4 2 7 4" xfId="8061"/>
    <cellStyle name="40% - 强调文字颜色 4 2 8" xfId="19677"/>
    <cellStyle name="40% - 强调文字颜色 4 2 8 2" xfId="19678"/>
    <cellStyle name="40% - 强调文字颜色 4 2 8 2 2" xfId="8989"/>
    <cellStyle name="40% - 强调文字颜色 4 2 8 2 3" xfId="19682"/>
    <cellStyle name="40% - 强调文字颜色 4 2 8 3" xfId="19683"/>
    <cellStyle name="40% - 强调文字颜色 4 2 8 4" xfId="19684"/>
    <cellStyle name="40% - 强调文字颜色 4 2 9" xfId="19685"/>
    <cellStyle name="40% - 强调文字颜色 4 2 9 2" xfId="19686"/>
    <cellStyle name="40% - 强调文字颜色 4 2 9 2 2" xfId="19688"/>
    <cellStyle name="40% - 强调文字颜色 4 2 9 2 3" xfId="19689"/>
    <cellStyle name="40% - 强调文字颜色 4 2 9 3" xfId="19691"/>
    <cellStyle name="40% - 强调文字颜色 4 2 9 4" xfId="19692"/>
    <cellStyle name="40% - 强调文字颜色 4 2_11" xfId="19693"/>
    <cellStyle name="40% - 强调文字颜色 4 3" xfId="19695"/>
    <cellStyle name="40% - 强调文字颜色 4 3 10" xfId="19697"/>
    <cellStyle name="40% - 强调文字颜色 4 3 10 2" xfId="19700"/>
    <cellStyle name="40% - 强调文字颜色 4 3 10 2 2" xfId="19236"/>
    <cellStyle name="40% - 强调文字颜色 4 3 10 2 3" xfId="19238"/>
    <cellStyle name="40% - 强调文字颜色 4 3 10 3" xfId="1817"/>
    <cellStyle name="40% - 强调文字颜色 4 3 10 4" xfId="2237"/>
    <cellStyle name="40% - 强调文字颜色 4 3 11" xfId="19703"/>
    <cellStyle name="40% - 强调文字颜色 4 3 11 2" xfId="4976"/>
    <cellStyle name="40% - 强调文字颜色 4 3 11 2 2" xfId="10411"/>
    <cellStyle name="40% - 强调文字颜色 4 3 11 2 3" xfId="10418"/>
    <cellStyle name="40% - 强调文字颜色 4 3 11 3" xfId="8748"/>
    <cellStyle name="40% - 强调文字颜色 4 3 11 4" xfId="13647"/>
    <cellStyle name="40% - 强调文字颜色 4 3 12" xfId="19704"/>
    <cellStyle name="40% - 强调文字颜色 4 3 12 2" xfId="5010"/>
    <cellStyle name="40% - 强调文字颜色 4 3 12 2 2" xfId="12529"/>
    <cellStyle name="40% - 强调文字颜色 4 3 12 2 3" xfId="14296"/>
    <cellStyle name="40% - 强调文字颜色 4 3 12 3" xfId="13650"/>
    <cellStyle name="40% - 强调文字颜色 4 3 12 4" xfId="13655"/>
    <cellStyle name="40% - 强调文字颜色 4 3 13" xfId="19705"/>
    <cellStyle name="40% - 强调文字颜色 4 3 13 2" xfId="5033"/>
    <cellStyle name="40% - 强调文字颜色 4 3 13 2 2" xfId="14303"/>
    <cellStyle name="40% - 强调文字颜色 4 3 13 2 3" xfId="19706"/>
    <cellStyle name="40% - 强调文字颜色 4 3 13 3" xfId="13662"/>
    <cellStyle name="40% - 强调文字颜色 4 3 13 4" xfId="13665"/>
    <cellStyle name="40% - 强调文字颜色 4 3 14" xfId="19708"/>
    <cellStyle name="40% - 强调文字颜色 4 3 14 2" xfId="5048"/>
    <cellStyle name="40% - 强调文字颜色 4 3 14 2 2" xfId="14310"/>
    <cellStyle name="40% - 强调文字颜色 4 3 14 2 3" xfId="19709"/>
    <cellStyle name="40% - 强调文字颜色 4 3 14 3" xfId="19711"/>
    <cellStyle name="40% - 强调文字颜色 4 3 14 4" xfId="19712"/>
    <cellStyle name="40% - 强调文字颜色 4 3 15" xfId="16974"/>
    <cellStyle name="40% - 强调文字颜色 4 3 15 2" xfId="4568"/>
    <cellStyle name="40% - 强调文字颜色 4 3 15 3" xfId="19713"/>
    <cellStyle name="40% - 强调文字颜色 4 3 16" xfId="16976"/>
    <cellStyle name="40% - 强调文字颜色 4 3 17" xfId="19714"/>
    <cellStyle name="40% - 强调文字颜色 4 3 2" xfId="7841"/>
    <cellStyle name="40% - 强调文字颜色 4 3 2 10" xfId="19716"/>
    <cellStyle name="40% - 强调文字颜色 4 3 2 2" xfId="19717"/>
    <cellStyle name="40% - 强调文字颜色 4 3 2 2 2" xfId="19718"/>
    <cellStyle name="40% - 强调文字颜色 4 3 2 2 2 2" xfId="19720"/>
    <cellStyle name="40% - 强调文字颜色 4 3 2 2 2 2 2" xfId="19721"/>
    <cellStyle name="40% - 强调文字颜色 4 3 2 2 2 2 2 2" xfId="12893"/>
    <cellStyle name="40% - 强调文字颜色 4 3 2 2 2 2 2 3" xfId="19722"/>
    <cellStyle name="40% - 强调文字颜色 4 3 2 2 2 2 3" xfId="19723"/>
    <cellStyle name="40% - 强调文字颜色 4 3 2 2 2 2 4" xfId="19724"/>
    <cellStyle name="40% - 强调文字颜色 4 3 2 2 2 3" xfId="19725"/>
    <cellStyle name="40% - 强调文字颜色 4 3 2 2 2 3 2" xfId="9033"/>
    <cellStyle name="40% - 强调文字颜色 4 3 2 2 2 3 2 2" xfId="19726"/>
    <cellStyle name="40% - 强调文字颜色 4 3 2 2 2 3 2 3" xfId="19728"/>
    <cellStyle name="40% - 强调文字颜色 4 3 2 2 2 3 3" xfId="19729"/>
    <cellStyle name="40% - 强调文字颜色 4 3 2 2 2 3 4" xfId="400"/>
    <cellStyle name="40% - 强调文字颜色 4 3 2 2 2 4" xfId="19731"/>
    <cellStyle name="40% - 强调文字颜色 4 3 2 2 2 4 2" xfId="19733"/>
    <cellStyle name="40% - 强调文字颜色 4 3 2 2 2 4 2 2" xfId="19735"/>
    <cellStyle name="40% - 强调文字颜色 4 3 2 2 2 4 2 3" xfId="19737"/>
    <cellStyle name="40% - 强调文字颜色 4 3 2 2 2 4 3" xfId="19739"/>
    <cellStyle name="40% - 强调文字颜色 4 3 2 2 2 4 4" xfId="3269"/>
    <cellStyle name="40% - 强调文字颜色 4 3 2 2 2 5" xfId="19742"/>
    <cellStyle name="40% - 强调文字颜色 4 3 2 2 2 5 2" xfId="19745"/>
    <cellStyle name="40% - 强调文字颜色 4 3 2 2 2 5 3" xfId="19748"/>
    <cellStyle name="40% - 强调文字颜色 4 3 2 2 2 6" xfId="19750"/>
    <cellStyle name="40% - 强调文字颜色 4 3 2 2 2 7" xfId="19756"/>
    <cellStyle name="40% - 强调文字颜色 4 3 2 2 3" xfId="19759"/>
    <cellStyle name="40% - 强调文字颜色 4 3 2 2 3 2" xfId="5496"/>
    <cellStyle name="40% - 强调文字颜色 4 3 2 2 3 2 2" xfId="19760"/>
    <cellStyle name="40% - 强调文字颜色 4 3 2 2 3 2 3" xfId="19761"/>
    <cellStyle name="40% - 强调文字颜色 4 3 2 2 3 3" xfId="19762"/>
    <cellStyle name="40% - 强调文字颜色 4 3 2 2 3 4" xfId="19764"/>
    <cellStyle name="40% - 强调文字颜色 4 3 2 2 4" xfId="19765"/>
    <cellStyle name="40% - 强调文字颜色 4 3 2 2 4 2" xfId="19766"/>
    <cellStyle name="40% - 强调文字颜色 4 3 2 2 4 2 2" xfId="19767"/>
    <cellStyle name="40% - 强调文字颜色 4 3 2 2 4 2 3" xfId="19768"/>
    <cellStyle name="40% - 强调文字颜色 4 3 2 2 4 3" xfId="19769"/>
    <cellStyle name="40% - 强调文字颜色 4 3 2 2 4 4" xfId="19771"/>
    <cellStyle name="40% - 强调文字颜色 4 3 2 2 5" xfId="12738"/>
    <cellStyle name="40% - 强调文字颜色 4 3 2 2 5 2" xfId="19773"/>
    <cellStyle name="40% - 强调文字颜色 4 3 2 2 5 2 2" xfId="19775"/>
    <cellStyle name="40% - 强调文字颜色 4 3 2 2 5 2 3" xfId="19776"/>
    <cellStyle name="40% - 强调文字颜色 4 3 2 2 5 3" xfId="19778"/>
    <cellStyle name="40% - 强调文字颜色 4 3 2 2 5 4" xfId="19783"/>
    <cellStyle name="40% - 强调文字颜色 4 3 2 2 6" xfId="12742"/>
    <cellStyle name="40% - 强调文字颜色 4 3 2 2 6 2" xfId="19785"/>
    <cellStyle name="40% - 强调文字颜色 4 3 2 2 6 2 2" xfId="13963"/>
    <cellStyle name="40% - 强调文字颜色 4 3 2 2 6 2 3" xfId="19786"/>
    <cellStyle name="40% - 强调文字颜色 4 3 2 2 6 3" xfId="19788"/>
    <cellStyle name="40% - 强调文字颜色 4 3 2 2 6 4" xfId="19794"/>
    <cellStyle name="40% - 强调文字颜色 4 3 2 2 7" xfId="16943"/>
    <cellStyle name="40% - 强调文字颜色 4 3 2 2 7 2" xfId="19796"/>
    <cellStyle name="40% - 强调文字颜色 4 3 2 2 7 3" xfId="19798"/>
    <cellStyle name="40% - 强调文字颜色 4 3 2 2 8" xfId="6184"/>
    <cellStyle name="40% - 强调文字颜色 4 3 2 2 9" xfId="6194"/>
    <cellStyle name="40% - 强调文字颜色 4 3 2 3" xfId="19799"/>
    <cellStyle name="40% - 强调文字颜色 4 3 2 3 2" xfId="8157"/>
    <cellStyle name="40% - 强调文字颜色 4 3 2 3 2 2" xfId="19800"/>
    <cellStyle name="40% - 强调文字颜色 4 3 2 3 2 2 2" xfId="19324"/>
    <cellStyle name="40% - 强调文字颜色 4 3 2 3 2 2 2 2" xfId="11665"/>
    <cellStyle name="40% - 强调文字颜色 4 3 2 3 2 2 2 3" xfId="19801"/>
    <cellStyle name="40% - 强调文字颜色 4 3 2 3 2 2 3" xfId="19802"/>
    <cellStyle name="40% - 强调文字颜色 4 3 2 3 2 2 4" xfId="6055"/>
    <cellStyle name="40% - 强调文字颜色 4 3 2 3 2 3" xfId="19804"/>
    <cellStyle name="40% - 强调文字颜色 4 3 2 3 2 3 2" xfId="19328"/>
    <cellStyle name="40% - 强调文字颜色 4 3 2 3 2 3 3" xfId="15248"/>
    <cellStyle name="40% - 强调文字颜色 4 3 2 3 2 4" xfId="19807"/>
    <cellStyle name="40% - 强调文字颜色 4 3 2 3 2 5" xfId="19811"/>
    <cellStyle name="40% - 强调文字颜色 4 3 2 3 3" xfId="8160"/>
    <cellStyle name="40% - 强调文字颜色 4 3 2 3 3 2" xfId="19812"/>
    <cellStyle name="40% - 强调文字颜色 4 3 2 3 3 2 2" xfId="19814"/>
    <cellStyle name="40% - 强调文字颜色 4 3 2 3 3 2 3" xfId="19815"/>
    <cellStyle name="40% - 强调文字颜色 4 3 2 3 3 3" xfId="19817"/>
    <cellStyle name="40% - 强调文字颜色 4 3 2 3 3 4" xfId="19819"/>
    <cellStyle name="40% - 强调文字颜色 4 3 2 3 4" xfId="19820"/>
    <cellStyle name="40% - 强调文字颜色 4 3 2 3 4 2" xfId="19821"/>
    <cellStyle name="40% - 强调文字颜色 4 3 2 3 4 2 2" xfId="19822"/>
    <cellStyle name="40% - 强调文字颜色 4 3 2 3 4 2 3" xfId="19823"/>
    <cellStyle name="40% - 强调文字颜色 4 3 2 3 4 3" xfId="19825"/>
    <cellStyle name="40% - 强调文字颜色 4 3 2 3 4 4" xfId="19827"/>
    <cellStyle name="40% - 强调文字颜色 4 3 2 3 5" xfId="19828"/>
    <cellStyle name="40% - 强调文字颜色 4 3 2 3 5 2" xfId="19830"/>
    <cellStyle name="40% - 强调文字颜色 4 3 2 3 5 3" xfId="19831"/>
    <cellStyle name="40% - 强调文字颜色 4 3 2 3 6" xfId="19832"/>
    <cellStyle name="40% - 强调文字颜色 4 3 2 3 7" xfId="19834"/>
    <cellStyle name="40% - 强调文字颜色 4 3 2 4" xfId="19835"/>
    <cellStyle name="40% - 强调文字颜色 4 3 2 4 2" xfId="8180"/>
    <cellStyle name="40% - 强调文字颜色 4 3 2 4 2 2" xfId="19837"/>
    <cellStyle name="40% - 强调文字颜色 4 3 2 4 2 2 2" xfId="16559"/>
    <cellStyle name="40% - 强调文字颜色 4 3 2 4 2 2 3" xfId="19839"/>
    <cellStyle name="40% - 强调文字颜色 4 3 2 4 2 3" xfId="19841"/>
    <cellStyle name="40% - 强调文字颜色 4 3 2 4 2 4" xfId="19845"/>
    <cellStyle name="40% - 强调文字颜色 4 3 2 4 3" xfId="8183"/>
    <cellStyle name="40% - 强调文字颜色 4 3 2 4 3 2" xfId="19848"/>
    <cellStyle name="40% - 强调文字颜色 4 3 2 4 3 3" xfId="19850"/>
    <cellStyle name="40% - 强调文字颜色 4 3 2 4 4" xfId="19852"/>
    <cellStyle name="40% - 强调文字颜色 4 3 2 4 5" xfId="19857"/>
    <cellStyle name="40% - 强调文字颜色 4 3 2 5" xfId="19858"/>
    <cellStyle name="40% - 强调文字颜色 4 3 2 5 2" xfId="5759"/>
    <cellStyle name="40% - 强调文字颜色 4 3 2 5 2 2" xfId="18673"/>
    <cellStyle name="40% - 强调文字颜色 4 3 2 5 2 3" xfId="18676"/>
    <cellStyle name="40% - 强调文字颜色 4 3 2 5 3" xfId="19860"/>
    <cellStyle name="40% - 强调文字颜色 4 3 2 5 4" xfId="19862"/>
    <cellStyle name="40% - 强调文字颜色 4 3 2 6" xfId="19865"/>
    <cellStyle name="40% - 强调文字颜色 4 3 2 6 2" xfId="19867"/>
    <cellStyle name="40% - 强调文字颜色 4 3 2 6 2 2" xfId="18831"/>
    <cellStyle name="40% - 强调文字颜色 4 3 2 6 2 3" xfId="18835"/>
    <cellStyle name="40% - 强调文字颜色 4 3 2 6 3" xfId="19869"/>
    <cellStyle name="40% - 强调文字颜色 4 3 2 6 4" xfId="19871"/>
    <cellStyle name="40% - 强调文字颜色 4 3 2 7" xfId="7029"/>
    <cellStyle name="40% - 强调文字颜色 4 3 2 7 2" xfId="9483"/>
    <cellStyle name="40% - 强调文字颜色 4 3 2 7 2 2" xfId="19874"/>
    <cellStyle name="40% - 强调文字颜色 4 3 2 7 2 3" xfId="19876"/>
    <cellStyle name="40% - 强调文字颜色 4 3 2 7 3" xfId="4612"/>
    <cellStyle name="40% - 强调文字颜色 4 3 2 7 4" xfId="19877"/>
    <cellStyle name="40% - 强调文字颜色 4 3 2 8" xfId="7035"/>
    <cellStyle name="40% - 强调文字颜色 4 3 2 8 2" xfId="9419"/>
    <cellStyle name="40% - 强调文字颜色 4 3 2 8 3" xfId="167"/>
    <cellStyle name="40% - 强调文字颜色 4 3 2 9" xfId="9172"/>
    <cellStyle name="40% - 强调文字颜色 4 3 2_11" xfId="19879"/>
    <cellStyle name="40% - 强调文字颜色 4 3 3" xfId="19880"/>
    <cellStyle name="40% - 强调文字颜色 4 3 3 10" xfId="19881"/>
    <cellStyle name="40% - 强调文字颜色 4 3 3 2" xfId="19882"/>
    <cellStyle name="40% - 强调文字颜色 4 3 3 2 2" xfId="19883"/>
    <cellStyle name="40% - 强调文字颜色 4 3 3 2 2 2" xfId="1868"/>
    <cellStyle name="40% - 强调文字颜色 4 3 3 2 2 2 2" xfId="18628"/>
    <cellStyle name="40% - 强调文字颜色 4 3 3 2 2 2 2 2" xfId="3000"/>
    <cellStyle name="40% - 强调文字颜色 4 3 3 2 2 2 2 3" xfId="18630"/>
    <cellStyle name="40% - 强调文字颜色 4 3 3 2 2 2 3" xfId="18632"/>
    <cellStyle name="40% - 强调文字颜色 4 3 3 2 2 2 4" xfId="18636"/>
    <cellStyle name="40% - 强调文字颜色 4 3 3 2 2 3" xfId="18642"/>
    <cellStyle name="40% - 强调文字颜色 4 3 3 2 2 3 2" xfId="18643"/>
    <cellStyle name="40% - 强调文字颜色 4 3 3 2 2 3 2 2" xfId="19885"/>
    <cellStyle name="40% - 强调文字颜色 4 3 3 2 2 3 2 3" xfId="19886"/>
    <cellStyle name="40% - 强调文字颜色 4 3 3 2 2 3 3" xfId="18646"/>
    <cellStyle name="40% - 强调文字颜色 4 3 3 2 2 3 4" xfId="19889"/>
    <cellStyle name="40% - 强调文字颜色 4 3 3 2 2 4" xfId="6357"/>
    <cellStyle name="40% - 强调文字颜色 4 3 3 2 2 4 2" xfId="6361"/>
    <cellStyle name="40% - 强调文字颜色 4 3 3 2 2 4 2 2" xfId="19891"/>
    <cellStyle name="40% - 强调文字颜色 4 3 3 2 2 4 2 3" xfId="19892"/>
    <cellStyle name="40% - 强调文字颜色 4 3 3 2 2 4 3" xfId="6365"/>
    <cellStyle name="40% - 强调文字颜色 4 3 3 2 2 4 4" xfId="19895"/>
    <cellStyle name="40% - 强调文字颜色 4 3 3 2 2 5" xfId="6370"/>
    <cellStyle name="40% - 强调文字颜色 4 3 3 2 2 5 2" xfId="19896"/>
    <cellStyle name="40% - 强调文字颜色 4 3 3 2 2 5 3" xfId="19897"/>
    <cellStyle name="40% - 强调文字颜色 4 3 3 2 2 6" xfId="5871"/>
    <cellStyle name="40% - 强调文字颜色 4 3 3 2 2 7" xfId="19898"/>
    <cellStyle name="40% - 强调文字颜色 4 3 3 2 3" xfId="16584"/>
    <cellStyle name="40% - 强调文字颜色 4 3 3 2 3 2" xfId="1893"/>
    <cellStyle name="40% - 强调文字颜色 4 3 3 2 3 2 2" xfId="19902"/>
    <cellStyle name="40% - 强调文字颜色 4 3 3 2 3 2 3" xfId="19903"/>
    <cellStyle name="40% - 强调文字颜色 4 3 3 2 3 3" xfId="19904"/>
    <cellStyle name="40% - 强调文字颜色 4 3 3 2 3 4" xfId="4945"/>
    <cellStyle name="40% - 强调文字颜色 4 3 3 2 4" xfId="19905"/>
    <cellStyle name="40% - 强调文字颜色 4 3 3 2 4 2" xfId="18652"/>
    <cellStyle name="40% - 强调文字颜色 4 3 3 2 4 2 2" xfId="19906"/>
    <cellStyle name="40% - 强调文字颜色 4 3 3 2 4 2 3" xfId="19908"/>
    <cellStyle name="40% - 强调文字颜色 4 3 3 2 4 3" xfId="19909"/>
    <cellStyle name="40% - 强调文字颜色 4 3 3 2 4 4" xfId="6384"/>
    <cellStyle name="40% - 强调文字颜色 4 3 3 2 5" xfId="12310"/>
    <cellStyle name="40% - 强调文字颜色 4 3 3 2 5 2" xfId="18659"/>
    <cellStyle name="40% - 强调文字颜色 4 3 3 2 5 2 2" xfId="19910"/>
    <cellStyle name="40% - 强调文字颜色 4 3 3 2 5 2 3" xfId="19912"/>
    <cellStyle name="40% - 强调文字颜色 4 3 3 2 5 3" xfId="19913"/>
    <cellStyle name="40% - 强调文字颜色 4 3 3 2 5 4" xfId="6402"/>
    <cellStyle name="40% - 强调文字颜色 4 3 3 2 6" xfId="12317"/>
    <cellStyle name="40% - 强调文字颜色 4 3 3 2 6 2" xfId="18665"/>
    <cellStyle name="40% - 强调文字颜色 4 3 3 2 6 2 2" xfId="19914"/>
    <cellStyle name="40% - 强调文字颜色 4 3 3 2 6 2 3" xfId="19916"/>
    <cellStyle name="40% - 强调文字颜色 4 3 3 2 6 3" xfId="15518"/>
    <cellStyle name="40% - 强调文字颜色 4 3 3 2 6 4" xfId="6423"/>
    <cellStyle name="40% - 强调文字颜色 4 3 3 2 7" xfId="19917"/>
    <cellStyle name="40% - 强调文字颜色 4 3 3 2 7 2" xfId="19918"/>
    <cellStyle name="40% - 强调文字颜色 4 3 3 2 7 3" xfId="19919"/>
    <cellStyle name="40% - 强调文字颜色 4 3 3 2 8" xfId="4211"/>
    <cellStyle name="40% - 强调文字颜色 4 3 3 2 9" xfId="4555"/>
    <cellStyle name="40% - 强调文字颜色 4 3 3 3" xfId="19920"/>
    <cellStyle name="40% - 强调文字颜色 4 3 3 3 2" xfId="4532"/>
    <cellStyle name="40% - 强调文字颜色 4 3 3 3 2 2" xfId="2129"/>
    <cellStyle name="40% - 强调文字颜色 4 3 3 3 2 2 2" xfId="18059"/>
    <cellStyle name="40% - 强调文字颜色 4 3 3 3 2 2 2 2" xfId="19921"/>
    <cellStyle name="40% - 强调文字颜色 4 3 3 3 2 2 2 3" xfId="16433"/>
    <cellStyle name="40% - 强调文字颜色 4 3 3 3 2 2 3" xfId="19922"/>
    <cellStyle name="40% - 强调文字颜色 4 3 3 3 2 2 4" xfId="4010"/>
    <cellStyle name="40% - 强调文字颜色 4 3 3 3 2 3" xfId="18682"/>
    <cellStyle name="40% - 强调文字颜色 4 3 3 3 2 3 2" xfId="18076"/>
    <cellStyle name="40% - 强调文字颜色 4 3 3 3 2 3 3" xfId="15607"/>
    <cellStyle name="40% - 强调文字颜色 4 3 3 3 2 4" xfId="2208"/>
    <cellStyle name="40% - 强调文字颜色 4 3 3 3 2 5" xfId="2304"/>
    <cellStyle name="40% - 强调文字颜色 4 3 3 3 3" xfId="19923"/>
    <cellStyle name="40% - 强调文字颜色 4 3 3 3 3 2" xfId="18686"/>
    <cellStyle name="40% - 强调文字颜色 4 3 3 3 3 2 2" xfId="19924"/>
    <cellStyle name="40% - 强调文字颜色 4 3 3 3 3 2 3" xfId="19925"/>
    <cellStyle name="40% - 强调文字颜色 4 3 3 3 3 3" xfId="19926"/>
    <cellStyle name="40% - 强调文字颜色 4 3 3 3 3 4" xfId="134"/>
    <cellStyle name="40% - 强调文字颜色 4 3 3 3 4" xfId="19927"/>
    <cellStyle name="40% - 强调文字颜色 4 3 3 3 4 2" xfId="18693"/>
    <cellStyle name="40% - 强调文字颜色 4 3 3 3 4 2 2" xfId="19928"/>
    <cellStyle name="40% - 强调文字颜色 4 3 3 3 4 2 3" xfId="19929"/>
    <cellStyle name="40% - 强调文字颜色 4 3 3 3 4 3" xfId="19930"/>
    <cellStyle name="40% - 强调文字颜色 4 3 3 3 4 4" xfId="2461"/>
    <cellStyle name="40% - 强调文字颜色 4 3 3 3 5" xfId="19931"/>
    <cellStyle name="40% - 强调文字颜色 4 3 3 3 5 2" xfId="19932"/>
    <cellStyle name="40% - 强调文字颜色 4 3 3 3 5 3" xfId="19933"/>
    <cellStyle name="40% - 强调文字颜色 4 3 3 3 6" xfId="19934"/>
    <cellStyle name="40% - 强调文字颜色 4 3 3 3 7" xfId="19936"/>
    <cellStyle name="40% - 强调文字颜色 4 3 3 4" xfId="2696"/>
    <cellStyle name="40% - 强调文字颜色 4 3 3 4 2" xfId="19937"/>
    <cellStyle name="40% - 强调文字颜色 4 3 3 4 2 2" xfId="18705"/>
    <cellStyle name="40% - 强调文字颜色 4 3 3 4 2 2 2" xfId="19473"/>
    <cellStyle name="40% - 强调文字颜色 4 3 3 4 2 2 3" xfId="19938"/>
    <cellStyle name="40% - 强调文字颜色 4 3 3 4 2 3" xfId="19939"/>
    <cellStyle name="40% - 强调文字颜色 4 3 3 4 2 4" xfId="1143"/>
    <cellStyle name="40% - 强调文字颜色 4 3 3 4 3" xfId="19940"/>
    <cellStyle name="40% - 强调文字颜色 4 3 3 4 3 2" xfId="19942"/>
    <cellStyle name="40% - 强调文字颜色 4 3 3 4 3 3" xfId="19943"/>
    <cellStyle name="40% - 强调文字颜色 4 3 3 4 4" xfId="19944"/>
    <cellStyle name="40% - 强调文字颜色 4 3 3 4 5" xfId="12812"/>
    <cellStyle name="40% - 强调文字颜色 4 3 3 5" xfId="4407"/>
    <cellStyle name="40% - 强调文字颜色 4 3 3 5 2" xfId="13701"/>
    <cellStyle name="40% - 强调文字颜色 4 3 3 5 2 2" xfId="19946"/>
    <cellStyle name="40% - 强调文字颜色 4 3 3 5 2 3" xfId="19949"/>
    <cellStyle name="40% - 强调文字颜色 4 3 3 5 3" xfId="13703"/>
    <cellStyle name="40% - 强调文字颜色 4 3 3 5 4" xfId="19951"/>
    <cellStyle name="40% - 强调文字颜色 4 3 3 6" xfId="13706"/>
    <cellStyle name="40% - 强调文字颜色 4 3 3 6 2" xfId="19741"/>
    <cellStyle name="40% - 强调文字颜色 4 3 3 6 2 2" xfId="19744"/>
    <cellStyle name="40% - 强调文字颜色 4 3 3 6 2 3" xfId="19747"/>
    <cellStyle name="40% - 强调文字颜色 4 3 3 6 3" xfId="19753"/>
    <cellStyle name="40% - 强调文字颜色 4 3 3 6 4" xfId="19758"/>
    <cellStyle name="40% - 强调文字颜色 4 3 3 7" xfId="9487"/>
    <cellStyle name="40% - 强调文字颜色 4 3 3 7 2" xfId="19953"/>
    <cellStyle name="40% - 强调文字颜色 4 3 3 7 2 2" xfId="19954"/>
    <cellStyle name="40% - 强调文字颜色 4 3 3 7 2 3" xfId="19955"/>
    <cellStyle name="40% - 强调文字颜色 4 3 3 7 3" xfId="16784"/>
    <cellStyle name="40% - 强调文字颜色 4 3 3 7 4" xfId="16788"/>
    <cellStyle name="40% - 强调文字颜色 4 3 3 8" xfId="9424"/>
    <cellStyle name="40% - 强调文字颜色 4 3 3 8 2" xfId="7328"/>
    <cellStyle name="40% - 强调文字颜色 4 3 3 8 3" xfId="2724"/>
    <cellStyle name="40% - 强调文字颜色 4 3 3 9" xfId="9427"/>
    <cellStyle name="40% - 强调文字颜色 4 3 3_11" xfId="19106"/>
    <cellStyle name="40% - 强调文字颜色 4 3 4" xfId="19956"/>
    <cellStyle name="40% - 强调文字颜色 4 3 4 2" xfId="19957"/>
    <cellStyle name="40% - 强调文字颜色 4 3 4 2 2" xfId="19958"/>
    <cellStyle name="40% - 强调文字颜色 4 3 4 2 2 2" xfId="17148"/>
    <cellStyle name="40% - 强调文字颜色 4 3 4 2 2 2 2" xfId="18765"/>
    <cellStyle name="40% - 强调文字颜色 4 3 4 2 2 2 3" xfId="18772"/>
    <cellStyle name="40% - 强调文字颜色 4 3 4 2 2 3" xfId="17152"/>
    <cellStyle name="40% - 强调文字颜色 4 3 4 2 2 4" xfId="8465"/>
    <cellStyle name="40% - 强调文字颜色 4 3 4 2 3" xfId="19959"/>
    <cellStyle name="40% - 强调文字颜色 4 3 4 2 3 2" xfId="18788"/>
    <cellStyle name="40% - 强调文字颜色 4 3 4 2 3 2 2" xfId="19960"/>
    <cellStyle name="40% - 强调文字颜色 4 3 4 2 3 2 3" xfId="19961"/>
    <cellStyle name="40% - 强调文字颜色 4 3 4 2 3 3" xfId="19962"/>
    <cellStyle name="40% - 强调文字颜色 4 3 4 2 3 4" xfId="8483"/>
    <cellStyle name="40% - 强调文字颜色 4 3 4 2 4" xfId="19963"/>
    <cellStyle name="40% - 强调文字颜色 4 3 4 2 4 2" xfId="18795"/>
    <cellStyle name="40% - 强调文字颜色 4 3 4 2 4 2 2" xfId="19966"/>
    <cellStyle name="40% - 强调文字颜色 4 3 4 2 4 2 3" xfId="19967"/>
    <cellStyle name="40% - 强调文字颜色 4 3 4 2 4 3" xfId="11930"/>
    <cellStyle name="40% - 强调文字颜色 4 3 4 2 4 4" xfId="1428"/>
    <cellStyle name="40% - 强调文字颜色 4 3 4 2 5" xfId="12355"/>
    <cellStyle name="40% - 强调文字颜色 4 3 4 2 5 2" xfId="18808"/>
    <cellStyle name="40% - 强调文字颜色 4 3 4 2 5 3" xfId="19968"/>
    <cellStyle name="40% - 强调文字颜色 4 3 4 2 6" xfId="12360"/>
    <cellStyle name="40% - 强调文字颜色 4 3 4 2 7" xfId="19969"/>
    <cellStyle name="40% - 强调文字颜色 4 3 4 3" xfId="19970"/>
    <cellStyle name="40% - 强调文字颜色 4 3 4 3 2" xfId="8199"/>
    <cellStyle name="40% - 强调文字颜色 4 3 4 3 2 2" xfId="18851"/>
    <cellStyle name="40% - 强调文字颜色 4 3 4 3 2 3" xfId="18856"/>
    <cellStyle name="40% - 强调文字颜色 4 3 4 3 3" xfId="19971"/>
    <cellStyle name="40% - 强调文字颜色 4 3 4 3 4" xfId="19972"/>
    <cellStyle name="40% - 强调文字颜色 4 3 4 4" xfId="19973"/>
    <cellStyle name="40% - 强调文字颜色 4 3 4 4 2" xfId="19974"/>
    <cellStyle name="40% - 强调文字颜色 4 3 4 4 2 2" xfId="18896"/>
    <cellStyle name="40% - 强调文字颜色 4 3 4 4 2 3" xfId="19975"/>
    <cellStyle name="40% - 强调文字颜色 4 3 4 4 3" xfId="19977"/>
    <cellStyle name="40% - 强调文字颜色 4 3 4 4 4" xfId="19979"/>
    <cellStyle name="40% - 强调文字颜色 4 3 4 5" xfId="13709"/>
    <cellStyle name="40% - 强调文字颜色 4 3 4 5 2" xfId="19981"/>
    <cellStyle name="40% - 强调文字颜色 4 3 4 5 2 2" xfId="15124"/>
    <cellStyle name="40% - 强调文字颜色 4 3 4 5 2 3" xfId="15216"/>
    <cellStyle name="40% - 强调文字颜色 4 3 4 5 3" xfId="19982"/>
    <cellStyle name="40% - 强调文字颜色 4 3 4 5 4" xfId="19983"/>
    <cellStyle name="40% - 强调文字颜色 4 3 4 6" xfId="13711"/>
    <cellStyle name="40% - 强调文字颜色 4 3 4 6 2" xfId="19810"/>
    <cellStyle name="40% - 强调文字颜色 4 3 4 6 2 2" xfId="19353"/>
    <cellStyle name="40% - 强调文字颜色 4 3 4 6 2 3" xfId="15251"/>
    <cellStyle name="40% - 强调文字颜色 4 3 4 6 3" xfId="19987"/>
    <cellStyle name="40% - 强调文字颜色 4 3 4 6 4" xfId="19991"/>
    <cellStyle name="40% - 强调文字颜色 4 3 4 7" xfId="11042"/>
    <cellStyle name="40% - 强调文字颜色 4 3 4 7 2" xfId="11044"/>
    <cellStyle name="40% - 强调文字颜色 4 3 4 7 3" xfId="4219"/>
    <cellStyle name="40% - 强调文字颜色 4 3 4 8" xfId="9434"/>
    <cellStyle name="40% - 强调文字颜色 4 3 4 9" xfId="173"/>
    <cellStyle name="40% - 强调文字颜色 4 3 5" xfId="19992"/>
    <cellStyle name="40% - 强调文字颜色 4 3 5 2" xfId="19993"/>
    <cellStyle name="40% - 强调文字颜色 4 3 5 2 2" xfId="19994"/>
    <cellStyle name="40% - 强调文字颜色 4 3 5 2 2 2" xfId="17407"/>
    <cellStyle name="40% - 强调文字颜色 4 3 5 2 2 2 2" xfId="19996"/>
    <cellStyle name="40% - 强调文字颜色 4 3 5 2 2 2 3" xfId="19998"/>
    <cellStyle name="40% - 强调文字颜色 4 3 5 2 2 3" xfId="17410"/>
    <cellStyle name="40% - 强调文字颜色 4 3 5 2 2 4" xfId="10033"/>
    <cellStyle name="40% - 强调文字颜色 4 3 5 2 3" xfId="19999"/>
    <cellStyle name="40% - 强调文字颜色 4 3 5 2 3 2" xfId="18944"/>
    <cellStyle name="40% - 强调文字颜色 4 3 5 2 3 3" xfId="20000"/>
    <cellStyle name="40% - 强调文字颜色 4 3 5 2 4" xfId="20001"/>
    <cellStyle name="40% - 强调文字颜色 4 3 5 2 5" xfId="20005"/>
    <cellStyle name="40% - 强调文字颜色 4 3 5 3" xfId="20008"/>
    <cellStyle name="40% - 强调文字颜色 4 3 5 3 2" xfId="336"/>
    <cellStyle name="40% - 强调文字颜色 4 3 5 3 2 2" xfId="20009"/>
    <cellStyle name="40% - 强调文字颜色 4 3 5 3 2 3" xfId="20010"/>
    <cellStyle name="40% - 强调文字颜色 4 3 5 3 3" xfId="20012"/>
    <cellStyle name="40% - 强调文字颜色 4 3 5 3 4" xfId="20013"/>
    <cellStyle name="40% - 强调文字颜色 4 3 5 4" xfId="20014"/>
    <cellStyle name="40% - 强调文字颜色 4 3 5 4 2" xfId="20015"/>
    <cellStyle name="40% - 强调文字颜色 4 3 5 4 2 2" xfId="20016"/>
    <cellStyle name="40% - 强调文字颜色 4 3 5 4 2 3" xfId="20017"/>
    <cellStyle name="40% - 强调文字颜色 4 3 5 4 3" xfId="20018"/>
    <cellStyle name="40% - 强调文字颜色 4 3 5 4 4" xfId="20020"/>
    <cellStyle name="40% - 强调文字颜色 4 3 5 5" xfId="20022"/>
    <cellStyle name="40% - 强调文字颜色 4 3 5 5 2" xfId="20023"/>
    <cellStyle name="40% - 强调文字颜色 4 3 5 5 3" xfId="20024"/>
    <cellStyle name="40% - 强调文字颜色 4 3 5 6" xfId="20025"/>
    <cellStyle name="40% - 强调文字颜色 4 3 5 7" xfId="20026"/>
    <cellStyle name="40% - 强调文字颜色 4 3 6" xfId="8617"/>
    <cellStyle name="40% - 强调文字颜色 4 3 6 2" xfId="20027"/>
    <cellStyle name="40% - 强调文字颜色 4 3 6 2 2" xfId="20028"/>
    <cellStyle name="40% - 强调文字颜色 4 3 6 2 2 2" xfId="18985"/>
    <cellStyle name="40% - 强调文字颜色 4 3 6 2 2 3" xfId="20030"/>
    <cellStyle name="40% - 强调文字颜色 4 3 6 2 3" xfId="20033"/>
    <cellStyle name="40% - 强调文字颜色 4 3 6 2 4" xfId="20034"/>
    <cellStyle name="40% - 强调文字颜色 4 3 6 3" xfId="20035"/>
    <cellStyle name="40% - 强调文字颜色 4 3 6 3 2" xfId="20036"/>
    <cellStyle name="40% - 强调文字颜色 4 3 6 3 2 2" xfId="6674"/>
    <cellStyle name="40% - 强调文字颜色 4 3 6 3 2 3" xfId="1181"/>
    <cellStyle name="40% - 强调文字颜色 4 3 6 3 3" xfId="20037"/>
    <cellStyle name="40% - 强调文字颜色 4 3 6 3 4" xfId="20038"/>
    <cellStyle name="40% - 强调文字颜色 4 3 6 4" xfId="20039"/>
    <cellStyle name="40% - 强调文字颜色 4 3 6 4 2" xfId="11846"/>
    <cellStyle name="40% - 强调文字颜色 4 3 6 4 3" xfId="20040"/>
    <cellStyle name="40% - 强调文字颜色 4 3 6 5" xfId="20042"/>
    <cellStyle name="40% - 强调文字颜色 4 3 6 6" xfId="20043"/>
    <cellStyle name="40% - 强调文字颜色 4 3 7" xfId="8630"/>
    <cellStyle name="40% - 强调文字颜色 4 3 7 2" xfId="5396"/>
    <cellStyle name="40% - 强调文字颜色 4 3 7 2 2" xfId="20048"/>
    <cellStyle name="40% - 强调文字颜色 4 3 7 2 3" xfId="20053"/>
    <cellStyle name="40% - 强调文字颜色 4 3 7 3" xfId="8076"/>
    <cellStyle name="40% - 强调文字颜色 4 3 7 4" xfId="8082"/>
    <cellStyle name="40% - 强调文字颜色 4 3 8" xfId="20054"/>
    <cellStyle name="40% - 强调文字颜色 4 3 8 2" xfId="20055"/>
    <cellStyle name="40% - 强调文字颜色 4 3 8 2 2" xfId="20057"/>
    <cellStyle name="40% - 强调文字颜色 4 3 8 2 3" xfId="17051"/>
    <cellStyle name="40% - 强调文字颜色 4 3 8 3" xfId="20062"/>
    <cellStyle name="40% - 强调文字颜色 4 3 8 4" xfId="20063"/>
    <cellStyle name="40% - 强调文字颜色 4 3 9" xfId="20064"/>
    <cellStyle name="40% - 强调文字颜色 4 3 9 2" xfId="20066"/>
    <cellStyle name="40% - 强调文字颜色 4 3 9 2 2" xfId="20068"/>
    <cellStyle name="40% - 强调文字颜色 4 3 9 2 3" xfId="20071"/>
    <cellStyle name="40% - 强调文字颜色 4 3 9 3" xfId="20073"/>
    <cellStyle name="40% - 强调文字颜色 4 3 9 4" xfId="20075"/>
    <cellStyle name="40% - 强调文字颜色 4 3_11" xfId="18407"/>
    <cellStyle name="40% - 强调文字颜色 4 4" xfId="10910"/>
    <cellStyle name="40% - 强调文字颜色 4 4 10" xfId="20077"/>
    <cellStyle name="40% - 强调文字颜色 4 4 11" xfId="14397"/>
    <cellStyle name="40% - 强调文字颜色 4 4 2" xfId="10914"/>
    <cellStyle name="40% - 强调文字颜色 4 4 2 2" xfId="20078"/>
    <cellStyle name="40% - 强调文字颜色 4 4 2 2 2" xfId="20080"/>
    <cellStyle name="40% - 强调文字颜色 4 4 2 2 2 2" xfId="13791"/>
    <cellStyle name="40% - 强调文字颜色 4 4 2 2 2 2 2" xfId="20081"/>
    <cellStyle name="40% - 强调文字颜色 4 4 2 2 2 2 3" xfId="20084"/>
    <cellStyle name="40% - 强调文字颜色 4 4 2 2 2 3" xfId="11853"/>
    <cellStyle name="40% - 强调文字颜色 4 4 2 2 2 4" xfId="11855"/>
    <cellStyle name="40% - 强调文字颜色 4 4 2 2 3" xfId="20087"/>
    <cellStyle name="40% - 强调文字颜色 4 4 2 2 3 2" xfId="1126"/>
    <cellStyle name="40% - 强调文字颜色 4 4 2 2 3 2 2" xfId="20089"/>
    <cellStyle name="40% - 强调文字颜色 4 4 2 2 3 2 3" xfId="20093"/>
    <cellStyle name="40% - 强调文字颜色 4 4 2 2 3 3" xfId="20098"/>
    <cellStyle name="40% - 强调文字颜色 4 4 2 2 3 4" xfId="20103"/>
    <cellStyle name="40% - 强调文字颜色 4 4 2 2 4" xfId="20106"/>
    <cellStyle name="40% - 强调文字颜色 4 4 2 2 4 2" xfId="20108"/>
    <cellStyle name="40% - 强调文字颜色 4 4 2 2 4 2 2" xfId="20109"/>
    <cellStyle name="40% - 强调文字颜色 4 4 2 2 4 2 3" xfId="20110"/>
    <cellStyle name="40% - 强调文字颜色 4 4 2 2 4 3" xfId="20113"/>
    <cellStyle name="40% - 强调文字颜色 4 4 2 2 4 4" xfId="10555"/>
    <cellStyle name="40% - 强调文字颜色 4 4 2 2 5" xfId="2849"/>
    <cellStyle name="40% - 强调文字颜色 4 4 2 2 5 2" xfId="20118"/>
    <cellStyle name="40% - 强调文字颜色 4 4 2 2 5 3" xfId="20119"/>
    <cellStyle name="40% - 强调文字颜色 4 4 2 2 6" xfId="7969"/>
    <cellStyle name="40% - 强调文字颜色 4 4 2 2 7" xfId="19045"/>
    <cellStyle name="40% - 强调文字颜色 4 4 2 3" xfId="6494"/>
    <cellStyle name="40% - 强调文字颜色 4 4 2 3 2" xfId="868"/>
    <cellStyle name="40% - 强调文字颜色 4 4 2 3 2 2" xfId="12395"/>
    <cellStyle name="40% - 强调文字颜色 4 4 2 3 2 3" xfId="2876"/>
    <cellStyle name="40% - 强调文字颜色 4 4 2 3 3" xfId="2854"/>
    <cellStyle name="40% - 强调文字颜色 4 4 2 3 4" xfId="20121"/>
    <cellStyle name="40% - 强调文字颜色 4 4 2 4" xfId="6502"/>
    <cellStyle name="40% - 强调文字颜色 4 4 2 4 2" xfId="6043"/>
    <cellStyle name="40% - 强调文字颜色 4 4 2 4 2 2" xfId="6046"/>
    <cellStyle name="40% - 强调文字颜色 4 4 2 4 2 3" xfId="6062"/>
    <cellStyle name="40% - 强调文字颜色 4 4 2 4 3" xfId="6081"/>
    <cellStyle name="40% - 强调文字颜色 4 4 2 4 4" xfId="6098"/>
    <cellStyle name="40% - 强调文字颜色 4 4 2 5" xfId="6508"/>
    <cellStyle name="40% - 强调文字颜色 4 4 2 5 2" xfId="6179"/>
    <cellStyle name="40% - 强调文字颜色 4 4 2 5 2 2" xfId="6181"/>
    <cellStyle name="40% - 强调文字颜色 4 4 2 5 2 3" xfId="6191"/>
    <cellStyle name="40% - 强调文字颜色 4 4 2 5 3" xfId="5702"/>
    <cellStyle name="40% - 强调文字颜色 4 4 2 5 4" xfId="5741"/>
    <cellStyle name="40% - 强调文字颜色 4 4 2 6" xfId="20124"/>
    <cellStyle name="40% - 强调文字颜色 4 4 2 6 2" xfId="6214"/>
    <cellStyle name="40% - 强调文字颜色 4 4 2 6 2 2" xfId="4209"/>
    <cellStyle name="40% - 强调文字颜色 4 4 2 6 2 3" xfId="4552"/>
    <cellStyle name="40% - 强调文字颜色 4 4 2 6 3" xfId="5797"/>
    <cellStyle name="40% - 强调文字颜色 4 4 2 6 4" xfId="5807"/>
    <cellStyle name="40% - 强调文字颜色 4 4 2 7" xfId="20127"/>
    <cellStyle name="40% - 强调文字颜色 4 4 2 7 2" xfId="6219"/>
    <cellStyle name="40% - 强调文字颜色 4 4 2 7 3" xfId="5512"/>
    <cellStyle name="40% - 强调文字颜色 4 4 2 8" xfId="12033"/>
    <cellStyle name="40% - 强调文字颜色 4 4 2 9" xfId="12035"/>
    <cellStyle name="40% - 强调文字颜色 4 4 3" xfId="10919"/>
    <cellStyle name="40% - 强调文字颜色 4 4 3 2" xfId="20129"/>
    <cellStyle name="40% - 强调文字颜色 4 4 3 2 2" xfId="20132"/>
    <cellStyle name="40% - 强调文字颜色 4 4 3 2 2 2" xfId="3452"/>
    <cellStyle name="40% - 强调文字颜色 4 4 3 2 2 2 2" xfId="11862"/>
    <cellStyle name="40% - 强调文字颜色 4 4 3 2 2 2 3" xfId="11216"/>
    <cellStyle name="40% - 强调文字颜色 4 4 3 2 2 3" xfId="20134"/>
    <cellStyle name="40% - 强调文字颜色 4 4 3 2 2 4" xfId="20135"/>
    <cellStyle name="40% - 强调文字颜色 4 4 3 2 3" xfId="20140"/>
    <cellStyle name="40% - 强调文字颜色 4 4 3 2 3 2" xfId="15066"/>
    <cellStyle name="40% - 强调文字颜色 4 4 3 2 3 3" xfId="20142"/>
    <cellStyle name="40% - 强调文字颜色 4 4 3 2 4" xfId="20146"/>
    <cellStyle name="40% - 强调文字颜色 4 4 3 2 5" xfId="20148"/>
    <cellStyle name="40% - 强调文字颜色 4 4 3 3" xfId="6519"/>
    <cellStyle name="40% - 强调文字颜色 4 4 3 3 2" xfId="1354"/>
    <cellStyle name="40% - 强调文字颜色 4 4 3 3 2 2" xfId="3795"/>
    <cellStyle name="40% - 强调文字颜色 4 4 3 3 2 3" xfId="20150"/>
    <cellStyle name="40% - 强调文字颜色 4 4 3 3 3" xfId="3194"/>
    <cellStyle name="40% - 强调文字颜色 4 4 3 3 4" xfId="20152"/>
    <cellStyle name="40% - 强调文字颜色 4 4 3 4" xfId="4414"/>
    <cellStyle name="40% - 强调文字颜色 4 4 3 4 2" xfId="6292"/>
    <cellStyle name="40% - 强调文字颜色 4 4 3 4 2 2" xfId="4003"/>
    <cellStyle name="40% - 强调文字颜色 4 4 3 4 2 3" xfId="4020"/>
    <cellStyle name="40% - 强调文字颜色 4 4 3 4 3" xfId="6295"/>
    <cellStyle name="40% - 强调文字颜色 4 4 3 4 4" xfId="6316"/>
    <cellStyle name="40% - 强调文字颜色 4 4 3 5" xfId="4423"/>
    <cellStyle name="40% - 强调文字颜色 4 4 3 5 2" xfId="6343"/>
    <cellStyle name="40% - 强调文字颜色 4 4 3 5 3" xfId="5832"/>
    <cellStyle name="40% - 强调文字颜色 4 4 3 6" xfId="9449"/>
    <cellStyle name="40% - 强调文字颜色 4 4 3 7" xfId="20155"/>
    <cellStyle name="40% - 强调文字颜色 4 4 4" xfId="20158"/>
    <cellStyle name="40% - 强调文字颜色 4 4 4 2" xfId="20160"/>
    <cellStyle name="40% - 强调文字颜色 4 4 4 2 2" xfId="20161"/>
    <cellStyle name="40% - 强调文字颜色 4 4 4 2 2 2" xfId="19078"/>
    <cellStyle name="40% - 强调文字颜色 4 4 4 2 2 3" xfId="20162"/>
    <cellStyle name="40% - 强调文字颜色 4 4 4 2 3" xfId="20163"/>
    <cellStyle name="40% - 强调文字颜色 4 4 4 2 4" xfId="20164"/>
    <cellStyle name="40% - 强调文字颜色 4 4 4 3" xfId="6535"/>
    <cellStyle name="40% - 强调文字颜色 4 4 4 3 2" xfId="1410"/>
    <cellStyle name="40% - 强调文字颜色 4 4 4 3 2 2" xfId="20166"/>
    <cellStyle name="40% - 强调文字颜色 4 4 4 3 2 3" xfId="20167"/>
    <cellStyle name="40% - 强调文字颜色 4 4 4 3 3" xfId="1452"/>
    <cellStyle name="40% - 强调文字颜色 4 4 4 3 4" xfId="20168"/>
    <cellStyle name="40% - 强调文字颜色 4 4 4 4" xfId="1656"/>
    <cellStyle name="40% - 强调文字颜色 4 4 4 4 2" xfId="1733"/>
    <cellStyle name="40% - 强调文字颜色 4 4 4 4 3" xfId="1781"/>
    <cellStyle name="40% - 强调文字颜色 4 4 4 5" xfId="54"/>
    <cellStyle name="40% - 强调文字颜色 4 4 4 6" xfId="20171"/>
    <cellStyle name="40% - 强调文字颜色 4 4 5" xfId="20173"/>
    <cellStyle name="40% - 强调文字颜色 4 4 5 2" xfId="20174"/>
    <cellStyle name="40% - 强调文字颜色 4 4 5 2 2" xfId="20175"/>
    <cellStyle name="40% - 强调文字颜色 4 4 5 2 3" xfId="20176"/>
    <cellStyle name="40% - 强调文字颜色 4 4 5 3" xfId="6544"/>
    <cellStyle name="40% - 强调文字颜色 4 4 5 4" xfId="6546"/>
    <cellStyle name="40% - 强调文字颜色 4 4 6" xfId="20178"/>
    <cellStyle name="40% - 强调文字颜色 4 4 6 2" xfId="20179"/>
    <cellStyle name="40% - 强调文字颜色 4 4 6 2 2" xfId="20180"/>
    <cellStyle name="40% - 强调文字颜色 4 4 6 2 3" xfId="20181"/>
    <cellStyle name="40% - 强调文字颜色 4 4 6 3" xfId="6561"/>
    <cellStyle name="40% - 强调文字颜色 4 4 6 4" xfId="6563"/>
    <cellStyle name="40% - 强调文字颜色 4 4 7" xfId="20182"/>
    <cellStyle name="40% - 强调文字颜色 4 4 7 2" xfId="5440"/>
    <cellStyle name="40% - 强调文字颜色 4 4 7 2 2" xfId="20183"/>
    <cellStyle name="40% - 强调文字颜色 4 4 7 2 3" xfId="20184"/>
    <cellStyle name="40% - 强调文字颜色 4 4 7 3" xfId="20185"/>
    <cellStyle name="40% - 强调文字颜色 4 4 7 4" xfId="16667"/>
    <cellStyle name="40% - 强调文字颜色 4 4 8" xfId="20186"/>
    <cellStyle name="40% - 强调文字颜色 4 4 8 2" xfId="20187"/>
    <cellStyle name="40% - 强调文字颜色 4 4 8 2 2" xfId="20188"/>
    <cellStyle name="40% - 强调文字颜色 4 4 8 2 3" xfId="20189"/>
    <cellStyle name="40% - 强调文字颜色 4 4 8 3" xfId="20191"/>
    <cellStyle name="40% - 强调文字颜色 4 4 8 4" xfId="16702"/>
    <cellStyle name="40% - 强调文字颜色 4 4 9" xfId="20193"/>
    <cellStyle name="40% - 强调文字颜色 4 4 9 2" xfId="20195"/>
    <cellStyle name="40% - 强调文字颜色 4 4 9 3" xfId="20197"/>
    <cellStyle name="40% - 强调文字颜色 4 4_11" xfId="10973"/>
    <cellStyle name="40% - 强调文字颜色 4 5" xfId="10923"/>
    <cellStyle name="40% - 强调文字颜色 4 5 10" xfId="9885"/>
    <cellStyle name="40% - 强调文字颜色 4 5 2" xfId="20198"/>
    <cellStyle name="40% - 强调文字颜色 4 5 2 2" xfId="20200"/>
    <cellStyle name="40% - 强调文字颜色 4 5 2 2 2" xfId="20201"/>
    <cellStyle name="40% - 强调文字颜色 4 5 2 2 2 2" xfId="20202"/>
    <cellStyle name="40% - 强调文字颜色 4 5 2 2 2 3" xfId="20203"/>
    <cellStyle name="40% - 强调文字颜色 4 5 2 2 3" xfId="20204"/>
    <cellStyle name="40% - 强调文字颜色 4 5 2 2 4" xfId="17717"/>
    <cellStyle name="40% - 强调文字颜色 4 5 2 3" xfId="20205"/>
    <cellStyle name="40% - 强调文字颜色 4 5 2 3 2" xfId="605"/>
    <cellStyle name="40% - 强调文字颜色 4 5 2 3 2 2" xfId="17614"/>
    <cellStyle name="40% - 强调文字颜色 4 5 2 3 2 3" xfId="20206"/>
    <cellStyle name="40% - 强调文字颜色 4 5 2 3 3" xfId="20209"/>
    <cellStyle name="40% - 强调文字颜色 4 5 2 3 4" xfId="20211"/>
    <cellStyle name="40% - 强调文字颜色 4 5 2 4" xfId="20212"/>
    <cellStyle name="40% - 强调文字颜色 4 5 2 4 2" xfId="7921"/>
    <cellStyle name="40% - 强调文字颜色 4 5 2 4 2 2" xfId="8271"/>
    <cellStyle name="40% - 强调文字颜色 4 5 2 4 2 3" xfId="7543"/>
    <cellStyle name="40% - 强调文字颜色 4 5 2 4 3" xfId="7927"/>
    <cellStyle name="40% - 强调文字颜色 4 5 2 4 4" xfId="8292"/>
    <cellStyle name="40% - 强调文字颜色 4 5 2 5" xfId="20213"/>
    <cellStyle name="40% - 强调文字颜色 4 5 2 5 2" xfId="8351"/>
    <cellStyle name="40% - 强调文字颜色 4 5 2 5 3" xfId="8365"/>
    <cellStyle name="40% - 强调文字颜色 4 5 2 6" xfId="3698"/>
    <cellStyle name="40% - 强调文字颜色 4 5 2 7" xfId="4933"/>
    <cellStyle name="40% - 强调文字颜色 4 5 3" xfId="4847"/>
    <cellStyle name="40% - 强调文字颜色 4 5 3 2" xfId="20214"/>
    <cellStyle name="40% - 强调文字颜色 4 5 3 2 2" xfId="20216"/>
    <cellStyle name="40% - 强调文字颜色 4 5 3 2 2 2" xfId="20218"/>
    <cellStyle name="40% - 强调文字颜色 4 5 3 2 2 3" xfId="20220"/>
    <cellStyle name="40% - 强调文字颜色 4 5 3 2 3" xfId="21"/>
    <cellStyle name="40% - 强调文字颜色 4 5 3 2 4" xfId="17728"/>
    <cellStyle name="40% - 强调文字颜色 4 5 3 3" xfId="20221"/>
    <cellStyle name="40% - 强调文字颜色 4 5 3 3 2" xfId="7467"/>
    <cellStyle name="40% - 强调文字颜色 4 5 3 3 3" xfId="20224"/>
    <cellStyle name="40% - 强调文字颜色 4 5 3 4" xfId="4438"/>
    <cellStyle name="40% - 强调文字颜色 4 5 3 5" xfId="4443"/>
    <cellStyle name="40% - 强调文字颜色 4 5 4" xfId="4852"/>
    <cellStyle name="40% - 强调文字颜色 4 5 4 2" xfId="20226"/>
    <cellStyle name="40% - 强调文字颜色 4 5 4 2 2" xfId="20227"/>
    <cellStyle name="40% - 强调文字颜色 4 5 4 2 3" xfId="20228"/>
    <cellStyle name="40% - 强调文字颜色 4 5 4 3" xfId="20229"/>
    <cellStyle name="40% - 强调文字颜色 4 5 4 4" xfId="20230"/>
    <cellStyle name="40% - 强调文字颜色 4 5 5" xfId="20232"/>
    <cellStyle name="40% - 强调文字颜色 4 5 5 2" xfId="20233"/>
    <cellStyle name="40% - 强调文字颜色 4 5 5 2 2" xfId="20234"/>
    <cellStyle name="40% - 强调文字颜色 4 5 5 2 3" xfId="20235"/>
    <cellStyle name="40% - 强调文字颜色 4 5 5 3" xfId="20236"/>
    <cellStyle name="40% - 强调文字颜色 4 5 5 4" xfId="20237"/>
    <cellStyle name="40% - 强调文字颜色 4 5 6" xfId="20239"/>
    <cellStyle name="40% - 强调文字颜色 4 5 6 2" xfId="20240"/>
    <cellStyle name="40% - 强调文字颜色 4 5 6 2 2" xfId="20241"/>
    <cellStyle name="40% - 强调文字颜色 4 5 6 2 3" xfId="20243"/>
    <cellStyle name="40% - 强调文字颜色 4 5 6 3" xfId="20245"/>
    <cellStyle name="40% - 强调文字颜色 4 5 6 4" xfId="74"/>
    <cellStyle name="40% - 强调文字颜色 4 5 7" xfId="20246"/>
    <cellStyle name="40% - 强调文字颜色 4 5 7 2" xfId="20248"/>
    <cellStyle name="40% - 强调文字颜色 4 5 7 2 2" xfId="20249"/>
    <cellStyle name="40% - 强调文字颜色 4 5 7 2 3" xfId="20253"/>
    <cellStyle name="40% - 强调文字颜色 4 5 7 3" xfId="20255"/>
    <cellStyle name="40% - 强调文字颜色 4 5 7 4" xfId="16803"/>
    <cellStyle name="40% - 强调文字颜色 4 5 8" xfId="20256"/>
    <cellStyle name="40% - 强调文字颜色 4 5 8 2" xfId="20258"/>
    <cellStyle name="40% - 强调文字颜色 4 5 8 3" xfId="20259"/>
    <cellStyle name="40% - 强调文字颜色 4 5 9" xfId="20261"/>
    <cellStyle name="40% - 强调文字颜色 4 6" xfId="10928"/>
    <cellStyle name="40% - 强调文字颜色 4 6 2" xfId="16152"/>
    <cellStyle name="40% - 强调文字颜色 4 6 2 2" xfId="16154"/>
    <cellStyle name="40% - 强调文字颜色 4 6 2 2 2" xfId="16156"/>
    <cellStyle name="40% - 强调文字颜色 4 6 2 2 2 2" xfId="764"/>
    <cellStyle name="40% - 强调文字颜色 4 6 2 2 2 2 2" xfId="2605"/>
    <cellStyle name="40% - 强调文字颜色 4 6 2 2 2 2 3" xfId="2633"/>
    <cellStyle name="40% - 强调文字颜色 4 6 2 2 2 3" xfId="2646"/>
    <cellStyle name="40% - 强调文字颜色 4 6 2 2 2 4" xfId="14166"/>
    <cellStyle name="40% - 强调文字颜色 4 6 2 2 3" xfId="16158"/>
    <cellStyle name="40% - 强调文字颜色 4 6 2 2 3 2" xfId="952"/>
    <cellStyle name="40% - 强调文字颜色 4 6 2 2 3 3" xfId="1030"/>
    <cellStyle name="40% - 强调文字颜色 4 6 2 2 4" xfId="6550"/>
    <cellStyle name="40% - 强调文字颜色 4 6 2 2 5" xfId="11333"/>
    <cellStyle name="40% - 强调文字颜色 4 6 2 3" xfId="16160"/>
    <cellStyle name="40% - 强调文字颜色 4 6 2 3 2" xfId="6560"/>
    <cellStyle name="40% - 强调文字颜色 4 6 2 3 2 2" xfId="20262"/>
    <cellStyle name="40% - 强调文字颜色 4 6 2 3 2 3" xfId="8218"/>
    <cellStyle name="40% - 强调文字颜色 4 6 2 3 3" xfId="20266"/>
    <cellStyle name="40% - 强调文字颜色 4 6 2 3 4" xfId="11337"/>
    <cellStyle name="40% - 强调文字颜色 4 6 2 4" xfId="16162"/>
    <cellStyle name="40% - 强调文字颜色 4 6 2 4 2" xfId="9891"/>
    <cellStyle name="40% - 强调文字颜色 4 6 2 4 3" xfId="9895"/>
    <cellStyle name="40% - 强调文字颜色 4 6 2 5" xfId="20267"/>
    <cellStyle name="40% - 强调文字颜色 4 6 2 6" xfId="20269"/>
    <cellStyle name="40% - 强调文字颜色 4 6 3" xfId="16165"/>
    <cellStyle name="40% - 强调文字颜色 4 6 3 2" xfId="16167"/>
    <cellStyle name="40% - 强调文字颜色 4 6 3 2 2" xfId="16169"/>
    <cellStyle name="40% - 强调文字颜色 4 6 3 2 2 2" xfId="12484"/>
    <cellStyle name="40% - 强调文字颜色 4 6 3 2 2 3" xfId="12486"/>
    <cellStyle name="40% - 强调文字颜色 4 6 3 2 3" xfId="16171"/>
    <cellStyle name="40% - 强调文字颜色 4 6 3 2 4" xfId="10296"/>
    <cellStyle name="40% - 强调文字颜色 4 6 3 3" xfId="16174"/>
    <cellStyle name="40% - 强调文字颜色 4 6 3 3 2" xfId="20275"/>
    <cellStyle name="40% - 强调文字颜色 4 6 3 3 3" xfId="20278"/>
    <cellStyle name="40% - 强调文字颜色 4 6 3 4" xfId="16176"/>
    <cellStyle name="40% - 强调文字颜色 4 6 3 5" xfId="11355"/>
    <cellStyle name="40% - 强调文字颜色 4 6 4" xfId="16178"/>
    <cellStyle name="40% - 强调文字颜色 4 6 4 2" xfId="16180"/>
    <cellStyle name="40% - 强调文字颜色 4 6 4 2 2" xfId="20281"/>
    <cellStyle name="40% - 强调文字颜色 4 6 4 2 3" xfId="20282"/>
    <cellStyle name="40% - 强调文字颜色 4 6 4 3" xfId="16183"/>
    <cellStyle name="40% - 强调文字颜色 4 6 4 4" xfId="20283"/>
    <cellStyle name="40% - 强调文字颜色 4 6 5" xfId="15330"/>
    <cellStyle name="40% - 强调文字颜色 4 6 5 2" xfId="20285"/>
    <cellStyle name="40% - 强调文字颜色 4 6 5 2 2" xfId="20287"/>
    <cellStyle name="40% - 强调文字颜色 4 6 5 2 3" xfId="20288"/>
    <cellStyle name="40% - 强调文字颜色 4 6 5 3" xfId="20289"/>
    <cellStyle name="40% - 强调文字颜色 4 6 5 4" xfId="20290"/>
    <cellStyle name="40% - 强调文字颜色 4 6 6" xfId="15333"/>
    <cellStyle name="40% - 强调文字颜色 4 6 6 2" xfId="18604"/>
    <cellStyle name="40% - 强调文字颜色 4 6 6 2 2" xfId="18606"/>
    <cellStyle name="40% - 强调文字颜色 4 6 6 2 3" xfId="18608"/>
    <cellStyle name="40% - 强调文字颜色 4 6 6 3" xfId="18613"/>
    <cellStyle name="40% - 强调文字颜色 4 6 6 4" xfId="16857"/>
    <cellStyle name="40% - 强调文字颜色 4 6 7" xfId="15865"/>
    <cellStyle name="40% - 强调文字颜色 4 6 7 2" xfId="20293"/>
    <cellStyle name="40% - 强调文字颜色 4 6 7 3" xfId="20294"/>
    <cellStyle name="40% - 强调文字颜色 4 6 8" xfId="15867"/>
    <cellStyle name="40% - 强调文字颜色 4 6 9" xfId="20295"/>
    <cellStyle name="40% - 强调文字颜色 4 7" xfId="12662"/>
    <cellStyle name="40% - 强调文字颜色 4 7 2" xfId="12665"/>
    <cellStyle name="40% - 强调文字颜色 4 7 2 2" xfId="8828"/>
    <cellStyle name="40% - 强调文字颜色 4 7 2 2 2" xfId="8834"/>
    <cellStyle name="40% - 强调文字颜色 4 7 2 2 3" xfId="8841"/>
    <cellStyle name="40% - 强调文字颜色 4 7 2 3" xfId="8849"/>
    <cellStyle name="40% - 强调文字颜色 4 7 2 4" xfId="8856"/>
    <cellStyle name="40% - 强调文字颜色 4 7 3" xfId="12668"/>
    <cellStyle name="40% - 强调文字颜色 4 7 3 2" xfId="10603"/>
    <cellStyle name="40% - 强调文字颜色 4 7 3 2 2" xfId="12672"/>
    <cellStyle name="40% - 强调文字颜色 4 7 3 2 3" xfId="12674"/>
    <cellStyle name="40% - 强调文字颜色 4 7 3 3" xfId="12678"/>
    <cellStyle name="40% - 强调文字颜色 4 7 3 4" xfId="12681"/>
    <cellStyle name="40% - 强调文字颜色 4 7 4" xfId="12684"/>
    <cellStyle name="40% - 强调文字颜色 4 7 4 2" xfId="10618"/>
    <cellStyle name="40% - 强调文字颜色 4 7 4 3" xfId="12692"/>
    <cellStyle name="40% - 强调文字颜色 4 7 5" xfId="12695"/>
    <cellStyle name="40% - 强调文字颜色 4 7 6" xfId="12701"/>
    <cellStyle name="40% - 强调文字颜色 4 8" xfId="12706"/>
    <cellStyle name="40% - 强调文字颜色 4 8 2" xfId="12709"/>
    <cellStyle name="40% - 强调文字颜色 4 8 2 2" xfId="10672"/>
    <cellStyle name="40% - 强调文字颜色 4 8 2 2 2" xfId="12714"/>
    <cellStyle name="40% - 强调文字颜色 4 8 2 2 3" xfId="12716"/>
    <cellStyle name="40% - 强调文字颜色 4 8 2 3" xfId="10675"/>
    <cellStyle name="40% - 强调文字颜色 4 8 2 4" xfId="12720"/>
    <cellStyle name="40% - 强调文字颜色 4 8 3" xfId="12723"/>
    <cellStyle name="40% - 强调文字颜色 4 8 3 2" xfId="10682"/>
    <cellStyle name="40% - 强调文字颜色 4 8 3 3" xfId="12725"/>
    <cellStyle name="40% - 强调文字颜色 4 8 4" xfId="12727"/>
    <cellStyle name="40% - 强调文字颜色 4 8 5" xfId="12729"/>
    <cellStyle name="40% - 强调文字颜色 4 9" xfId="12734"/>
    <cellStyle name="40% - 强调文字颜色 4 9 2" xfId="12736"/>
    <cellStyle name="40% - 强调文字颜色 4 9 2 2" xfId="10718"/>
    <cellStyle name="40% - 强调文字颜色 4 9 2 2 2" xfId="20296"/>
    <cellStyle name="40% - 强调文字颜色 4 9 2 2 3" xfId="20301"/>
    <cellStyle name="40% - 强调文字颜色 4 9 2 3" xfId="7314"/>
    <cellStyle name="40% - 强调文字颜色 4 9 2 4" xfId="7324"/>
    <cellStyle name="40% - 强调文字颜色 4 9 3" xfId="12740"/>
    <cellStyle name="40% - 强调文字颜色 4 9 3 2" xfId="10726"/>
    <cellStyle name="40% - 强调文字颜色 4 9 3 3" xfId="7337"/>
    <cellStyle name="40% - 强调文字颜色 4 9 4" xfId="12744"/>
    <cellStyle name="40% - 强调文字颜色 4 9 5" xfId="20303"/>
    <cellStyle name="40% - 强调文字颜色 5 10" xfId="20304"/>
    <cellStyle name="40% - 强调文字颜色 5 10 2" xfId="20305"/>
    <cellStyle name="40% - 强调文字颜色 5 10 2 2" xfId="16490"/>
    <cellStyle name="40% - 强调文字颜色 5 10 2 3" xfId="14044"/>
    <cellStyle name="40% - 强调文字颜色 5 10 3" xfId="20306"/>
    <cellStyle name="40% - 强调文字颜色 5 10 4" xfId="20308"/>
    <cellStyle name="40% - 强调文字颜色 5 11" xfId="20311"/>
    <cellStyle name="40% - 强调文字颜色 5 11 2" xfId="20312"/>
    <cellStyle name="40% - 强调文字颜色 5 11 2 2" xfId="16511"/>
    <cellStyle name="40% - 强调文字颜色 5 11 2 3" xfId="10228"/>
    <cellStyle name="40% - 强调文字颜色 5 11 3" xfId="20313"/>
    <cellStyle name="40% - 强调文字颜色 5 11 4" xfId="20316"/>
    <cellStyle name="40% - 强调文字颜色 5 12" xfId="19995"/>
    <cellStyle name="40% - 强调文字颜色 5 12 2" xfId="20317"/>
    <cellStyle name="40% - 强调文字颜色 5 12 2 2" xfId="20318"/>
    <cellStyle name="40% - 强调文字颜色 5 12 2 3" xfId="7798"/>
    <cellStyle name="40% - 强调文字颜色 5 12 3" xfId="20320"/>
    <cellStyle name="40% - 强调文字颜色 5 12 4" xfId="20324"/>
    <cellStyle name="40% - 强调文字颜色 5 13" xfId="19997"/>
    <cellStyle name="40% - 强调文字颜色 5 13 2" xfId="20325"/>
    <cellStyle name="40% - 强调文字颜色 5 13 3" xfId="20326"/>
    <cellStyle name="40% - 强调文字颜色 5 14" xfId="20329"/>
    <cellStyle name="40% - 强调文字颜色 5 15" xfId="20330"/>
    <cellStyle name="40% - 强调文字颜色 5 16" xfId="20331"/>
    <cellStyle name="40% - 强调文字颜色 5 2" xfId="20333"/>
    <cellStyle name="40% - 强调文字颜色 5 2 10" xfId="20339"/>
    <cellStyle name="40% - 强调文字颜色 5 2 10 2" xfId="20342"/>
    <cellStyle name="40% - 强调文字颜色 5 2 10 2 2" xfId="5500"/>
    <cellStyle name="40% - 强调文字颜色 5 2 10 2 3" xfId="5205"/>
    <cellStyle name="40% - 强调文字颜色 5 2 10 3" xfId="20345"/>
    <cellStyle name="40% - 强调文字颜色 5 2 10 4" xfId="6407"/>
    <cellStyle name="40% - 强调文字颜色 5 2 11" xfId="20350"/>
    <cellStyle name="40% - 强调文字颜色 5 2 11 2" xfId="6507"/>
    <cellStyle name="40% - 强调文字颜色 5 2 11 2 2" xfId="6178"/>
    <cellStyle name="40% - 强调文字颜色 5 2 11 2 3" xfId="5701"/>
    <cellStyle name="40% - 强调文字颜色 5 2 11 3" xfId="20123"/>
    <cellStyle name="40% - 强调文字颜色 5 2 11 4" xfId="20126"/>
    <cellStyle name="40% - 强调文字颜色 5 2 12" xfId="3930"/>
    <cellStyle name="40% - 强调文字颜色 5 2 12 2" xfId="4422"/>
    <cellStyle name="40% - 强调文字颜色 5 2 12 2 2" xfId="6342"/>
    <cellStyle name="40% - 强调文字颜色 5 2 12 2 3" xfId="5831"/>
    <cellStyle name="40% - 强调文字颜色 5 2 12 3" xfId="9450"/>
    <cellStyle name="40% - 强调文字颜色 5 2 12 4" xfId="20154"/>
    <cellStyle name="40% - 强调文字颜色 5 2 13" xfId="4637"/>
    <cellStyle name="40% - 强调文字颜色 5 2 13 2" xfId="53"/>
    <cellStyle name="40% - 强调文字颜色 5 2 13 2 2" xfId="1993"/>
    <cellStyle name="40% - 强调文字颜色 5 2 13 2 3" xfId="2035"/>
    <cellStyle name="40% - 强调文字颜色 5 2 13 3" xfId="20170"/>
    <cellStyle name="40% - 强调文字颜色 5 2 13 4" xfId="20352"/>
    <cellStyle name="40% - 强调文字颜色 5 2 14" xfId="4648"/>
    <cellStyle name="40% - 强调文字颜色 5 2 14 2" xfId="6548"/>
    <cellStyle name="40% - 强调文字颜色 5 2 14 3" xfId="20353"/>
    <cellStyle name="40% - 强调文字颜色 5 2 15" xfId="20354"/>
    <cellStyle name="40% - 强调文字颜色 5 2 16" xfId="20355"/>
    <cellStyle name="40% - 强调文字颜色 5 2 2" xfId="7856"/>
    <cellStyle name="40% - 强调文字颜色 5 2 2 10" xfId="20357"/>
    <cellStyle name="40% - 强调文字颜色 5 2 2 2" xfId="19508"/>
    <cellStyle name="40% - 强调文字颜色 5 2 2 2 2" xfId="20360"/>
    <cellStyle name="40% - 强调文字颜色 5 2 2 2 2 2" xfId="20361"/>
    <cellStyle name="40% - 强调文字颜色 5 2 2 2 2 2 2" xfId="8315"/>
    <cellStyle name="40% - 强调文字颜色 5 2 2 2 2 2 2 2" xfId="20362"/>
    <cellStyle name="40% - 强调文字颜色 5 2 2 2 2 2 2 3" xfId="20364"/>
    <cellStyle name="40% - 强调文字颜色 5 2 2 2 2 2 3" xfId="14588"/>
    <cellStyle name="40% - 强调文字颜色 5 2 2 2 2 2 4" xfId="14591"/>
    <cellStyle name="40% - 强调文字颜色 5 2 2 2 2 3" xfId="5519"/>
    <cellStyle name="40% - 强调文字颜色 5 2 2 2 2 3 2" xfId="9501"/>
    <cellStyle name="40% - 强调文字颜色 5 2 2 2 2 3 2 2" xfId="20366"/>
    <cellStyle name="40% - 强调文字颜色 5 2 2 2 2 3 2 3" xfId="20368"/>
    <cellStyle name="40% - 强调文字颜色 5 2 2 2 2 3 3" xfId="13469"/>
    <cellStyle name="40% - 强调文字颜色 5 2 2 2 2 3 4" xfId="14597"/>
    <cellStyle name="40% - 强调文字颜色 5 2 2 2 2 4" xfId="5530"/>
    <cellStyle name="40% - 强调文字颜色 5 2 2 2 2 4 2" xfId="20373"/>
    <cellStyle name="40% - 强调文字颜色 5 2 2 2 2 4 2 2" xfId="20376"/>
    <cellStyle name="40% - 强调文字颜色 5 2 2 2 2 4 2 3" xfId="20380"/>
    <cellStyle name="40% - 强调文字颜色 5 2 2 2 2 4 3" xfId="14607"/>
    <cellStyle name="40% - 强调文字颜色 5 2 2 2 2 4 4" xfId="14615"/>
    <cellStyle name="40% - 强调文字颜色 5 2 2 2 2 5" xfId="13474"/>
    <cellStyle name="40% - 强调文字颜色 5 2 2 2 2 5 2" xfId="20382"/>
    <cellStyle name="40% - 强调文字颜色 5 2 2 2 2 5 2 2" xfId="20385"/>
    <cellStyle name="40% - 强调文字颜色 5 2 2 2 2 5 2 3" xfId="20390"/>
    <cellStyle name="40% - 强调文字颜色 5 2 2 2 2 5 3" xfId="20393"/>
    <cellStyle name="40% - 强调文字颜色 5 2 2 2 2 5 4" xfId="20395"/>
    <cellStyle name="40% - 强调文字颜色 5 2 2 2 2 6" xfId="14838"/>
    <cellStyle name="40% - 强调文字颜色 5 2 2 2 2 6 2" xfId="20401"/>
    <cellStyle name="40% - 强调文字颜色 5 2 2 2 2 6 3" xfId="20405"/>
    <cellStyle name="40% - 强调文字颜色 5 2 2 2 2 7" xfId="20408"/>
    <cellStyle name="40% - 强调文字颜色 5 2 2 2 2 8" xfId="20410"/>
    <cellStyle name="40% - 强调文字颜色 5 2 2 2 3" xfId="20411"/>
    <cellStyle name="40% - 强调文字颜色 5 2 2 2 3 2" xfId="20412"/>
    <cellStyle name="40% - 强调文字颜色 5 2 2 2 3 2 2" xfId="20413"/>
    <cellStyle name="40% - 强调文字颜色 5 2 2 2 3 2 3" xfId="14672"/>
    <cellStyle name="40% - 强调文字颜色 5 2 2 2 3 3" xfId="13481"/>
    <cellStyle name="40% - 强调文字颜色 5 2 2 2 3 4" xfId="13495"/>
    <cellStyle name="40% - 强调文字颜色 5 2 2 2 4" xfId="20415"/>
    <cellStyle name="40% - 强调文字颜色 5 2 2 2 4 2" xfId="20416"/>
    <cellStyle name="40% - 强调文字颜色 5 2 2 2 4 2 2" xfId="20417"/>
    <cellStyle name="40% - 强调文字颜色 5 2 2 2 4 2 3" xfId="11809"/>
    <cellStyle name="40% - 强调文字颜色 5 2 2 2 4 3" xfId="13508"/>
    <cellStyle name="40% - 强调文字颜色 5 2 2 2 4 4" xfId="13511"/>
    <cellStyle name="40% - 强调文字颜色 5 2 2 2 5" xfId="15992"/>
    <cellStyle name="40% - 强调文字颜色 5 2 2 2 5 2" xfId="20419"/>
    <cellStyle name="40% - 强调文字颜色 5 2 2 2 5 2 2" xfId="20420"/>
    <cellStyle name="40% - 强调文字颜色 5 2 2 2 5 2 3" xfId="15169"/>
    <cellStyle name="40% - 强调文字颜色 5 2 2 2 5 3" xfId="18427"/>
    <cellStyle name="40% - 强调文字颜色 5 2 2 2 5 4" xfId="18432"/>
    <cellStyle name="40% - 强调文字颜色 5 2 2 2 6" xfId="15995"/>
    <cellStyle name="40% - 强调文字颜色 5 2 2 2 6 2" xfId="14537"/>
    <cellStyle name="40% - 强调文字颜色 5 2 2 2 6 2 2" xfId="14540"/>
    <cellStyle name="40% - 强调文字颜色 5 2 2 2 6 2 3" xfId="2244"/>
    <cellStyle name="40% - 强调文字颜色 5 2 2 2 6 3" xfId="14543"/>
    <cellStyle name="40% - 强调文字颜色 5 2 2 2 6 4" xfId="14546"/>
    <cellStyle name="40% - 强调文字颜色 5 2 2 2 7" xfId="17609"/>
    <cellStyle name="40% - 强调文字颜色 5 2 2 2 7 2" xfId="8417"/>
    <cellStyle name="40% - 强调文字颜色 5 2 2 2 7 3" xfId="20422"/>
    <cellStyle name="40% - 强调文字颜色 5 2 2 2 8" xfId="7828"/>
    <cellStyle name="40% - 强调文字颜色 5 2 2 2 9" xfId="7854"/>
    <cellStyle name="40% - 强调文字颜色 5 2 2 3" xfId="19510"/>
    <cellStyle name="40% - 强调文字颜色 5 2 2 3 2" xfId="9336"/>
    <cellStyle name="40% - 强调文字颜色 5 2 2 3 2 2" xfId="20425"/>
    <cellStyle name="40% - 强调文字颜色 5 2 2 3 2 2 2" xfId="20426"/>
    <cellStyle name="40% - 强调文字颜色 5 2 2 3 2 2 2 2" xfId="20428"/>
    <cellStyle name="40% - 强调文字颜色 5 2 2 3 2 2 2 3" xfId="20429"/>
    <cellStyle name="40% - 强调文字颜色 5 2 2 3 2 2 3" xfId="20430"/>
    <cellStyle name="40% - 强调文字颜色 5 2 2 3 2 2 4" xfId="20432"/>
    <cellStyle name="40% - 强调文字颜色 5 2 2 3 2 3" xfId="18467"/>
    <cellStyle name="40% - 强调文字颜色 5 2 2 3 2 3 2" xfId="18470"/>
    <cellStyle name="40% - 强调文字颜色 5 2 2 3 2 3 3" xfId="18473"/>
    <cellStyle name="40% - 强调文字颜色 5 2 2 3 2 4" xfId="18479"/>
    <cellStyle name="40% - 强调文字颜色 5 2 2 3 2 5" xfId="18484"/>
    <cellStyle name="40% - 强调文字颜色 5 2 2 3 3" xfId="9338"/>
    <cellStyle name="40% - 强调文字颜色 5 2 2 3 3 2" xfId="20433"/>
    <cellStyle name="40% - 强调文字颜色 5 2 2 3 3 2 2" xfId="20434"/>
    <cellStyle name="40% - 强调文字颜色 5 2 2 3 3 2 3" xfId="20436"/>
    <cellStyle name="40% - 强调文字颜色 5 2 2 3 3 3" xfId="18487"/>
    <cellStyle name="40% - 强调文字颜色 5 2 2 3 3 4" xfId="18497"/>
    <cellStyle name="40% - 强调文字颜色 5 2 2 3 4" xfId="20437"/>
    <cellStyle name="40% - 强调文字颜色 5 2 2 3 4 2" xfId="20438"/>
    <cellStyle name="40% - 强调文字颜色 5 2 2 3 4 2 2" xfId="20439"/>
    <cellStyle name="40% - 强调文字颜色 5 2 2 3 4 2 3" xfId="20440"/>
    <cellStyle name="40% - 强调文字颜色 5 2 2 3 4 3" xfId="18508"/>
    <cellStyle name="40% - 强调文字颜色 5 2 2 3 4 4" xfId="18512"/>
    <cellStyle name="40% - 强调文字颜色 5 2 2 3 5" xfId="20441"/>
    <cellStyle name="40% - 强调文字颜色 5 2 2 3 5 2" xfId="20442"/>
    <cellStyle name="40% - 强调文字颜色 5 2 2 3 5 3" xfId="20443"/>
    <cellStyle name="40% - 强调文字颜色 5 2 2 3 6" xfId="20446"/>
    <cellStyle name="40% - 强调文字颜色 5 2 2 3 7" xfId="20450"/>
    <cellStyle name="40% - 强调文字颜色 5 2 2 4" xfId="20453"/>
    <cellStyle name="40% - 强调文字颜色 5 2 2 4 2" xfId="9353"/>
    <cellStyle name="40% - 强调文字颜色 5 2 2 4 2 2" xfId="20454"/>
    <cellStyle name="40% - 强调文字颜色 5 2 2 4 2 2 2" xfId="1136"/>
    <cellStyle name="40% - 强调文字颜色 5 2 2 4 2 2 3" xfId="1145"/>
    <cellStyle name="40% - 强调文字颜色 5 2 2 4 2 3" xfId="18536"/>
    <cellStyle name="40% - 强调文字颜色 5 2 2 4 2 4" xfId="18546"/>
    <cellStyle name="40% - 强调文字颜色 5 2 2 4 3" xfId="9357"/>
    <cellStyle name="40% - 强调文字颜色 5 2 2 4 3 2" xfId="18132"/>
    <cellStyle name="40% - 强调文字颜色 5 2 2 4 3 2 2" xfId="4752"/>
    <cellStyle name="40% - 强调文字颜色 5 2 2 4 3 2 3" xfId="4756"/>
    <cellStyle name="40% - 强调文字颜色 5 2 2 4 3 3" xfId="18178"/>
    <cellStyle name="40% - 强调文字颜色 5 2 2 4 3 4" xfId="18222"/>
    <cellStyle name="40% - 强调文字颜色 5 2 2 4 4" xfId="16645"/>
    <cellStyle name="40% - 强调文字颜色 5 2 2 4 4 2" xfId="18339"/>
    <cellStyle name="40% - 强调文字颜色 5 2 2 4 4 3" xfId="4249"/>
    <cellStyle name="40% - 强调文字颜色 5 2 2 4 5" xfId="16648"/>
    <cellStyle name="40% - 强调文字颜色 5 2 2 4 6" xfId="20458"/>
    <cellStyle name="40% - 强调文字颜色 5 2 2 5" xfId="20460"/>
    <cellStyle name="40% - 强调文字颜色 5 2 2 5 2" xfId="9367"/>
    <cellStyle name="40% - 强调文字颜色 5 2 2 5 2 2" xfId="20462"/>
    <cellStyle name="40% - 强调文字颜色 5 2 2 5 2 3" xfId="20463"/>
    <cellStyle name="40% - 强调文字颜色 5 2 2 5 3" xfId="9371"/>
    <cellStyle name="40% - 强调文字颜色 5 2 2 5 4" xfId="20466"/>
    <cellStyle name="40% - 强调文字颜色 5 2 2 6" xfId="20468"/>
    <cellStyle name="40% - 强调文字颜色 5 2 2 6 2" xfId="9385"/>
    <cellStyle name="40% - 强调文字颜色 5 2 2 6 2 2" xfId="13796"/>
    <cellStyle name="40% - 强调文字颜色 5 2 2 6 2 3" xfId="6743"/>
    <cellStyle name="40% - 强调文字颜色 5 2 2 6 3" xfId="20472"/>
    <cellStyle name="40% - 强调文字颜色 5 2 2 6 4" xfId="18308"/>
    <cellStyle name="40% - 强调文字颜色 5 2 2 7" xfId="20474"/>
    <cellStyle name="40% - 强调文字颜色 5 2 2 7 2" xfId="20476"/>
    <cellStyle name="40% - 强调文字颜色 5 2 2 7 2 2" xfId="20478"/>
    <cellStyle name="40% - 强调文字颜色 5 2 2 7 2 3" xfId="20479"/>
    <cellStyle name="40% - 强调文字颜色 5 2 2 7 3" xfId="20481"/>
    <cellStyle name="40% - 强调文字颜色 5 2 2 7 4" xfId="20482"/>
    <cellStyle name="40% - 强调文字颜色 5 2 2 8" xfId="20484"/>
    <cellStyle name="40% - 强调文字颜色 5 2 2 8 2" xfId="20486"/>
    <cellStyle name="40% - 强调文字颜色 5 2 2 8 3" xfId="20487"/>
    <cellStyle name="40% - 强调文字颜色 5 2 2 9" xfId="20488"/>
    <cellStyle name="40% - 强调文字颜色 5 2 2_11" xfId="20492"/>
    <cellStyle name="40% - 强调文字颜色 5 2 3" xfId="20494"/>
    <cellStyle name="40% - 强调文字颜色 5 2 3 10" xfId="14695"/>
    <cellStyle name="40% - 强调文字颜色 5 2 3 11" xfId="14697"/>
    <cellStyle name="40% - 强调文字颜色 5 2 3 2" xfId="19515"/>
    <cellStyle name="40% - 强调文字颜色 5 2 3 2 2" xfId="20495"/>
    <cellStyle name="40% - 强调文字颜色 5 2 3 2 2 2" xfId="834"/>
    <cellStyle name="40% - 强调文字颜色 5 2 3 2 2 2 2" xfId="19330"/>
    <cellStyle name="40% - 强调文字颜色 5 2 3 2 2 2 2 2" xfId="19333"/>
    <cellStyle name="40% - 强调文字颜色 5 2 3 2 2 2 2 3" xfId="19337"/>
    <cellStyle name="40% - 强调文字颜色 5 2 3 2 2 2 3" xfId="19340"/>
    <cellStyle name="40% - 强调文字颜色 5 2 3 2 2 2 4" xfId="19345"/>
    <cellStyle name="40% - 强调文字颜色 5 2 3 2 2 3" xfId="11705"/>
    <cellStyle name="40% - 强调文字颜色 5 2 3 2 2 3 2" xfId="18906"/>
    <cellStyle name="40% - 强调文字颜色 5 2 3 2 2 3 2 2" xfId="19346"/>
    <cellStyle name="40% - 强调文字颜色 5 2 3 2 2 3 2 3" xfId="19349"/>
    <cellStyle name="40% - 强调文字颜色 5 2 3 2 2 3 3" xfId="18910"/>
    <cellStyle name="40% - 强调文字颜色 5 2 3 2 2 3 4" xfId="19355"/>
    <cellStyle name="40% - 强调文字颜色 5 2 3 2 2 4" xfId="13567"/>
    <cellStyle name="40% - 强调文字颜色 5 2 3 2 2 4 2" xfId="19359"/>
    <cellStyle name="40% - 强调文字颜色 5 2 3 2 2 4 2 2" xfId="20497"/>
    <cellStyle name="40% - 强调文字颜色 5 2 3 2 2 4 2 3" xfId="20499"/>
    <cellStyle name="40% - 强调文字颜色 5 2 3 2 2 4 3" xfId="19363"/>
    <cellStyle name="40% - 强调文字颜色 5 2 3 2 2 4 4" xfId="20500"/>
    <cellStyle name="40% - 强调文字颜色 5 2 3 2 2 5" xfId="18915"/>
    <cellStyle name="40% - 强调文字颜色 5 2 3 2 2 5 2" xfId="20502"/>
    <cellStyle name="40% - 强调文字颜色 5 2 3 2 2 5 3" xfId="20504"/>
    <cellStyle name="40% - 强调文字颜色 5 2 3 2 2 6" xfId="19366"/>
    <cellStyle name="40% - 强调文字颜色 5 2 3 2 2 7" xfId="6337"/>
    <cellStyle name="40% - 强调文字颜色 5 2 3 2 3" xfId="20506"/>
    <cellStyle name="40% - 强调文字颜色 5 2 3 2 3 2" xfId="2847"/>
    <cellStyle name="40% - 强调文字颜色 5 2 3 2 3 2 2" xfId="20508"/>
    <cellStyle name="40% - 强调文字颜色 5 2 3 2 3 2 3" xfId="20510"/>
    <cellStyle name="40% - 强调文字颜色 5 2 3 2 3 3" xfId="11712"/>
    <cellStyle name="40% - 强调文字颜色 5 2 3 2 3 4" xfId="18921"/>
    <cellStyle name="40% - 强调文字颜色 5 2 3 2 4" xfId="20511"/>
    <cellStyle name="40% - 强调文字颜色 5 2 3 2 4 2" xfId="2884"/>
    <cellStyle name="40% - 强调文字颜色 5 2 3 2 4 2 2" xfId="20512"/>
    <cellStyle name="40% - 强调文字颜色 5 2 3 2 4 2 3" xfId="20514"/>
    <cellStyle name="40% - 强调文字颜色 5 2 3 2 4 3" xfId="18926"/>
    <cellStyle name="40% - 强调文字颜色 5 2 3 2 4 4" xfId="18929"/>
    <cellStyle name="40% - 强调文字颜色 5 2 3 2 5" xfId="12497"/>
    <cellStyle name="40% - 强调文字颜色 5 2 3 2 5 2" xfId="12502"/>
    <cellStyle name="40% - 强调文字颜色 5 2 3 2 5 2 2" xfId="20515"/>
    <cellStyle name="40% - 强调文字颜色 5 2 3 2 5 2 3" xfId="20518"/>
    <cellStyle name="40% - 强调文字颜色 5 2 3 2 5 3" xfId="12505"/>
    <cellStyle name="40% - 强调文字颜色 5 2 3 2 5 4" xfId="20521"/>
    <cellStyle name="40% - 强调文字颜色 5 2 3 2 6" xfId="12510"/>
    <cellStyle name="40% - 强调文字颜色 5 2 3 2 6 2" xfId="19377"/>
    <cellStyle name="40% - 强调文字颜色 5 2 3 2 6 2 2" xfId="20524"/>
    <cellStyle name="40% - 强调文字颜色 5 2 3 2 6 2 3" xfId="16541"/>
    <cellStyle name="40% - 强调文字颜色 5 2 3 2 6 3" xfId="20525"/>
    <cellStyle name="40% - 强调文字颜色 5 2 3 2 6 4" xfId="20527"/>
    <cellStyle name="40% - 强调文字颜色 5 2 3 2 7" xfId="12514"/>
    <cellStyle name="40% - 强调文字颜色 5 2 3 2 7 2" xfId="20528"/>
    <cellStyle name="40% - 强调文字颜色 5 2 3 2 7 3" xfId="20530"/>
    <cellStyle name="40% - 强调文字颜色 5 2 3 2 8" xfId="8007"/>
    <cellStyle name="40% - 强调文字颜色 5 2 3 2 9" xfId="8012"/>
    <cellStyle name="40% - 强调文字颜色 5 2 3 3" xfId="20531"/>
    <cellStyle name="40% - 强调文字颜色 5 2 3 3 2" xfId="5451"/>
    <cellStyle name="40% - 强调文字颜色 5 2 3 3 2 2" xfId="3143"/>
    <cellStyle name="40% - 强调文字颜色 5 2 3 3 2 2 2" xfId="16569"/>
    <cellStyle name="40% - 强调文字颜色 5 2 3 3 2 2 2 2" xfId="14021"/>
    <cellStyle name="40% - 强调文字颜色 5 2 3 3 2 2 2 3" xfId="20533"/>
    <cellStyle name="40% - 强调文字颜色 5 2 3 3 2 2 3" xfId="16572"/>
    <cellStyle name="40% - 强调文字颜色 5 2 3 3 2 2 4" xfId="20536"/>
    <cellStyle name="40% - 强调文字颜色 5 2 3 3 2 3" xfId="16575"/>
    <cellStyle name="40% - 强调文字颜色 5 2 3 3 2 3 2" xfId="15523"/>
    <cellStyle name="40% - 强调文字颜色 5 2 3 3 2 3 3" xfId="18965"/>
    <cellStyle name="40% - 强调文字颜色 5 2 3 3 2 4" xfId="16582"/>
    <cellStyle name="40% - 强调文字颜色 5 2 3 3 2 5" xfId="16989"/>
    <cellStyle name="40% - 强调文字颜色 5 2 3 3 3" xfId="20537"/>
    <cellStyle name="40% - 强调文字颜色 5 2 3 3 3 2" xfId="3180"/>
    <cellStyle name="40% - 强调文字颜色 5 2 3 3 3 2 2" xfId="20538"/>
    <cellStyle name="40% - 强调文字颜色 5 2 3 3 3 2 3" xfId="20539"/>
    <cellStyle name="40% - 强调文字颜色 5 2 3 3 3 3" xfId="18967"/>
    <cellStyle name="40% - 强调文字颜色 5 2 3 3 3 4" xfId="18972"/>
    <cellStyle name="40% - 强调文字颜色 5 2 3 3 4" xfId="20540"/>
    <cellStyle name="40% - 强调文字颜色 5 2 3 3 4 2" xfId="19388"/>
    <cellStyle name="40% - 强调文字颜色 5 2 3 3 4 2 2" xfId="20541"/>
    <cellStyle name="40% - 强调文字颜色 5 2 3 3 4 2 3" xfId="20542"/>
    <cellStyle name="40% - 强调文字颜色 5 2 3 3 4 3" xfId="20543"/>
    <cellStyle name="40% - 强调文字颜色 5 2 3 3 4 4" xfId="20544"/>
    <cellStyle name="40% - 强调文字颜色 5 2 3 3 5" xfId="12517"/>
    <cellStyle name="40% - 强调文字颜色 5 2 3 3 5 2" xfId="20545"/>
    <cellStyle name="40% - 强调文字颜色 5 2 3 3 5 2 2" xfId="20547"/>
    <cellStyle name="40% - 强调文字颜色 5 2 3 3 5 2 3" xfId="20549"/>
    <cellStyle name="40% - 强调文字颜色 5 2 3 3 5 3" xfId="20551"/>
    <cellStyle name="40% - 强调文字颜色 5 2 3 3 5 4" xfId="20553"/>
    <cellStyle name="40% - 强调文字颜色 5 2 3 3 6" xfId="12521"/>
    <cellStyle name="40% - 强调文字颜色 5 2 3 3 6 2" xfId="20555"/>
    <cellStyle name="40% - 强调文字颜色 5 2 3 3 6 3" xfId="20557"/>
    <cellStyle name="40% - 强调文字颜色 5 2 3 3 7" xfId="20560"/>
    <cellStyle name="40% - 强调文字颜色 5 2 3 3 8" xfId="8027"/>
    <cellStyle name="40% - 强调文字颜色 5 2 3 4" xfId="3161"/>
    <cellStyle name="40% - 强调文字颜色 5 2 3 4 2" xfId="20562"/>
    <cellStyle name="40% - 强调文字颜色 5 2 3 4 2 2" xfId="7832"/>
    <cellStyle name="40% - 强调文字颜色 5 2 3 4 2 2 2" xfId="7214"/>
    <cellStyle name="40% - 强调文字颜色 5 2 3 4 2 2 3" xfId="7218"/>
    <cellStyle name="40% - 强调文字颜色 5 2 3 4 2 3" xfId="20565"/>
    <cellStyle name="40% - 强调文字颜色 5 2 3 4 2 4" xfId="20569"/>
    <cellStyle name="40% - 强调文字颜色 5 2 3 4 3" xfId="20572"/>
    <cellStyle name="40% - 强调文字颜色 5 2 3 4 3 2" xfId="19385"/>
    <cellStyle name="40% - 强调文字颜色 5 2 3 4 3 2 2" xfId="3129"/>
    <cellStyle name="40% - 强调文字颜色 5 2 3 4 3 2 3" xfId="3164"/>
    <cellStyle name="40% - 强调文字颜色 5 2 3 4 3 3" xfId="19401"/>
    <cellStyle name="40% - 强调文字颜色 5 2 3 4 3 4" xfId="19410"/>
    <cellStyle name="40% - 强调文字颜色 5 2 3 4 4" xfId="16658"/>
    <cellStyle name="40% - 强调文字颜色 5 2 3 4 4 2" xfId="280"/>
    <cellStyle name="40% - 强调文字颜色 5 2 3 4 4 3" xfId="368"/>
    <cellStyle name="40% - 强调文字颜色 5 2 3 4 5" xfId="14286"/>
    <cellStyle name="40% - 强调文字颜色 5 2 3 4 6" xfId="14290"/>
    <cellStyle name="40% - 强调文字颜色 5 2 3 5" xfId="3190"/>
    <cellStyle name="40% - 强调文字颜色 5 2 3 5 2" xfId="13722"/>
    <cellStyle name="40% - 强调文字颜色 5 2 3 5 2 2" xfId="13724"/>
    <cellStyle name="40% - 强调文字颜色 5 2 3 5 2 3" xfId="13726"/>
    <cellStyle name="40% - 强调文字颜色 5 2 3 5 3" xfId="13728"/>
    <cellStyle name="40% - 强调文字颜色 5 2 3 5 4" xfId="13731"/>
    <cellStyle name="40% - 强调文字颜色 5 2 3 6" xfId="13736"/>
    <cellStyle name="40% - 强调文字颜色 5 2 3 6 2" xfId="13741"/>
    <cellStyle name="40% - 强调文字颜色 5 2 3 6 2 2" xfId="20574"/>
    <cellStyle name="40% - 强调文字颜色 5 2 3 6 2 3" xfId="20575"/>
    <cellStyle name="40% - 强调文字颜色 5 2 3 6 3" xfId="6489"/>
    <cellStyle name="40% - 强调文字颜色 5 2 3 6 4" xfId="6514"/>
    <cellStyle name="40% - 强调文字颜色 5 2 3 7" xfId="13746"/>
    <cellStyle name="40% - 强调文字颜色 5 2 3 7 2" xfId="20577"/>
    <cellStyle name="40% - 强调文字颜色 5 2 3 7 2 2" xfId="20579"/>
    <cellStyle name="40% - 强调文字颜色 5 2 3 7 2 3" xfId="20582"/>
    <cellStyle name="40% - 强调文字颜色 5 2 3 7 3" xfId="20587"/>
    <cellStyle name="40% - 强调文字颜色 5 2 3 7 4" xfId="20591"/>
    <cellStyle name="40% - 强调文字颜色 5 2 3 8" xfId="13750"/>
    <cellStyle name="40% - 强调文字颜色 5 2 3 8 2" xfId="20595"/>
    <cellStyle name="40% - 强调文字颜色 5 2 3 8 2 2" xfId="16145"/>
    <cellStyle name="40% - 强调文字颜色 5 2 3 8 2 3" xfId="16149"/>
    <cellStyle name="40% - 强调文字颜色 5 2 3 8 3" xfId="20598"/>
    <cellStyle name="40% - 强调文字颜色 5 2 3 8 4" xfId="20600"/>
    <cellStyle name="40% - 强调文字颜色 5 2 3 9" xfId="20603"/>
    <cellStyle name="40% - 强调文字颜色 5 2 3 9 2" xfId="20606"/>
    <cellStyle name="40% - 强调文字颜色 5 2 3 9 3" xfId="20608"/>
    <cellStyle name="40% - 强调文字颜色 5 2 3_11" xfId="20610"/>
    <cellStyle name="40% - 强调文字颜色 5 2 4" xfId="20611"/>
    <cellStyle name="40% - 强调文字颜色 5 2 4 10" xfId="18558"/>
    <cellStyle name="40% - 强调文字颜色 5 2 4 2" xfId="14188"/>
    <cellStyle name="40% - 强调文字颜色 5 2 4 2 2" xfId="20612"/>
    <cellStyle name="40% - 强调文字颜色 5 2 4 2 2 2" xfId="6448"/>
    <cellStyle name="40% - 强调文字颜色 5 2 4 2 2 2 2" xfId="6454"/>
    <cellStyle name="40% - 强调文字颜色 5 2 4 2 2 2 3" xfId="6459"/>
    <cellStyle name="40% - 强调文字颜色 5 2 4 2 2 3" xfId="6464"/>
    <cellStyle name="40% - 强调文字颜色 5 2 4 2 2 4" xfId="6473"/>
    <cellStyle name="40% - 强调文字颜色 5 2 4 2 3" xfId="20613"/>
    <cellStyle name="40% - 强调文字颜色 5 2 4 2 3 2" xfId="19443"/>
    <cellStyle name="40% - 强调文字颜色 5 2 4 2 3 2 2" xfId="20614"/>
    <cellStyle name="40% - 强调文字颜色 5 2 4 2 3 2 3" xfId="20615"/>
    <cellStyle name="40% - 强调文字颜色 5 2 4 2 3 3" xfId="20616"/>
    <cellStyle name="40% - 强调文字颜色 5 2 4 2 3 4" xfId="20618"/>
    <cellStyle name="40% - 强调文字颜色 5 2 4 2 4" xfId="20619"/>
    <cellStyle name="40% - 强调文字颜色 5 2 4 2 4 2" xfId="19451"/>
    <cellStyle name="40% - 强调文字颜色 5 2 4 2 4 2 2" xfId="20620"/>
    <cellStyle name="40% - 强调文字颜色 5 2 4 2 4 2 3" xfId="20621"/>
    <cellStyle name="40% - 强调文字颜色 5 2 4 2 4 3" xfId="2527"/>
    <cellStyle name="40% - 强调文字颜色 5 2 4 2 4 4" xfId="2536"/>
    <cellStyle name="40% - 强调文字颜色 5 2 4 2 5" xfId="12536"/>
    <cellStyle name="40% - 强调文字颜色 5 2 4 2 5 2" xfId="19455"/>
    <cellStyle name="40% - 强调文字颜色 5 2 4 2 5 3" xfId="2541"/>
    <cellStyle name="40% - 强调文字颜色 5 2 4 2 6" xfId="12540"/>
    <cellStyle name="40% - 强调文字颜色 5 2 4 2 7" xfId="20622"/>
    <cellStyle name="40% - 强调文字颜色 5 2 4 3" xfId="20624"/>
    <cellStyle name="40% - 强调文字颜色 5 2 4 3 2" xfId="5682"/>
    <cellStyle name="40% - 强调文字颜色 5 2 4 3 2 2" xfId="19477"/>
    <cellStyle name="40% - 强调文字颜色 5 2 4 3 2 2 2" xfId="9396"/>
    <cellStyle name="40% - 强调文字颜色 5 2 4 3 2 2 3" xfId="20625"/>
    <cellStyle name="40% - 强调文字颜色 5 2 4 3 2 3" xfId="19479"/>
    <cellStyle name="40% - 强调文字颜色 5 2 4 3 2 4" xfId="20628"/>
    <cellStyle name="40% - 强调文字颜色 5 2 4 3 3" xfId="20629"/>
    <cellStyle name="40% - 强调文字颜色 5 2 4 3 3 2" xfId="19486"/>
    <cellStyle name="40% - 强调文字颜色 5 2 4 3 3 3" xfId="20630"/>
    <cellStyle name="40% - 强调文字颜色 5 2 4 3 4" xfId="20632"/>
    <cellStyle name="40% - 强调文字颜色 5 2 4 3 5" xfId="20633"/>
    <cellStyle name="40% - 强调文字颜色 5 2 4 4" xfId="20634"/>
    <cellStyle name="40% - 强调文字颜色 5 2 4 4 2" xfId="20635"/>
    <cellStyle name="40% - 强调文字颜色 5 2 4 4 2 2" xfId="19506"/>
    <cellStyle name="40% - 强调文字颜色 5 2 4 4 2 3" xfId="20637"/>
    <cellStyle name="40% - 强调文字颜色 5 2 4 4 3" xfId="20638"/>
    <cellStyle name="40% - 强调文字颜色 5 2 4 4 4" xfId="20639"/>
    <cellStyle name="40% - 强调文字颜色 5 2 4 5" xfId="13753"/>
    <cellStyle name="40% - 强调文字颜色 5 2 4 5 2" xfId="13755"/>
    <cellStyle name="40% - 强调文字颜色 5 2 4 5 2 2" xfId="20640"/>
    <cellStyle name="40% - 强调文字颜色 5 2 4 5 2 3" xfId="20641"/>
    <cellStyle name="40% - 强调文字颜色 5 2 4 5 3" xfId="13757"/>
    <cellStyle name="40% - 强调文字颜色 5 2 4 5 4" xfId="20643"/>
    <cellStyle name="40% - 强调文字颜色 5 2 4 6" xfId="8766"/>
    <cellStyle name="40% - 强调文字颜色 5 2 4 6 2" xfId="20645"/>
    <cellStyle name="40% - 强调文字颜色 5 2 4 6 2 2" xfId="20647"/>
    <cellStyle name="40% - 强调文字颜色 5 2 4 6 2 3" xfId="20649"/>
    <cellStyle name="40% - 强调文字颜色 5 2 4 6 3" xfId="20653"/>
    <cellStyle name="40% - 强调文字颜色 5 2 4 6 4" xfId="20655"/>
    <cellStyle name="40% - 强调文字颜色 5 2 4 7" xfId="8861"/>
    <cellStyle name="40% - 强调文字颜色 5 2 4 7 2" xfId="20656"/>
    <cellStyle name="40% - 强调文字颜色 5 2 4 7 2 2" xfId="20658"/>
    <cellStyle name="40% - 强调文字颜色 5 2 4 7 2 3" xfId="20659"/>
    <cellStyle name="40% - 强调文字颜色 5 2 4 7 3" xfId="20660"/>
    <cellStyle name="40% - 强调文字颜色 5 2 4 7 4" xfId="20662"/>
    <cellStyle name="40% - 强调文字颜色 5 2 4 8" xfId="20664"/>
    <cellStyle name="40% - 强调文字颜色 5 2 4 8 2" xfId="20666"/>
    <cellStyle name="40% - 强调文字颜色 5 2 4 8 3" xfId="20669"/>
    <cellStyle name="40% - 强调文字颜色 5 2 4 9" xfId="20672"/>
    <cellStyle name="40% - 强调文字颜色 5 2 5" xfId="20675"/>
    <cellStyle name="40% - 强调文字颜色 5 2 5 2" xfId="20676"/>
    <cellStyle name="40% - 强调文字颜色 5 2 5 2 2" xfId="20677"/>
    <cellStyle name="40% - 强调文字颜色 5 2 5 2 2 2" xfId="16631"/>
    <cellStyle name="40% - 强调文字颜色 5 2 5 2 2 2 2" xfId="20678"/>
    <cellStyle name="40% - 强调文字颜色 5 2 5 2 2 2 3" xfId="20679"/>
    <cellStyle name="40% - 强调文字颜色 5 2 5 2 2 3" xfId="18285"/>
    <cellStyle name="40% - 强调文字颜色 5 2 5 2 2 4" xfId="20684"/>
    <cellStyle name="40% - 强调文字颜色 5 2 5 2 3" xfId="20685"/>
    <cellStyle name="40% - 强调文字颜色 5 2 5 2 3 2" xfId="19571"/>
    <cellStyle name="40% - 强调文字颜色 5 2 5 2 3 3" xfId="17956"/>
    <cellStyle name="40% - 强调文字颜色 5 2 5 2 4" xfId="20686"/>
    <cellStyle name="40% - 强调文字颜色 5 2 5 2 5" xfId="12555"/>
    <cellStyle name="40% - 强调文字颜色 5 2 5 3" xfId="20687"/>
    <cellStyle name="40% - 强调文字颜色 5 2 5 3 2" xfId="10"/>
    <cellStyle name="40% - 强调文字颜色 5 2 5 3 2 2" xfId="19593"/>
    <cellStyle name="40% - 强调文字颜色 5 2 5 3 2 3" xfId="20688"/>
    <cellStyle name="40% - 强调文字颜色 5 2 5 3 3" xfId="20689"/>
    <cellStyle name="40% - 强调文字颜色 5 2 5 3 4" xfId="20690"/>
    <cellStyle name="40% - 强调文字颜色 5 2 5 4" xfId="20691"/>
    <cellStyle name="40% - 强调文字颜色 5 2 5 4 2" xfId="20692"/>
    <cellStyle name="40% - 强调文字颜色 5 2 5 4 2 2" xfId="20694"/>
    <cellStyle name="40% - 强调文字颜色 5 2 5 4 2 3" xfId="20695"/>
    <cellStyle name="40% - 强调文字颜色 5 2 5 4 3" xfId="20696"/>
    <cellStyle name="40% - 强调文字颜色 5 2 5 4 4" xfId="20697"/>
    <cellStyle name="40% - 强调文字颜色 5 2 5 5" xfId="13765"/>
    <cellStyle name="40% - 强调文字颜色 5 2 5 5 2" xfId="2638"/>
    <cellStyle name="40% - 强调文字颜色 5 2 5 5 2 2" xfId="2656"/>
    <cellStyle name="40% - 强调文字颜色 5 2 5 5 2 3" xfId="2669"/>
    <cellStyle name="40% - 强调文字颜色 5 2 5 5 3" xfId="2676"/>
    <cellStyle name="40% - 强调文字颜色 5 2 5 5 4" xfId="2682"/>
    <cellStyle name="40% - 强调文字颜色 5 2 5 6" xfId="8894"/>
    <cellStyle name="40% - 强调文字颜色 5 2 5 6 2" xfId="1025"/>
    <cellStyle name="40% - 强调文字颜色 5 2 5 6 3" xfId="2704"/>
    <cellStyle name="40% - 强调文字颜色 5 2 5 7" xfId="20698"/>
    <cellStyle name="40% - 强调文字颜色 5 2 5 8" xfId="4673"/>
    <cellStyle name="40% - 强调文字颜色 5 2 6" xfId="20700"/>
    <cellStyle name="40% - 强调文字颜色 5 2 6 2" xfId="20701"/>
    <cellStyle name="40% - 强调文字颜色 5 2 6 2 2" xfId="20702"/>
    <cellStyle name="40% - 强调文字颜色 5 2 6 2 2 2" xfId="19642"/>
    <cellStyle name="40% - 强调文字颜色 5 2 6 2 2 3" xfId="20703"/>
    <cellStyle name="40% - 强调文字颜色 5 2 6 2 3" xfId="20705"/>
    <cellStyle name="40% - 强调文字颜色 5 2 6 2 4" xfId="20706"/>
    <cellStyle name="40% - 强调文字颜色 5 2 6 3" xfId="20707"/>
    <cellStyle name="40% - 强调文字颜色 5 2 6 3 2" xfId="20708"/>
    <cellStyle name="40% - 强调文字颜色 5 2 6 3 2 2" xfId="20709"/>
    <cellStyle name="40% - 强调文字颜色 5 2 6 3 2 3" xfId="20710"/>
    <cellStyle name="40% - 强调文字颜色 5 2 6 3 3" xfId="20711"/>
    <cellStyle name="40% - 强调文字颜色 5 2 6 3 4" xfId="20712"/>
    <cellStyle name="40% - 强调文字颜色 5 2 6 4" xfId="20713"/>
    <cellStyle name="40% - 强调文字颜色 5 2 6 4 2" xfId="20714"/>
    <cellStyle name="40% - 强调文字颜色 5 2 6 4 2 2" xfId="20716"/>
    <cellStyle name="40% - 强调文字颜色 5 2 6 4 2 3" xfId="20717"/>
    <cellStyle name="40% - 强调文字颜色 5 2 6 4 3" xfId="20718"/>
    <cellStyle name="40% - 强调文字颜色 5 2 6 4 4" xfId="8397"/>
    <cellStyle name="40% - 强调文字颜色 5 2 6 5" xfId="20719"/>
    <cellStyle name="40% - 强调文字颜色 5 2 6 5 2" xfId="5423"/>
    <cellStyle name="40% - 强调文字颜色 5 2 6 5 3" xfId="2949"/>
    <cellStyle name="40% - 强调文字颜色 5 2 6 6" xfId="20720"/>
    <cellStyle name="40% - 强调文字颜色 5 2 6 7" xfId="20721"/>
    <cellStyle name="40% - 强调文字颜色 5 2 7" xfId="20723"/>
    <cellStyle name="40% - 强调文字颜色 5 2 7 2" xfId="5610"/>
    <cellStyle name="40% - 强调文字颜色 5 2 7 2 2" xfId="10310"/>
    <cellStyle name="40% - 强调文字颜色 5 2 7 2 3" xfId="10420"/>
    <cellStyle name="40% - 强调文字颜色 5 2 7 3" xfId="20726"/>
    <cellStyle name="40% - 强调文字颜色 5 2 7 4" xfId="20728"/>
    <cellStyle name="40% - 强调文字颜色 5 2 8" xfId="20729"/>
    <cellStyle name="40% - 强调文字颜色 5 2 8 2" xfId="18325"/>
    <cellStyle name="40% - 强调文字颜色 5 2 8 2 2" xfId="10565"/>
    <cellStyle name="40% - 强调文字颜色 5 2 8 2 3" xfId="18329"/>
    <cellStyle name="40% - 强调文字颜色 5 2 8 3" xfId="18334"/>
    <cellStyle name="40% - 强调文字颜色 5 2 8 4" xfId="18337"/>
    <cellStyle name="40% - 强调文字颜色 5 2 9" xfId="20732"/>
    <cellStyle name="40% - 强调文字颜色 5 2 9 2" xfId="18393"/>
    <cellStyle name="40% - 强调文字颜色 5 2 9 2 2" xfId="20734"/>
    <cellStyle name="40% - 强调文字颜色 5 2 9 2 3" xfId="20735"/>
    <cellStyle name="40% - 强调文字颜色 5 2 9 3" xfId="18395"/>
    <cellStyle name="40% - 强调文字颜色 5 2 9 4" xfId="20737"/>
    <cellStyle name="40% - 强调文字颜色 5 2_11" xfId="2600"/>
    <cellStyle name="40% - 强调文字颜色 5 3" xfId="20738"/>
    <cellStyle name="40% - 强调文字颜色 5 3 10" xfId="20740"/>
    <cellStyle name="40% - 强调文字颜色 5 3 10 2" xfId="20741"/>
    <cellStyle name="40% - 强调文字颜色 5 3 10 2 2" xfId="14551"/>
    <cellStyle name="40% - 强调文字颜色 5 3 10 2 3" xfId="14568"/>
    <cellStyle name="40% - 强调文字颜色 5 3 10 3" xfId="20742"/>
    <cellStyle name="40% - 强调文字颜色 5 3 10 4" xfId="20743"/>
    <cellStyle name="40% - 强调文字颜色 5 3 11" xfId="20744"/>
    <cellStyle name="40% - 强调文字颜色 5 3 11 2" xfId="7330"/>
    <cellStyle name="40% - 强调文字颜色 5 3 11 2 2" xfId="14846"/>
    <cellStyle name="40% - 强调文字颜色 5 3 11 2 3" xfId="14857"/>
    <cellStyle name="40% - 强调文字颜色 5 3 11 3" xfId="20745"/>
    <cellStyle name="40% - 强调文字颜色 5 3 11 4" xfId="20747"/>
    <cellStyle name="40% - 强调文字颜色 5 3 12" xfId="20749"/>
    <cellStyle name="40% - 强调文字颜色 5 3 12 2" xfId="7340"/>
    <cellStyle name="40% - 强调文字颜色 5 3 12 2 2" xfId="14962"/>
    <cellStyle name="40% - 强调文字颜色 5 3 12 2 3" xfId="14969"/>
    <cellStyle name="40% - 强调文字颜色 5 3 12 3" xfId="20750"/>
    <cellStyle name="40% - 强调文字颜色 5 3 12 4" xfId="20754"/>
    <cellStyle name="40% - 强调文字颜色 5 3 13" xfId="20757"/>
    <cellStyle name="40% - 强调文字颜色 5 3 13 2" xfId="7353"/>
    <cellStyle name="40% - 强调文字颜色 5 3 13 2 2" xfId="15017"/>
    <cellStyle name="40% - 强调文字颜色 5 3 13 2 3" xfId="15026"/>
    <cellStyle name="40% - 强调文字颜色 5 3 13 3" xfId="20759"/>
    <cellStyle name="40% - 强调文字颜色 5 3 13 4" xfId="16191"/>
    <cellStyle name="40% - 强调文字颜色 5 3 14" xfId="20761"/>
    <cellStyle name="40% - 强调文字颜色 5 3 14 2" xfId="7368"/>
    <cellStyle name="40% - 强调文字颜色 5 3 14 2 2" xfId="15058"/>
    <cellStyle name="40% - 强调文字颜色 5 3 14 2 3" xfId="15067"/>
    <cellStyle name="40% - 强调文字颜色 5 3 14 3" xfId="10061"/>
    <cellStyle name="40% - 强调文字颜色 5 3 14 4" xfId="20765"/>
    <cellStyle name="40% - 强调文字颜色 5 3 15" xfId="20767"/>
    <cellStyle name="40% - 强调文字颜色 5 3 15 2" xfId="3838"/>
    <cellStyle name="40% - 强调文字颜色 5 3 15 3" xfId="20769"/>
    <cellStyle name="40% - 强调文字颜色 5 3 16" xfId="20770"/>
    <cellStyle name="40% - 强调文字颜色 5 3 17" xfId="20771"/>
    <cellStyle name="40% - 强调文字颜色 5 3 2" xfId="20772"/>
    <cellStyle name="40% - 强调文字颜色 5 3 2 10" xfId="15885"/>
    <cellStyle name="40% - 强调文字颜色 5 3 2 2" xfId="20773"/>
    <cellStyle name="40% - 强调文字颜色 5 3 2 2 2" xfId="20774"/>
    <cellStyle name="40% - 强调文字颜色 5 3 2 2 2 2" xfId="20775"/>
    <cellStyle name="40% - 强调文字颜色 5 3 2 2 2 2 2" xfId="9913"/>
    <cellStyle name="40% - 强调文字颜色 5 3 2 2 2 2 2 2" xfId="20777"/>
    <cellStyle name="40% - 强调文字颜色 5 3 2 2 2 2 2 3" xfId="20780"/>
    <cellStyle name="40% - 强调文字颜色 5 3 2 2 2 2 3" xfId="14243"/>
    <cellStyle name="40% - 强调文字颜色 5 3 2 2 2 2 4" xfId="20782"/>
    <cellStyle name="40% - 强调文字颜色 5 3 2 2 2 3" xfId="19519"/>
    <cellStyle name="40% - 强调文字颜色 5 3 2 2 2 3 2" xfId="9640"/>
    <cellStyle name="40% - 强调文字颜色 5 3 2 2 2 3 2 2" xfId="20783"/>
    <cellStyle name="40% - 强调文字颜色 5 3 2 2 2 3 2 3" xfId="20785"/>
    <cellStyle name="40% - 强调文字颜色 5 3 2 2 2 3 3" xfId="14249"/>
    <cellStyle name="40% - 强调文字颜色 5 3 2 2 2 3 4" xfId="20646"/>
    <cellStyle name="40% - 强调文字颜色 5 3 2 2 2 4" xfId="19524"/>
    <cellStyle name="40% - 强调文字颜色 5 3 2 2 2 4 2" xfId="14253"/>
    <cellStyle name="40% - 强调文字颜色 5 3 2 2 2 4 2 2" xfId="9373"/>
    <cellStyle name="40% - 强调文字颜色 5 3 2 2 2 4 2 3" xfId="9387"/>
    <cellStyle name="40% - 强调文字颜色 5 3 2 2 2 4 3" xfId="14258"/>
    <cellStyle name="40% - 强调文字颜色 5 3 2 2 2 4 4" xfId="20790"/>
    <cellStyle name="40% - 强调文字颜色 5 3 2 2 2 5" xfId="18115"/>
    <cellStyle name="40% - 强调文字颜色 5 3 2 2 2 5 2" xfId="14266"/>
    <cellStyle name="40% - 强调文字颜色 5 3 2 2 2 5 3" xfId="20796"/>
    <cellStyle name="40% - 强调文字颜色 5 3 2 2 2 6" xfId="18120"/>
    <cellStyle name="40% - 强调文字颜色 5 3 2 2 2 7" xfId="20799"/>
    <cellStyle name="40% - 强调文字颜色 5 3 2 2 3" xfId="20800"/>
    <cellStyle name="40% - 强调文字颜色 5 3 2 2 3 2" xfId="20801"/>
    <cellStyle name="40% - 强调文字颜色 5 3 2 2 3 2 2" xfId="14317"/>
    <cellStyle name="40% - 强调文字颜色 5 3 2 2 3 2 3" xfId="14320"/>
    <cellStyle name="40% - 强调文字颜色 5 3 2 2 3 3" xfId="19526"/>
    <cellStyle name="40% - 强调文字颜色 5 3 2 2 3 4" xfId="19530"/>
    <cellStyle name="40% - 强调文字颜色 5 3 2 2 4" xfId="20802"/>
    <cellStyle name="40% - 强调文字颜色 5 3 2 2 4 2" xfId="20803"/>
    <cellStyle name="40% - 强调文字颜色 5 3 2 2 4 2 2" xfId="14355"/>
    <cellStyle name="40% - 强调文字颜色 5 3 2 2 4 2 3" xfId="16278"/>
    <cellStyle name="40% - 强调文字颜色 5 3 2 2 4 3" xfId="19538"/>
    <cellStyle name="40% - 强调文字颜色 5 3 2 2 4 4" xfId="19543"/>
    <cellStyle name="40% - 强调文字颜色 5 3 2 2 5" xfId="16034"/>
    <cellStyle name="40% - 强调文字颜色 5 3 2 2 5 2" xfId="20804"/>
    <cellStyle name="40% - 强调文字颜色 5 3 2 2 5 2 2" xfId="20806"/>
    <cellStyle name="40% - 强调文字颜色 5 3 2 2 5 2 3" xfId="16320"/>
    <cellStyle name="40% - 强调文字颜色 5 3 2 2 5 3" xfId="19547"/>
    <cellStyle name="40% - 强调文字颜色 5 3 2 2 5 4" xfId="19551"/>
    <cellStyle name="40% - 强调文字颜色 5 3 2 2 6" xfId="16037"/>
    <cellStyle name="40% - 强调文字颜色 5 3 2 2 6 2" xfId="20808"/>
    <cellStyle name="40% - 强调文字颜色 5 3 2 2 6 2 2" xfId="20810"/>
    <cellStyle name="40% - 强调文字颜色 5 3 2 2 6 2 3" xfId="20811"/>
    <cellStyle name="40% - 强调文字颜色 5 3 2 2 6 3" xfId="20813"/>
    <cellStyle name="40% - 强调文字颜色 5 3 2 2 6 4" xfId="20817"/>
    <cellStyle name="40% - 强调文字颜色 5 3 2 2 7" xfId="20818"/>
    <cellStyle name="40% - 强调文字颜色 5 3 2 2 7 2" xfId="20251"/>
    <cellStyle name="40% - 强调文字颜色 5 3 2 2 7 3" xfId="20820"/>
    <cellStyle name="40% - 强调文字颜色 5 3 2 2 8" xfId="8354"/>
    <cellStyle name="40% - 强调文字颜色 5 3 2 2 9" xfId="7646"/>
    <cellStyle name="40% - 强调文字颜色 5 3 2 3" xfId="20821"/>
    <cellStyle name="40% - 强调文字颜色 5 3 2 3 2" xfId="1184"/>
    <cellStyle name="40% - 强调文字颜色 5 3 2 3 2 2" xfId="20822"/>
    <cellStyle name="40% - 强调文字颜色 5 3 2 3 2 2 2" xfId="14592"/>
    <cellStyle name="40% - 强调文字颜色 5 3 2 3 2 2 2 2" xfId="20823"/>
    <cellStyle name="40% - 强调文字颜色 5 3 2 3 2 2 2 3" xfId="20826"/>
    <cellStyle name="40% - 强调文字颜色 5 3 2 3 2 2 3" xfId="14594"/>
    <cellStyle name="40% - 强调文字颜色 5 3 2 3 2 2 4" xfId="977"/>
    <cellStyle name="40% - 强调文字颜色 5 3 2 3 2 3" xfId="19610"/>
    <cellStyle name="40% - 强调文字颜色 5 3 2 3 2 3 2" xfId="14601"/>
    <cellStyle name="40% - 强调文字颜色 5 3 2 3 2 3 3" xfId="14605"/>
    <cellStyle name="40% - 强调文字颜色 5 3 2 3 2 4" xfId="19614"/>
    <cellStyle name="40% - 强调文字颜色 5 3 2 3 2 5" xfId="19617"/>
    <cellStyle name="40% - 强调文字颜色 5 3 2 3 3" xfId="9830"/>
    <cellStyle name="40% - 强调文字颜色 5 3 2 3 3 2" xfId="20828"/>
    <cellStyle name="40% - 强调文字颜色 5 3 2 3 3 2 2" xfId="14674"/>
    <cellStyle name="40% - 强调文字颜色 5 3 2 3 3 2 3" xfId="14676"/>
    <cellStyle name="40% - 强调文字颜色 5 3 2 3 3 3" xfId="19619"/>
    <cellStyle name="40% - 强调文字颜色 5 3 2 3 3 4" xfId="19625"/>
    <cellStyle name="40% - 强调文字颜色 5 3 2 3 4" xfId="20829"/>
    <cellStyle name="40% - 强调文字颜色 5 3 2 3 4 2" xfId="20830"/>
    <cellStyle name="40% - 强调文字颜色 5 3 2 3 4 2 2" xfId="20831"/>
    <cellStyle name="40% - 强调文字颜色 5 3 2 3 4 2 3" xfId="16394"/>
    <cellStyle name="40% - 强调文字颜色 5 3 2 3 4 3" xfId="19632"/>
    <cellStyle name="40% - 强调文字颜色 5 3 2 3 4 4" xfId="19636"/>
    <cellStyle name="40% - 强调文字颜色 5 3 2 3 5" xfId="20832"/>
    <cellStyle name="40% - 强调文字颜色 5 3 2 3 5 2" xfId="20834"/>
    <cellStyle name="40% - 强调文字颜色 5 3 2 3 5 3" xfId="20837"/>
    <cellStyle name="40% - 强调文字颜色 5 3 2 3 6" xfId="20838"/>
    <cellStyle name="40% - 强调文字颜色 5 3 2 3 7" xfId="20840"/>
    <cellStyle name="40% - 强调文字颜色 5 3 2 4" xfId="20843"/>
    <cellStyle name="40% - 强调文字颜色 5 3 2 4 2" xfId="9834"/>
    <cellStyle name="40% - 强调文字颜色 5 3 2 4 2 2" xfId="20844"/>
    <cellStyle name="40% - 强调文字颜色 5 3 2 4 2 2 2" xfId="20431"/>
    <cellStyle name="40% - 强调文字颜色 5 3 2 4 2 2 3" xfId="20845"/>
    <cellStyle name="40% - 强调文字颜色 5 3 2 4 2 3" xfId="19653"/>
    <cellStyle name="40% - 强调文字颜色 5 3 2 4 2 4" xfId="19657"/>
    <cellStyle name="40% - 强调文字颜色 5 3 2 4 3" xfId="9837"/>
    <cellStyle name="40% - 强调文字颜色 5 3 2 4 3 2" xfId="20847"/>
    <cellStyle name="40% - 强调文字颜色 5 3 2 4 3 3" xfId="11311"/>
    <cellStyle name="40% - 强调文字颜色 5 3 2 4 4" xfId="20848"/>
    <cellStyle name="40% - 强调文字颜色 5 3 2 4 5" xfId="20850"/>
    <cellStyle name="40% - 强调文字颜色 5 3 2 5" xfId="1266"/>
    <cellStyle name="40% - 强调文字颜色 5 3 2 5 2" xfId="7528"/>
    <cellStyle name="40% - 强调文字颜色 5 3 2 5 2 2" xfId="20851"/>
    <cellStyle name="40% - 强调文字颜色 5 3 2 5 2 3" xfId="20852"/>
    <cellStyle name="40% - 强调文字颜色 5 3 2 5 3" xfId="7532"/>
    <cellStyle name="40% - 强调文字颜色 5 3 2 5 4" xfId="20854"/>
    <cellStyle name="40% - 强调文字颜色 5 3 2 6" xfId="1285"/>
    <cellStyle name="40% - 强调文字颜色 5 3 2 6 2" xfId="20855"/>
    <cellStyle name="40% - 强调文字颜色 5 3 2 6 2 2" xfId="20856"/>
    <cellStyle name="40% - 强调文字颜色 5 3 2 6 2 3" xfId="20857"/>
    <cellStyle name="40% - 强调文字颜色 5 3 2 6 3" xfId="20858"/>
    <cellStyle name="40% - 强调文字颜色 5 3 2 6 4" xfId="18379"/>
    <cellStyle name="40% - 强调文字颜色 5 3 2 7" xfId="7170"/>
    <cellStyle name="40% - 强调文字颜色 5 3 2 7 2" xfId="9615"/>
    <cellStyle name="40% - 强调文字颜色 5 3 2 7 2 2" xfId="20859"/>
    <cellStyle name="40% - 强调文字颜色 5 3 2 7 2 3" xfId="20860"/>
    <cellStyle name="40% - 强调文字颜色 5 3 2 7 3" xfId="6052"/>
    <cellStyle name="40% - 强调文字颜色 5 3 2 7 4" xfId="20861"/>
    <cellStyle name="40% - 强调文字颜色 5 3 2 8" xfId="7176"/>
    <cellStyle name="40% - 强调文字颜色 5 3 2 8 2" xfId="20864"/>
    <cellStyle name="40% - 强调文字颜色 5 3 2 8 3" xfId="20866"/>
    <cellStyle name="40% - 强调文字颜色 5 3 2 9" xfId="9618"/>
    <cellStyle name="40% - 强调文字颜色 5 3 2_11" xfId="20869"/>
    <cellStyle name="40% - 强调文字颜色 5 3 3" xfId="20870"/>
    <cellStyle name="40% - 强调文字颜色 5 3 3 10" xfId="20871"/>
    <cellStyle name="40% - 强调文字颜色 5 3 3 2" xfId="20872"/>
    <cellStyle name="40% - 强调文字颜色 5 3 3 2 2" xfId="20873"/>
    <cellStyle name="40% - 强调文字颜色 5 3 3 2 2 2" xfId="19730"/>
    <cellStyle name="40% - 强调文字颜色 5 3 3 2 2 2 2" xfId="19732"/>
    <cellStyle name="40% - 强调文字颜色 5 3 3 2 2 2 2 2" xfId="19734"/>
    <cellStyle name="40% - 强调文字颜色 5 3 3 2 2 2 2 3" xfId="19736"/>
    <cellStyle name="40% - 强调文字颜色 5 3 3 2 2 2 3" xfId="19738"/>
    <cellStyle name="40% - 强调文字颜色 5 3 3 2 2 2 4" xfId="3271"/>
    <cellStyle name="40% - 强调文字颜色 5 3 3 2 2 3" xfId="19740"/>
    <cellStyle name="40% - 强调文字颜色 5 3 3 2 2 3 2" xfId="19743"/>
    <cellStyle name="40% - 强调文字颜色 5 3 3 2 2 3 2 2" xfId="20874"/>
    <cellStyle name="40% - 强调文字颜色 5 3 3 2 2 3 2 3" xfId="20875"/>
    <cellStyle name="40% - 强调文字颜色 5 3 3 2 2 3 3" xfId="19746"/>
    <cellStyle name="40% - 强调文字颜色 5 3 3 2 2 3 4" xfId="20877"/>
    <cellStyle name="40% - 强调文字颜色 5 3 3 2 2 4" xfId="19752"/>
    <cellStyle name="40% - 强调文字颜色 5 3 3 2 2 4 2" xfId="20880"/>
    <cellStyle name="40% - 强调文字颜色 5 3 3 2 2 4 2 2" xfId="7292"/>
    <cellStyle name="40% - 强调文字颜色 5 3 3 2 2 4 2 3" xfId="20882"/>
    <cellStyle name="40% - 强调文字颜色 5 3 3 2 2 4 3" xfId="20885"/>
    <cellStyle name="40% - 强调文字颜色 5 3 3 2 2 4 4" xfId="20886"/>
    <cellStyle name="40% - 强调文字颜色 5 3 3 2 2 5" xfId="19757"/>
    <cellStyle name="40% - 强调文字颜色 5 3 3 2 2 5 2" xfId="20888"/>
    <cellStyle name="40% - 强调文字颜色 5 3 3 2 2 5 3" xfId="20889"/>
    <cellStyle name="40% - 强调文字颜色 5 3 3 2 2 6" xfId="20892"/>
    <cellStyle name="40% - 强调文字颜色 5 3 3 2 2 7" xfId="1307"/>
    <cellStyle name="40% - 强调文字颜色 5 3 3 2 3" xfId="20894"/>
    <cellStyle name="40% - 强调文字颜色 5 3 3 2 3 2" xfId="19763"/>
    <cellStyle name="40% - 强调文字颜色 5 3 3 2 3 2 2" xfId="20895"/>
    <cellStyle name="40% - 强调文字颜色 5 3 3 2 3 2 3" xfId="20897"/>
    <cellStyle name="40% - 强调文字颜色 5 3 3 2 3 3" xfId="19952"/>
    <cellStyle name="40% - 强调文字颜色 5 3 3 2 3 4" xfId="16783"/>
    <cellStyle name="40% - 强调文字颜色 5 3 3 2 4" xfId="20898"/>
    <cellStyle name="40% - 强调文字颜色 5 3 3 2 4 2" xfId="19770"/>
    <cellStyle name="40% - 强调文字颜色 5 3 3 2 4 2 2" xfId="20899"/>
    <cellStyle name="40% - 强调文字颜色 5 3 3 2 4 2 3" xfId="17849"/>
    <cellStyle name="40% - 强调文字颜色 5 3 3 2 4 3" xfId="7327"/>
    <cellStyle name="40% - 强调文字颜色 5 3 3 2 4 4" xfId="2725"/>
    <cellStyle name="40% - 强调文字颜色 5 3 3 2 5" xfId="12582"/>
    <cellStyle name="40% - 强调文字颜色 5 3 3 2 5 2" xfId="19779"/>
    <cellStyle name="40% - 强调文字颜色 5 3 3 2 5 2 2" xfId="20900"/>
    <cellStyle name="40% - 强调文字颜色 5 3 3 2 5 2 3" xfId="17879"/>
    <cellStyle name="40% - 强调文字颜色 5 3 3 2 5 3" xfId="20902"/>
    <cellStyle name="40% - 强调文字颜色 5 3 3 2 5 4" xfId="20906"/>
    <cellStyle name="40% - 强调文字颜色 5 3 3 2 6" xfId="12588"/>
    <cellStyle name="40% - 强调文字颜色 5 3 3 2 6 2" xfId="19790"/>
    <cellStyle name="40% - 强调文字颜色 5 3 3 2 6 2 2" xfId="20908"/>
    <cellStyle name="40% - 强调文字颜色 5 3 3 2 6 2 3" xfId="20909"/>
    <cellStyle name="40% - 强调文字颜色 5 3 3 2 6 3" xfId="20913"/>
    <cellStyle name="40% - 强调文字颜色 5 3 3 2 6 4" xfId="20917"/>
    <cellStyle name="40% - 强调文字颜色 5 3 3 2 7" xfId="20918"/>
    <cellStyle name="40% - 强调文字颜色 5 3 3 2 7 2" xfId="20920"/>
    <cellStyle name="40% - 强调文字颜色 5 3 3 2 7 3" xfId="20923"/>
    <cellStyle name="40% - 强调文字颜色 5 3 3 2 8" xfId="3764"/>
    <cellStyle name="40% - 强调文字颜色 5 3 3 2 9" xfId="3962"/>
    <cellStyle name="40% - 强调文字颜色 5 3 3 3" xfId="20926"/>
    <cellStyle name="40% - 强调文字颜色 5 3 3 3 2" xfId="1523"/>
    <cellStyle name="40% - 强调文字颜色 5 3 3 3 2 2" xfId="19806"/>
    <cellStyle name="40% - 强调文字颜色 5 3 3 3 2 2 2" xfId="19343"/>
    <cellStyle name="40% - 强调文字颜色 5 3 3 3 2 2 2 2" xfId="20927"/>
    <cellStyle name="40% - 强调文字颜色 5 3 3 3 2 2 2 3" xfId="20928"/>
    <cellStyle name="40% - 强调文字颜色 5 3 3 3 2 2 3" xfId="13144"/>
    <cellStyle name="40% - 强调文字颜色 5 3 3 3 2 2 4" xfId="6636"/>
    <cellStyle name="40% - 强调文字颜色 5 3 3 3 2 3" xfId="19809"/>
    <cellStyle name="40% - 强调文字颜色 5 3 3 3 2 3 2" xfId="19352"/>
    <cellStyle name="40% - 强调文字颜色 5 3 3 3 2 3 3" xfId="15250"/>
    <cellStyle name="40% - 强调文字颜色 5 3 3 3 2 4" xfId="19986"/>
    <cellStyle name="40% - 强调文字颜色 5 3 3 3 2 5" xfId="19990"/>
    <cellStyle name="40% - 强调文字颜色 5 3 3 3 3" xfId="20930"/>
    <cellStyle name="40% - 强调文字颜色 5 3 3 3 3 2" xfId="19818"/>
    <cellStyle name="40% - 强调文字颜色 5 3 3 3 3 2 2" xfId="20932"/>
    <cellStyle name="40% - 强调文字颜色 5 3 3 3 3 2 3" xfId="15087"/>
    <cellStyle name="40% - 强调文字颜色 5 3 3 3 3 3" xfId="11045"/>
    <cellStyle name="40% - 强调文字颜色 5 3 3 3 3 4" xfId="4218"/>
    <cellStyle name="40% - 强调文字颜色 5 3 3 3 4" xfId="20933"/>
    <cellStyle name="40% - 强调文字颜色 5 3 3 3 4 2" xfId="19826"/>
    <cellStyle name="40% - 强调文字颜色 5 3 3 3 4 2 2" xfId="20934"/>
    <cellStyle name="40% - 强调文字颜色 5 3 3 3 4 2 3" xfId="17924"/>
    <cellStyle name="40% - 强调文字颜色 5 3 3 3 4 3" xfId="9438"/>
    <cellStyle name="40% - 强调文字颜色 5 3 3 3 4 4" xfId="9441"/>
    <cellStyle name="40% - 强调文字颜色 5 3 3 3 5" xfId="20935"/>
    <cellStyle name="40% - 强调文字颜色 5 3 3 3 5 2" xfId="20936"/>
    <cellStyle name="40% - 强调文字颜色 5 3 3 3 5 3" xfId="11054"/>
    <cellStyle name="40% - 强调文字颜色 5 3 3 3 6" xfId="20939"/>
    <cellStyle name="40% - 强调文字颜色 5 3 3 3 7" xfId="20941"/>
    <cellStyle name="40% - 强调文字颜色 5 3 3 4" xfId="1543"/>
    <cellStyle name="40% - 强调文字颜色 5 3 3 4 2" xfId="20943"/>
    <cellStyle name="40% - 强调文字颜色 5 3 3 4 2 2" xfId="19843"/>
    <cellStyle name="40% - 强调文字颜色 5 3 3 4 2 2 2" xfId="20534"/>
    <cellStyle name="40% - 强调文字颜色 5 3 3 4 2 2 3" xfId="15380"/>
    <cellStyle name="40% - 强调文字颜色 5 3 3 4 2 3" xfId="20946"/>
    <cellStyle name="40% - 强调文字颜色 5 3 3 4 2 4" xfId="20951"/>
    <cellStyle name="40% - 强调文字颜色 5 3 3 4 3" xfId="20952"/>
    <cellStyle name="40% - 强调文字颜色 5 3 3 4 3 2" xfId="20954"/>
    <cellStyle name="40% - 强调文字颜色 5 3 3 4 3 3" xfId="20955"/>
    <cellStyle name="40% - 强调文字颜色 5 3 3 4 4" xfId="20956"/>
    <cellStyle name="40% - 强调文字颜色 5 3 3 4 5" xfId="20958"/>
    <cellStyle name="40% - 强调文字颜色 5 3 3 5" xfId="1560"/>
    <cellStyle name="40% - 强调文字颜色 5 3 3 5 2" xfId="11850"/>
    <cellStyle name="40% - 强调文字颜色 5 3 3 5 2 2" xfId="20959"/>
    <cellStyle name="40% - 强调文字颜色 5 3 3 5 2 3" xfId="20960"/>
    <cellStyle name="40% - 强调文字颜色 5 3 3 5 3" xfId="13769"/>
    <cellStyle name="40% - 强调文字颜色 5 3 3 5 4" xfId="20962"/>
    <cellStyle name="40% - 强调文字颜色 5 3 3 6" xfId="7534"/>
    <cellStyle name="40% - 强调文字颜色 5 3 3 6 2" xfId="20964"/>
    <cellStyle name="40% - 强调文字颜色 5 3 3 6 2 2" xfId="20965"/>
    <cellStyle name="40% - 强调文字颜色 5 3 3 6 2 3" xfId="20966"/>
    <cellStyle name="40% - 强调文字颜色 5 3 3 6 3" xfId="20970"/>
    <cellStyle name="40% - 强调文字颜色 5 3 3 6 4" xfId="20972"/>
    <cellStyle name="40% - 强调文字颜色 5 3 3 7" xfId="9622"/>
    <cellStyle name="40% - 强调文字颜色 5 3 3 7 2" xfId="20974"/>
    <cellStyle name="40% - 强调文字颜色 5 3 3 7 2 2" xfId="20976"/>
    <cellStyle name="40% - 强调文字颜色 5 3 3 7 2 3" xfId="20978"/>
    <cellStyle name="40% - 强调文字颜色 5 3 3 7 3" xfId="20981"/>
    <cellStyle name="40% - 强调文字颜色 5 3 3 7 4" xfId="20983"/>
    <cellStyle name="40% - 强调文字颜色 5 3 3 8" xfId="9625"/>
    <cellStyle name="40% - 强调文字颜色 5 3 3 8 2" xfId="10560"/>
    <cellStyle name="40% - 强调文字颜色 5 3 3 8 3" xfId="20986"/>
    <cellStyle name="40% - 强调文字颜色 5 3 3 9" xfId="20989"/>
    <cellStyle name="40% - 强调文字颜色 5 3 3_11" xfId="20992"/>
    <cellStyle name="40% - 强调文字颜色 5 3 4" xfId="20993"/>
    <cellStyle name="40% - 强调文字颜色 5 3 4 2" xfId="20994"/>
    <cellStyle name="40% - 强调文字颜色 5 3 4 2 2" xfId="6350"/>
    <cellStyle name="40% - 强调文字颜色 5 3 4 2 2 2" xfId="6355"/>
    <cellStyle name="40% - 强调文字颜色 5 3 4 2 2 2 2" xfId="6359"/>
    <cellStyle name="40% - 强调文字颜色 5 3 4 2 2 2 3" xfId="6363"/>
    <cellStyle name="40% - 强调文字颜色 5 3 4 2 2 3" xfId="6368"/>
    <cellStyle name="40% - 强调文字颜色 5 3 4 2 2 4" xfId="5875"/>
    <cellStyle name="40% - 强调文字颜色 5 3 4 2 3" xfId="6372"/>
    <cellStyle name="40% - 强调文字颜色 5 3 4 2 3 2" xfId="4942"/>
    <cellStyle name="40% - 强调文字颜色 5 3 4 2 3 2 2" xfId="4951"/>
    <cellStyle name="40% - 强调文字颜色 5 3 4 2 3 2 3" xfId="4971"/>
    <cellStyle name="40% - 强调文字颜色 5 3 4 2 3 3" xfId="4981"/>
    <cellStyle name="40% - 强调文字颜色 5 3 4 2 3 4" xfId="5019"/>
    <cellStyle name="40% - 强调文字颜色 5 3 4 2 4" xfId="6378"/>
    <cellStyle name="40% - 强调文字颜色 5 3 4 2 4 2" xfId="6383"/>
    <cellStyle name="40% - 强调文字颜色 5 3 4 2 4 2 2" xfId="6388"/>
    <cellStyle name="40% - 强调文字颜色 5 3 4 2 4 2 3" xfId="2095"/>
    <cellStyle name="40% - 强调文字颜色 5 3 4 2 4 3" xfId="6390"/>
    <cellStyle name="40% - 强调文字颜色 5 3 4 2 4 4" xfId="5232"/>
    <cellStyle name="40% - 强调文字颜色 5 3 4 2 5" xfId="6393"/>
    <cellStyle name="40% - 强调文字颜色 5 3 4 2 5 2" xfId="6399"/>
    <cellStyle name="40% - 强调文字颜色 5 3 4 2 5 3" xfId="6413"/>
    <cellStyle name="40% - 强调文字颜色 5 3 4 2 6" xfId="6417"/>
    <cellStyle name="40% - 强调文字颜色 5 3 4 2 7" xfId="6428"/>
    <cellStyle name="40% - 强调文字颜色 5 3 4 3" xfId="20995"/>
    <cellStyle name="40% - 强调文字颜色 5 3 4 3 2" xfId="2204"/>
    <cellStyle name="40% - 强调文字颜色 5 3 4 3 2 2" xfId="2209"/>
    <cellStyle name="40% - 强调文字颜色 5 3 4 3 2 3" xfId="2305"/>
    <cellStyle name="40% - 强调文字颜色 5 3 4 3 3" xfId="2425"/>
    <cellStyle name="40% - 强调文字颜色 5 3 4 3 4" xfId="292"/>
    <cellStyle name="40% - 强调文字颜色 5 3 4 4" xfId="20996"/>
    <cellStyle name="40% - 强调文字颜色 5 3 4 4 2" xfId="2769"/>
    <cellStyle name="40% - 强调文字颜色 5 3 4 4 2 2" xfId="1141"/>
    <cellStyle name="40% - 强调文字颜色 5 3 4 4 2 3" xfId="1342"/>
    <cellStyle name="40% - 强调文字颜色 5 3 4 4 3" xfId="2799"/>
    <cellStyle name="40% - 强调文字颜色 5 3 4 4 4" xfId="2819"/>
    <cellStyle name="40% - 强调文字颜色 5 3 4 5" xfId="13771"/>
    <cellStyle name="40% - 强调文字颜色 5 3 4 5 2" xfId="3061"/>
    <cellStyle name="40% - 强调文字颜色 5 3 4 5 2 2" xfId="20997"/>
    <cellStyle name="40% - 强调文字颜色 5 3 4 5 2 3" xfId="16639"/>
    <cellStyle name="40% - 强调文字颜色 5 3 4 5 3" xfId="1046"/>
    <cellStyle name="40% - 强调文字颜色 5 3 4 5 4" xfId="20999"/>
    <cellStyle name="40% - 强调文字颜色 5 3 4 6" xfId="8990"/>
    <cellStyle name="40% - 强调文字颜色 5 3 4 6 2" xfId="3345"/>
    <cellStyle name="40% - 强调文字颜色 5 3 4 6 2 2" xfId="20876"/>
    <cellStyle name="40% - 强调文字颜色 5 3 4 6 2 3" xfId="16685"/>
    <cellStyle name="40% - 强调文字颜色 5 3 4 6 3" xfId="3418"/>
    <cellStyle name="40% - 强调文字颜色 5 3 4 6 4" xfId="21001"/>
    <cellStyle name="40% - 强调文字颜色 5 3 4 7" xfId="19679"/>
    <cellStyle name="40% - 强调文字颜色 5 3 4 7 2" xfId="21002"/>
    <cellStyle name="40% - 强调文字颜色 5 3 4 7 3" xfId="21004"/>
    <cellStyle name="40% - 强调文字颜色 5 3 4 8" xfId="21006"/>
    <cellStyle name="40% - 强调文字颜色 5 3 4 9" xfId="21009"/>
    <cellStyle name="40% - 强调文字颜色 5 3 5" xfId="21012"/>
    <cellStyle name="40% - 强调文字颜色 5 3 5 2" xfId="21013"/>
    <cellStyle name="40% - 强调文字颜色 5 3 5 2 2" xfId="8462"/>
    <cellStyle name="40% - 强调文字颜色 5 3 5 2 2 2" xfId="8467"/>
    <cellStyle name="40% - 强调文字颜色 5 3 5 2 2 2 2" xfId="8471"/>
    <cellStyle name="40% - 强调文字颜色 5 3 5 2 2 2 3" xfId="8474"/>
    <cellStyle name="40% - 强调文字颜色 5 3 5 2 2 3" xfId="6571"/>
    <cellStyle name="40% - 强调文字颜色 5 3 5 2 2 4" xfId="6775"/>
    <cellStyle name="40% - 强调文字颜色 5 3 5 2 3" xfId="8479"/>
    <cellStyle name="40% - 强调文字颜色 5 3 5 2 3 2" xfId="8485"/>
    <cellStyle name="40% - 强调文字颜色 5 3 5 2 3 3" xfId="7387"/>
    <cellStyle name="40% - 强调文字颜色 5 3 5 2 4" xfId="1415"/>
    <cellStyle name="40% - 强调文字颜色 5 3 5 2 5" xfId="1437"/>
    <cellStyle name="40% - 强调文字颜色 5 3 5 3" xfId="21014"/>
    <cellStyle name="40% - 强调文字颜色 5 3 5 3 2" xfId="8582"/>
    <cellStyle name="40% - 强调文字颜色 5 3 5 3 2 2" xfId="8586"/>
    <cellStyle name="40% - 强调文字颜色 5 3 5 3 2 3" xfId="8603"/>
    <cellStyle name="40% - 强调文字颜色 5 3 5 3 3" xfId="8613"/>
    <cellStyle name="40% - 强调文字颜色 5 3 5 3 4" xfId="1459"/>
    <cellStyle name="40% - 强调文字颜色 5 3 5 4" xfId="21015"/>
    <cellStyle name="40% - 强调文字颜色 5 3 5 4 2" xfId="8683"/>
    <cellStyle name="40% - 强调文字颜色 5 3 5 4 2 2" xfId="8686"/>
    <cellStyle name="40% - 强调文字颜色 5 3 5 4 2 3" xfId="8690"/>
    <cellStyle name="40% - 强调文字颜色 5 3 5 4 3" xfId="8695"/>
    <cellStyle name="40% - 强调文字颜色 5 3 5 4 4" xfId="1175"/>
    <cellStyle name="40% - 强调文字颜色 5 3 5 5" xfId="21016"/>
    <cellStyle name="40% - 强调文字颜色 5 3 5 5 2" xfId="6039"/>
    <cellStyle name="40% - 强调文字颜色 5 3 5 5 3" xfId="119"/>
    <cellStyle name="40% - 强调文字颜色 5 3 5 6" xfId="21018"/>
    <cellStyle name="40% - 强调文字颜色 5 3 5 7" xfId="21020"/>
    <cellStyle name="40% - 强调文字颜色 5 3 6" xfId="21022"/>
    <cellStyle name="40% - 强调文字颜色 5 3 6 2" xfId="21023"/>
    <cellStyle name="40% - 强调文字颜色 5 3 6 2 2" xfId="10030"/>
    <cellStyle name="40% - 强调文字颜色 5 3 6 2 2 2" xfId="10034"/>
    <cellStyle name="40% - 强调文字颜色 5 3 6 2 2 3" xfId="10039"/>
    <cellStyle name="40% - 强调文字颜色 5 3 6 2 3" xfId="10048"/>
    <cellStyle name="40% - 强调文字颜色 5 3 6 2 4" xfId="1740"/>
    <cellStyle name="40% - 强调文字颜色 5 3 6 3" xfId="21024"/>
    <cellStyle name="40% - 强调文字颜色 5 3 6 3 2" xfId="3717"/>
    <cellStyle name="40% - 强调文字颜色 5 3 6 3 2 2" xfId="10088"/>
    <cellStyle name="40% - 强调文字颜色 5 3 6 3 2 3" xfId="10093"/>
    <cellStyle name="40% - 强调文字颜色 5 3 6 3 3" xfId="10100"/>
    <cellStyle name="40% - 强调文字颜色 5 3 6 3 4" xfId="1789"/>
    <cellStyle name="40% - 强调文字颜色 5 3 6 4" xfId="21025"/>
    <cellStyle name="40% - 强调文字颜色 5 3 6 4 2" xfId="10165"/>
    <cellStyle name="40% - 强调文字颜色 5 3 6 4 3" xfId="10172"/>
    <cellStyle name="40% - 强调文字颜色 5 3 6 5" xfId="21026"/>
    <cellStyle name="40% - 强调文字颜色 5 3 6 6" xfId="21027"/>
    <cellStyle name="40% - 强调文字颜色 5 3 7" xfId="21028"/>
    <cellStyle name="40% - 强调文字颜色 5 3 7 2" xfId="5645"/>
    <cellStyle name="40% - 强调文字颜色 5 3 7 2 2" xfId="11086"/>
    <cellStyle name="40% - 强调文字颜色 5 3 7 2 3" xfId="4484"/>
    <cellStyle name="40% - 强调文字颜色 5 3 7 3" xfId="21030"/>
    <cellStyle name="40% - 强调文字颜色 5 3 7 4" xfId="21032"/>
    <cellStyle name="40% - 强调文字颜色 5 3 8" xfId="21033"/>
    <cellStyle name="40% - 强调文字颜色 5 3 8 2" xfId="18452"/>
    <cellStyle name="40% - 强调文字颜色 5 3 8 2 2" xfId="11320"/>
    <cellStyle name="40% - 强调文字颜色 5 3 8 2 3" xfId="2586"/>
    <cellStyle name="40% - 强调文字颜色 5 3 8 3" xfId="21035"/>
    <cellStyle name="40% - 强调文字颜色 5 3 8 4" xfId="21036"/>
    <cellStyle name="40% - 强调文字颜色 5 3 9" xfId="21037"/>
    <cellStyle name="40% - 强调文字颜色 5 3 9 2" xfId="21039"/>
    <cellStyle name="40% - 强调文字颜色 5 3 9 2 2" xfId="11508"/>
    <cellStyle name="40% - 强调文字颜色 5 3 9 2 3" xfId="2612"/>
    <cellStyle name="40% - 强调文字颜色 5 3 9 3" xfId="21040"/>
    <cellStyle name="40% - 强调文字颜色 5 3 9 4" xfId="21041"/>
    <cellStyle name="40% - 强调文字颜色 5 3_11" xfId="21045"/>
    <cellStyle name="40% - 强调文字颜色 5 4" xfId="10931"/>
    <cellStyle name="40% - 强调文字颜色 5 4 10" xfId="9726"/>
    <cellStyle name="40% - 强调文字颜色 5 4 11" xfId="8194"/>
    <cellStyle name="40% - 强调文字颜色 5 4 2" xfId="21046"/>
    <cellStyle name="40% - 强调文字颜色 5 4 2 2" xfId="14259"/>
    <cellStyle name="40% - 强调文字颜色 5 4 2 2 2" xfId="21047"/>
    <cellStyle name="40% - 强调文字颜色 5 4 2 2 2 2" xfId="21049"/>
    <cellStyle name="40% - 强调文字颜色 5 4 2 2 2 2 2" xfId="11730"/>
    <cellStyle name="40% - 强调文字颜色 5 4 2 2 2 2 3" xfId="21050"/>
    <cellStyle name="40% - 强调文字颜色 5 4 2 2 2 3" xfId="13740"/>
    <cellStyle name="40% - 强调文字颜色 5 4 2 2 2 4" xfId="6491"/>
    <cellStyle name="40% - 强调文字颜色 5 4 2 2 3" xfId="21051"/>
    <cellStyle name="40% - 强调文字颜色 5 4 2 2 3 2" xfId="21053"/>
    <cellStyle name="40% - 强调文字颜色 5 4 2 2 3 2 2" xfId="21055"/>
    <cellStyle name="40% - 强调文字颜色 5 4 2 2 3 2 3" xfId="21057"/>
    <cellStyle name="40% - 强调文字颜色 5 4 2 2 3 3" xfId="20576"/>
    <cellStyle name="40% - 强调文字颜色 5 4 2 2 3 4" xfId="20586"/>
    <cellStyle name="40% - 强调文字颜色 5 4 2 2 4" xfId="21059"/>
    <cellStyle name="40% - 强调文字颜色 5 4 2 2 4 2" xfId="21060"/>
    <cellStyle name="40% - 强调文字颜色 5 4 2 2 4 2 2" xfId="16131"/>
    <cellStyle name="40% - 强调文字颜色 5 4 2 2 4 2 3" xfId="8052"/>
    <cellStyle name="40% - 强调文字颜色 5 4 2 2 4 3" xfId="20594"/>
    <cellStyle name="40% - 强调文字颜色 5 4 2 2 4 4" xfId="20597"/>
    <cellStyle name="40% - 强调文字颜色 5 4 2 2 5" xfId="21062"/>
    <cellStyle name="40% - 强调文字颜色 5 4 2 2 5 2" xfId="21063"/>
    <cellStyle name="40% - 强调文字颜色 5 4 2 2 5 3" xfId="20605"/>
    <cellStyle name="40% - 强调文字颜色 5 4 2 2 6" xfId="21064"/>
    <cellStyle name="40% - 强调文字颜色 5 4 2 2 7" xfId="21065"/>
    <cellStyle name="40% - 强调文字颜色 5 4 2 3" xfId="20789"/>
    <cellStyle name="40% - 强调文字颜色 5 4 2 3 2" xfId="1635"/>
    <cellStyle name="40% - 强调文字颜色 5 4 2 3 2 2" xfId="18552"/>
    <cellStyle name="40% - 强调文字颜色 5 4 2 3 2 3" xfId="20644"/>
    <cellStyle name="40% - 强调文字颜色 5 4 2 3 3" xfId="21067"/>
    <cellStyle name="40% - 强调文字颜色 5 4 2 3 4" xfId="21068"/>
    <cellStyle name="40% - 强调文字颜色 5 4 2 4" xfId="21069"/>
    <cellStyle name="40% - 强调文字颜色 5 4 2 4 2" xfId="21071"/>
    <cellStyle name="40% - 强调文字颜色 5 4 2 4 2 2" xfId="962"/>
    <cellStyle name="40% - 强调文字颜色 5 4 2 4 2 3" xfId="1024"/>
    <cellStyle name="40% - 强调文字颜色 5 4 2 4 3" xfId="21074"/>
    <cellStyle name="40% - 强调文字颜色 5 4 2 4 4" xfId="21076"/>
    <cellStyle name="40% - 强调文字颜色 5 4 2 5" xfId="21078"/>
    <cellStyle name="40% - 强调文字颜色 5 4 2 5 2" xfId="21080"/>
    <cellStyle name="40% - 强调文字颜色 5 4 2 5 2 2" xfId="5633"/>
    <cellStyle name="40% - 强调文字颜色 5 4 2 5 2 3" xfId="5671"/>
    <cellStyle name="40% - 强调文字颜色 5 4 2 5 3" xfId="21083"/>
    <cellStyle name="40% - 强调文字颜色 5 4 2 5 4" xfId="21085"/>
    <cellStyle name="40% - 强调文字颜色 5 4 2 6" xfId="21087"/>
    <cellStyle name="40% - 强调文字颜色 5 4 2 6 2" xfId="21089"/>
    <cellStyle name="40% - 强调文字颜色 5 4 2 6 2 2" xfId="5821"/>
    <cellStyle name="40% - 强调文字颜色 5 4 2 6 2 3" xfId="21091"/>
    <cellStyle name="40% - 强调文字颜色 5 4 2 6 3" xfId="21092"/>
    <cellStyle name="40% - 强调文字颜色 5 4 2 6 4" xfId="21093"/>
    <cellStyle name="40% - 强调文字颜色 5 4 2 7" xfId="21094"/>
    <cellStyle name="40% - 强调文字颜色 5 4 2 7 2" xfId="21096"/>
    <cellStyle name="40% - 强调文字颜色 5 4 2 7 3" xfId="21097"/>
    <cellStyle name="40% - 强调文字颜色 5 4 2 8" xfId="21098"/>
    <cellStyle name="40% - 强调文字颜色 5 4 2 9" xfId="21099"/>
    <cellStyle name="40% - 强调文字颜色 5 4 3" xfId="21101"/>
    <cellStyle name="40% - 强调文字颜色 5 4 3 2" xfId="20795"/>
    <cellStyle name="40% - 强调文字颜色 5 4 3 2 2" xfId="21102"/>
    <cellStyle name="40% - 强调文字颜色 5 4 3 2 2 2" xfId="11857"/>
    <cellStyle name="40% - 强调文字颜色 5 4 3 2 2 2 2" xfId="21104"/>
    <cellStyle name="40% - 强调文字颜色 5 4 3 2 2 2 3" xfId="21106"/>
    <cellStyle name="40% - 强调文字颜色 5 4 3 2 2 3" xfId="20963"/>
    <cellStyle name="40% - 强调文字颜色 5 4 3 2 2 4" xfId="20969"/>
    <cellStyle name="40% - 强调文字颜色 5 4 3 2 3" xfId="21107"/>
    <cellStyle name="40% - 强调文字颜色 5 4 3 2 3 2" xfId="20101"/>
    <cellStyle name="40% - 强调文字颜色 5 4 3 2 3 3" xfId="20973"/>
    <cellStyle name="40% - 强调文字颜色 5 4 3 2 4" xfId="21108"/>
    <cellStyle name="40% - 强调文字颜色 5 4 3 2 5" xfId="21110"/>
    <cellStyle name="40% - 强调文字颜色 5 4 3 3" xfId="21114"/>
    <cellStyle name="40% - 强调文字颜色 5 4 3 3 2" xfId="1687"/>
    <cellStyle name="40% - 强调文字颜色 5 4 3 3 2 2" xfId="3261"/>
    <cellStyle name="40% - 强调文字颜色 5 4 3 3 2 3" xfId="3346"/>
    <cellStyle name="40% - 强调文字颜色 5 4 3 3 3" xfId="21115"/>
    <cellStyle name="40% - 强调文字颜色 5 4 3 3 4" xfId="21116"/>
    <cellStyle name="40% - 强调文字颜色 5 4 3 4" xfId="21120"/>
    <cellStyle name="40% - 强调文字颜色 5 4 3 4 2" xfId="21124"/>
    <cellStyle name="40% - 强调文字颜色 5 4 3 4 2 2" xfId="6073"/>
    <cellStyle name="40% - 强调文字颜色 5 4 3 4 2 3" xfId="6650"/>
    <cellStyle name="40% - 强调文字颜色 5 4 3 4 3" xfId="21129"/>
    <cellStyle name="40% - 强调文字颜色 5 4 3 4 4" xfId="21132"/>
    <cellStyle name="40% - 强调文字颜色 5 4 3 5" xfId="8796"/>
    <cellStyle name="40% - 强调文字颜色 5 4 3 5 2" xfId="21137"/>
    <cellStyle name="40% - 强调文字颜色 5 4 3 5 3" xfId="21140"/>
    <cellStyle name="40% - 强调文字颜色 5 4 3 6" xfId="11406"/>
    <cellStyle name="40% - 强调文字颜色 5 4 3 7" xfId="21141"/>
    <cellStyle name="40% - 强调文字颜色 5 4 4" xfId="21143"/>
    <cellStyle name="40% - 强调文字颜色 5 4 4 2" xfId="21148"/>
    <cellStyle name="40% - 强调文字颜色 5 4 4 2 2" xfId="21149"/>
    <cellStyle name="40% - 强调文字颜色 5 4 4 2 2 2" xfId="20138"/>
    <cellStyle name="40% - 强调文字颜色 5 4 4 2 2 3" xfId="21153"/>
    <cellStyle name="40% - 强调文字颜色 5 4 4 2 3" xfId="21154"/>
    <cellStyle name="40% - 强调文字颜色 5 4 4 2 4" xfId="21155"/>
    <cellStyle name="40% - 强调文字颜色 5 4 4 3" xfId="21160"/>
    <cellStyle name="40% - 强调文字颜色 5 4 4 3 2" xfId="8732"/>
    <cellStyle name="40% - 强调文字颜色 5 4 4 3 2 2" xfId="21162"/>
    <cellStyle name="40% - 强调文字颜色 5 4 4 3 2 3" xfId="21164"/>
    <cellStyle name="40% - 强调文字颜色 5 4 4 3 3" xfId="21165"/>
    <cellStyle name="40% - 强调文字颜色 5 4 4 3 4" xfId="21166"/>
    <cellStyle name="40% - 强调文字颜色 5 4 4 4" xfId="21168"/>
    <cellStyle name="40% - 强调文字颜色 5 4 4 4 2" xfId="21171"/>
    <cellStyle name="40% - 强调文字颜色 5 4 4 4 3" xfId="21174"/>
    <cellStyle name="40% - 强调文字颜色 5 4 4 5" xfId="21177"/>
    <cellStyle name="40% - 强调文字颜色 5 4 4 6" xfId="19687"/>
    <cellStyle name="40% - 强调文字颜色 5 4 5" xfId="21178"/>
    <cellStyle name="40% - 强调文字颜色 5 4 5 2" xfId="21180"/>
    <cellStyle name="40% - 强调文字颜色 5 4 5 2 2" xfId="21181"/>
    <cellStyle name="40% - 强调文字颜色 5 4 5 2 3" xfId="21182"/>
    <cellStyle name="40% - 强调文字颜色 5 4 5 3" xfId="21183"/>
    <cellStyle name="40% - 强调文字颜色 5 4 5 4" xfId="21184"/>
    <cellStyle name="40% - 强调文字颜色 5 4 6" xfId="21185"/>
    <cellStyle name="40% - 强调文字颜色 5 4 6 2" xfId="21186"/>
    <cellStyle name="40% - 强调文字颜色 5 4 6 2 2" xfId="21187"/>
    <cellStyle name="40% - 强调文字颜色 5 4 6 2 3" xfId="21188"/>
    <cellStyle name="40% - 强调文字颜色 5 4 6 3" xfId="21189"/>
    <cellStyle name="40% - 强调文字颜色 5 4 6 4" xfId="17053"/>
    <cellStyle name="40% - 强调文字颜色 5 4 7" xfId="21190"/>
    <cellStyle name="40% - 强调文字颜色 5 4 7 2" xfId="21192"/>
    <cellStyle name="40% - 强调文字颜色 5 4 7 2 2" xfId="21193"/>
    <cellStyle name="40% - 强调文字颜色 5 4 7 2 3" xfId="21194"/>
    <cellStyle name="40% - 强调文字颜色 5 4 7 3" xfId="21195"/>
    <cellStyle name="40% - 强调文字颜色 5 4 7 4" xfId="17217"/>
    <cellStyle name="40% - 强调文字颜色 5 4 8" xfId="21196"/>
    <cellStyle name="40% - 强调文字颜色 5 4 8 2" xfId="21198"/>
    <cellStyle name="40% - 强调文字颜色 5 4 8 2 2" xfId="21199"/>
    <cellStyle name="40% - 强调文字颜色 5 4 8 2 3" xfId="21200"/>
    <cellStyle name="40% - 强调文字颜色 5 4 8 3" xfId="21201"/>
    <cellStyle name="40% - 强调文字颜色 5 4 8 4" xfId="17298"/>
    <cellStyle name="40% - 强调文字颜色 5 4 9" xfId="21203"/>
    <cellStyle name="40% - 强调文字颜色 5 4 9 2" xfId="21205"/>
    <cellStyle name="40% - 强调文字颜色 5 4 9 3" xfId="21207"/>
    <cellStyle name="40% - 强调文字颜色 5 4_11" xfId="12341"/>
    <cellStyle name="40% - 强调文字颜色 5 5" xfId="10937"/>
    <cellStyle name="40% - 强调文字颜色 5 5 10" xfId="21118"/>
    <cellStyle name="40% - 强调文字颜色 5 5 2" xfId="21209"/>
    <cellStyle name="40% - 强调文字颜色 5 5 2 2" xfId="21214"/>
    <cellStyle name="40% - 强调文字颜色 5 5 2 2 2" xfId="21215"/>
    <cellStyle name="40% - 强调文字颜色 5 5 2 2 2 2" xfId="21216"/>
    <cellStyle name="40% - 强调文字颜色 5 5 2 2 2 3" xfId="21218"/>
    <cellStyle name="40% - 强调文字颜色 5 5 2 2 3" xfId="21224"/>
    <cellStyle name="40% - 强调文字颜色 5 5 2 2 4" xfId="21225"/>
    <cellStyle name="40% - 强调文字颜色 5 5 2 3" xfId="21226"/>
    <cellStyle name="40% - 强调文字颜色 5 5 2 3 2" xfId="1894"/>
    <cellStyle name="40% - 强调文字颜色 5 5 2 3 2 2" xfId="19009"/>
    <cellStyle name="40% - 强调文字颜色 5 5 2 3 2 3" xfId="20335"/>
    <cellStyle name="40% - 强调文字颜色 5 5 2 3 3" xfId="21228"/>
    <cellStyle name="40% - 强调文字颜色 5 5 2 3 4" xfId="21230"/>
    <cellStyle name="40% - 强调文字颜色 5 5 2 4" xfId="21231"/>
    <cellStyle name="40% - 强调文字颜色 5 5 2 4 2" xfId="21232"/>
    <cellStyle name="40% - 强调文字颜色 5 5 2 4 2 2" xfId="7604"/>
    <cellStyle name="40% - 强调文字颜色 5 5 2 4 2 3" xfId="7625"/>
    <cellStyle name="40% - 强调文字颜色 5 5 2 4 3" xfId="21234"/>
    <cellStyle name="40% - 强调文字颜色 5 5 2 4 4" xfId="21236"/>
    <cellStyle name="40% - 强调文字颜色 5 5 2 5" xfId="21238"/>
    <cellStyle name="40% - 强调文字颜色 5 5 2 5 2" xfId="21239"/>
    <cellStyle name="40% - 强调文字颜色 5 5 2 5 3" xfId="21240"/>
    <cellStyle name="40% - 强调文字颜色 5 5 2 6" xfId="13891"/>
    <cellStyle name="40% - 强调文字颜色 5 5 2 7" xfId="13895"/>
    <cellStyle name="40% - 强调文字颜色 5 5 3" xfId="21241"/>
    <cellStyle name="40% - 强调文字颜色 5 5 3 2" xfId="21243"/>
    <cellStyle name="40% - 强调文字颜色 5 5 3 2 2" xfId="21244"/>
    <cellStyle name="40% - 强调文字颜色 5 5 3 2 2 2" xfId="21245"/>
    <cellStyle name="40% - 强调文字颜色 5 5 3 2 2 3" xfId="21248"/>
    <cellStyle name="40% - 强调文字颜色 5 5 3 2 3" xfId="21253"/>
    <cellStyle name="40% - 强调文字颜色 5 5 3 2 4" xfId="21254"/>
    <cellStyle name="40% - 强调文字颜色 5 5 3 3" xfId="21255"/>
    <cellStyle name="40% - 强调文字颜色 5 5 3 3 2" xfId="7739"/>
    <cellStyle name="40% - 强调文字颜色 5 5 3 3 3" xfId="21256"/>
    <cellStyle name="40% - 强调文字颜色 5 5 3 4" xfId="21257"/>
    <cellStyle name="40% - 强调文字颜色 5 5 3 5" xfId="11425"/>
    <cellStyle name="40% - 强调文字颜色 5 5 4" xfId="21258"/>
    <cellStyle name="40% - 强调文字颜色 5 5 4 2" xfId="21259"/>
    <cellStyle name="40% - 强调文字颜色 5 5 4 2 2" xfId="21260"/>
    <cellStyle name="40% - 强调文字颜色 5 5 4 2 3" xfId="21261"/>
    <cellStyle name="40% - 强调文字颜色 5 5 4 3" xfId="21262"/>
    <cellStyle name="40% - 强调文字颜色 5 5 4 4" xfId="21263"/>
    <cellStyle name="40% - 强调文字颜色 5 5 5" xfId="21265"/>
    <cellStyle name="40% - 强调文字颜色 5 5 5 2" xfId="21266"/>
    <cellStyle name="40% - 强调文字颜色 5 5 5 2 2" xfId="21267"/>
    <cellStyle name="40% - 强调文字颜色 5 5 5 2 3" xfId="21268"/>
    <cellStyle name="40% - 强调文字颜色 5 5 5 3" xfId="21269"/>
    <cellStyle name="40% - 强调文字颜色 5 5 5 4" xfId="21270"/>
    <cellStyle name="40% - 强调文字颜色 5 5 6" xfId="21272"/>
    <cellStyle name="40% - 强调文字颜色 5 5 6 2" xfId="21273"/>
    <cellStyle name="40% - 强调文字颜色 5 5 6 2 2" xfId="21274"/>
    <cellStyle name="40% - 强调文字颜色 5 5 6 2 3" xfId="21275"/>
    <cellStyle name="40% - 强调文字颜色 5 5 6 3" xfId="21276"/>
    <cellStyle name="40% - 强调文字颜色 5 5 6 4" xfId="17388"/>
    <cellStyle name="40% - 强调文字颜色 5 5 7" xfId="21277"/>
    <cellStyle name="40% - 强调文字颜色 5 5 7 2" xfId="21279"/>
    <cellStyle name="40% - 强调文字颜色 5 5 7 2 2" xfId="21281"/>
    <cellStyle name="40% - 强调文字颜色 5 5 7 2 3" xfId="21282"/>
    <cellStyle name="40% - 强调文字颜色 5 5 7 3" xfId="21283"/>
    <cellStyle name="40% - 强调文字颜色 5 5 7 4" xfId="17475"/>
    <cellStyle name="40% - 强调文字颜色 5 5 8" xfId="21284"/>
    <cellStyle name="40% - 强调文字颜色 5 5 8 2" xfId="21287"/>
    <cellStyle name="40% - 强调文字颜色 5 5 8 3" xfId="21289"/>
    <cellStyle name="40% - 强调文字颜色 5 5 9" xfId="11088"/>
    <cellStyle name="40% - 强调文字颜色 5 6" xfId="10752"/>
    <cellStyle name="40% - 强调文字颜色 5 6 2" xfId="16294"/>
    <cellStyle name="40% - 强调文字颜色 5 6 2 2" xfId="16296"/>
    <cellStyle name="40% - 强调文字颜色 5 6 2 2 2" xfId="21290"/>
    <cellStyle name="40% - 强调文字颜色 5 6 2 2 2 2" xfId="14026"/>
    <cellStyle name="40% - 强调文字颜色 5 6 2 2 2 2 2" xfId="14814"/>
    <cellStyle name="40% - 强调文字颜色 5 6 2 2 2 2 3" xfId="21293"/>
    <cellStyle name="40% - 强调文字颜色 5 6 2 2 2 3" xfId="13672"/>
    <cellStyle name="40% - 强调文字颜色 5 6 2 2 2 4" xfId="21298"/>
    <cellStyle name="40% - 强调文字颜色 5 6 2 2 3" xfId="21303"/>
    <cellStyle name="40% - 强调文字颜色 5 6 2 2 3 2" xfId="14033"/>
    <cellStyle name="40% - 强调文字颜色 5 6 2 2 3 3" xfId="21306"/>
    <cellStyle name="40% - 强调文字颜色 5 6 2 2 4" xfId="13356"/>
    <cellStyle name="40% - 强调文字颜色 5 6 2 2 5" xfId="13362"/>
    <cellStyle name="40% - 强调文字颜色 5 6 2 3" xfId="16300"/>
    <cellStyle name="40% - 强调文字颜色 5 6 2 3 2" xfId="10115"/>
    <cellStyle name="40% - 强调文字颜色 5 6 2 3 2 2" xfId="21310"/>
    <cellStyle name="40% - 强调文字颜色 5 6 2 3 2 3" xfId="21313"/>
    <cellStyle name="40% - 强调文字颜色 5 6 2 3 3" xfId="17108"/>
    <cellStyle name="40% - 强调文字颜色 5 6 2 3 4" xfId="17115"/>
    <cellStyle name="40% - 强调文字颜色 5 6 2 4" xfId="21316"/>
    <cellStyle name="40% - 强调文字颜色 5 6 2 4 2" xfId="21317"/>
    <cellStyle name="40% - 强调文字颜色 5 6 2 4 3" xfId="21318"/>
    <cellStyle name="40% - 强调文字颜色 5 6 2 5" xfId="21319"/>
    <cellStyle name="40% - 强调文字颜色 5 6 2 6" xfId="4786"/>
    <cellStyle name="40% - 强调文字颜色 5 6 3" xfId="16302"/>
    <cellStyle name="40% - 强调文字颜色 5 6 3 2" xfId="21320"/>
    <cellStyle name="40% - 强调文字颜色 5 6 3 2 2" xfId="21321"/>
    <cellStyle name="40% - 强调文字颜色 5 6 3 2 2 2" xfId="14169"/>
    <cellStyle name="40% - 强调文字颜色 5 6 3 2 2 3" xfId="14172"/>
    <cellStyle name="40% - 强调文字颜色 5 6 3 2 3" xfId="21322"/>
    <cellStyle name="40% - 强调文字颜色 5 6 3 2 4" xfId="21323"/>
    <cellStyle name="40% - 强调文字颜色 5 6 3 3" xfId="21324"/>
    <cellStyle name="40% - 强调文字颜色 5 6 3 3 2" xfId="21325"/>
    <cellStyle name="40% - 强调文字颜色 5 6 3 3 3" xfId="18758"/>
    <cellStyle name="40% - 强调文字颜色 5 6 3 4" xfId="21326"/>
    <cellStyle name="40% - 强调文字颜色 5 6 3 5" xfId="4859"/>
    <cellStyle name="40% - 强调文字颜色 5 6 4" xfId="16305"/>
    <cellStyle name="40% - 强调文字颜色 5 6 4 2" xfId="21327"/>
    <cellStyle name="40% - 强调文字颜色 5 6 4 2 2" xfId="21328"/>
    <cellStyle name="40% - 强调文字颜色 5 6 4 2 3" xfId="21329"/>
    <cellStyle name="40% - 强调文字颜色 5 6 4 3" xfId="21330"/>
    <cellStyle name="40% - 强调文字颜色 5 6 4 4" xfId="21331"/>
    <cellStyle name="40% - 强调文字颜色 5 6 5" xfId="15337"/>
    <cellStyle name="40% - 强调文字颜色 5 6 5 2" xfId="21332"/>
    <cellStyle name="40% - 强调文字颜色 5 6 5 2 2" xfId="21333"/>
    <cellStyle name="40% - 强调文字颜色 5 6 5 2 3" xfId="21335"/>
    <cellStyle name="40% - 强调文字颜色 5 6 5 3" xfId="21336"/>
    <cellStyle name="40% - 强调文字颜色 5 6 5 4" xfId="21337"/>
    <cellStyle name="40% - 强调文字颜色 5 6 6" xfId="15339"/>
    <cellStyle name="40% - 强调文字颜色 5 6 6 2" xfId="21338"/>
    <cellStyle name="40% - 强调文字颜色 5 6 6 2 2" xfId="12910"/>
    <cellStyle name="40% - 强调文字颜色 5 6 6 2 3" xfId="21339"/>
    <cellStyle name="40% - 强调文字颜色 5 6 6 3" xfId="21340"/>
    <cellStyle name="40% - 强调文字颜色 5 6 6 4" xfId="808"/>
    <cellStyle name="40% - 强调文字颜色 5 6 7" xfId="15884"/>
    <cellStyle name="40% - 强调文字颜色 5 6 7 2" xfId="21342"/>
    <cellStyle name="40% - 强调文字颜色 5 6 7 3" xfId="21344"/>
    <cellStyle name="40% - 强调文字颜色 5 6 8" xfId="15887"/>
    <cellStyle name="40% - 强调文字颜色 5 6 9" xfId="11219"/>
    <cellStyle name="40% - 强调文字颜色 5 7" xfId="10757"/>
    <cellStyle name="40% - 强调文字颜色 5 7 2" xfId="12766"/>
    <cellStyle name="40% - 强调文字颜色 5 7 2 2" xfId="631"/>
    <cellStyle name="40% - 强调文字颜色 5 7 2 2 2" xfId="1450"/>
    <cellStyle name="40% - 强调文字颜色 5 7 2 2 3" xfId="323"/>
    <cellStyle name="40% - 强调文字颜色 5 7 2 3" xfId="9010"/>
    <cellStyle name="40% - 强调文字颜色 5 7 2 4" xfId="5908"/>
    <cellStyle name="40% - 强调文字颜色 5 7 3" xfId="12768"/>
    <cellStyle name="40% - 强调文字颜色 5 7 3 2" xfId="10778"/>
    <cellStyle name="40% - 强调文字颜色 5 7 3 2 2" xfId="21346"/>
    <cellStyle name="40% - 强调文字颜色 5 7 3 2 3" xfId="16547"/>
    <cellStyle name="40% - 强调文字颜色 5 7 3 3" xfId="10620"/>
    <cellStyle name="40% - 强调文字颜色 5 7 3 4" xfId="21347"/>
    <cellStyle name="40% - 强调文字颜色 5 7 4" xfId="12770"/>
    <cellStyle name="40% - 强调文字颜色 5 7 4 2" xfId="10784"/>
    <cellStyle name="40% - 强调文字颜色 5 7 4 3" xfId="21348"/>
    <cellStyle name="40% - 强调文字颜色 5 7 5" xfId="12771"/>
    <cellStyle name="40% - 强调文字颜色 5 7 6" xfId="7395"/>
    <cellStyle name="40% - 强调文字颜色 5 8" xfId="12776"/>
    <cellStyle name="40% - 强调文字颜色 5 8 2" xfId="12779"/>
    <cellStyle name="40% - 强调文字颜色 5 8 2 2" xfId="10799"/>
    <cellStyle name="40% - 强调文字颜色 5 8 2 2 2" xfId="13969"/>
    <cellStyle name="40% - 强调文字颜色 5 8 2 2 3" xfId="13974"/>
    <cellStyle name="40% - 强调文字颜色 5 8 2 3" xfId="12783"/>
    <cellStyle name="40% - 强调文字颜色 5 8 2 4" xfId="6227"/>
    <cellStyle name="40% - 强调文字颜色 5 8 3" xfId="12785"/>
    <cellStyle name="40% - 强调文字颜色 5 8 3 2" xfId="21349"/>
    <cellStyle name="40% - 强调文字颜色 5 8 3 3" xfId="21350"/>
    <cellStyle name="40% - 强调文字颜色 5 8 4" xfId="12788"/>
    <cellStyle name="40% - 强调文字颜色 5 8 5" xfId="16875"/>
    <cellStyle name="40% - 强调文字颜色 5 9" xfId="12790"/>
    <cellStyle name="40% - 强调文字颜色 5 9 2" xfId="12792"/>
    <cellStyle name="40% - 强调文字颜色 5 9 2 2" xfId="12795"/>
    <cellStyle name="40% - 强调文字颜色 5 9 2 2 2" xfId="14150"/>
    <cellStyle name="40% - 强调文字颜色 5 9 2 2 3" xfId="21351"/>
    <cellStyle name="40% - 强调文字颜色 5 9 2 3" xfId="12797"/>
    <cellStyle name="40% - 强调文字颜色 5 9 2 4" xfId="6386"/>
    <cellStyle name="40% - 强调文字颜色 5 9 3" xfId="12313"/>
    <cellStyle name="40% - 强调文字颜色 5 9 3 2" xfId="21352"/>
    <cellStyle name="40% - 强调文字颜色 5 9 3 3" xfId="21353"/>
    <cellStyle name="40% - 强调文字颜色 5 9 4" xfId="12320"/>
    <cellStyle name="40% - 强调文字颜色 5 9 5" xfId="21354"/>
    <cellStyle name="40% - 强调文字颜色 6 10" xfId="21355"/>
    <cellStyle name="40% - 强调文字颜色 6 10 2" xfId="2714"/>
    <cellStyle name="40% - 强调文字颜色 6 10 2 2" xfId="1096"/>
    <cellStyle name="40% - 强调文字颜色 6 10 2 3" xfId="1111"/>
    <cellStyle name="40% - 强调文字颜色 6 10 3" xfId="21356"/>
    <cellStyle name="40% - 强调文字颜色 6 10 4" xfId="21357"/>
    <cellStyle name="40% - 强调文字颜色 6 11" xfId="21358"/>
    <cellStyle name="40% - 强调文字颜色 6 11 2" xfId="21359"/>
    <cellStyle name="40% - 强调文字颜色 6 11 2 2" xfId="11925"/>
    <cellStyle name="40% - 强调文字颜色 6 11 2 3" xfId="19137"/>
    <cellStyle name="40% - 强调文字颜色 6 11 3" xfId="21360"/>
    <cellStyle name="40% - 强调文字颜色 6 11 4" xfId="11937"/>
    <cellStyle name="40% - 强调文字颜色 6 12" xfId="21362"/>
    <cellStyle name="40% - 强调文字颜色 6 12 2" xfId="21363"/>
    <cellStyle name="40% - 强调文字颜色 6 12 2 2" xfId="20172"/>
    <cellStyle name="40% - 强调文字颜色 6 12 2 3" xfId="20177"/>
    <cellStyle name="40% - 强调文字颜色 6 12 3" xfId="21364"/>
    <cellStyle name="40% - 强调文字颜色 6 12 4" xfId="11953"/>
    <cellStyle name="40% - 强调文字颜色 6 13" xfId="21365"/>
    <cellStyle name="40% - 强调文字颜色 6 13 2" xfId="18963"/>
    <cellStyle name="40% - 强调文字颜色 6 13 3" xfId="21366"/>
    <cellStyle name="40% - 强调文字颜色 6 14" xfId="21367"/>
    <cellStyle name="40% - 强调文字颜色 6 15" xfId="21368"/>
    <cellStyle name="40% - 强调文字颜色 6 16" xfId="21369"/>
    <cellStyle name="40% - 强调文字颜色 6 2" xfId="21372"/>
    <cellStyle name="40% - 强调文字颜色 6 2 10" xfId="19851"/>
    <cellStyle name="40% - 强调文字颜色 6 2 10 2" xfId="8743"/>
    <cellStyle name="40% - 强调文字颜色 6 2 10 2 2" xfId="6820"/>
    <cellStyle name="40% - 强调文字颜色 6 2 10 2 3" xfId="6825"/>
    <cellStyle name="40% - 强调文字颜色 6 2 10 3" xfId="8755"/>
    <cellStyle name="40% - 强调文字颜色 6 2 10 4" xfId="8757"/>
    <cellStyle name="40% - 强调文字颜色 6 2 11" xfId="19855"/>
    <cellStyle name="40% - 强调文字颜色 6 2 11 2" xfId="8708"/>
    <cellStyle name="40% - 强调文字颜色 6 2 11 2 2" xfId="21374"/>
    <cellStyle name="40% - 强调文字颜色 6 2 11 2 3" xfId="21376"/>
    <cellStyle name="40% - 强调文字颜色 6 2 11 3" xfId="21378"/>
    <cellStyle name="40% - 强调文字颜色 6 2 11 4" xfId="21381"/>
    <cellStyle name="40% - 强调文字颜色 6 2 12" xfId="21385"/>
    <cellStyle name="40% - 强调文字颜色 6 2 12 2" xfId="8723"/>
    <cellStyle name="40% - 强调文字颜色 6 2 12 2 2" xfId="21387"/>
    <cellStyle name="40% - 强调文字颜色 6 2 12 2 3" xfId="21389"/>
    <cellStyle name="40% - 强调文字颜色 6 2 12 3" xfId="21391"/>
    <cellStyle name="40% - 强调文字颜色 6 2 12 4" xfId="21393"/>
    <cellStyle name="40% - 强调文字颜色 6 2 13" xfId="21396"/>
    <cellStyle name="40% - 强调文字颜色 6 2 13 2" xfId="3890"/>
    <cellStyle name="40% - 强调文字颜色 6 2 13 2 2" xfId="17016"/>
    <cellStyle name="40% - 强调文字颜色 6 2 13 2 3" xfId="21398"/>
    <cellStyle name="40% - 强调文字颜色 6 2 13 3" xfId="21401"/>
    <cellStyle name="40% - 强调文字颜色 6 2 13 4" xfId="21403"/>
    <cellStyle name="40% - 强调文字颜色 6 2 14" xfId="5748"/>
    <cellStyle name="40% - 强调文字颜色 6 2 14 2" xfId="8752"/>
    <cellStyle name="40% - 强调文字颜色 6 2 14 3" xfId="21405"/>
    <cellStyle name="40% - 强调文字颜色 6 2 15" xfId="2139"/>
    <cellStyle name="40% - 强调文字颜色 6 2 16" xfId="21407"/>
    <cellStyle name="40% - 强调文字颜色 6 2 2" xfId="7866"/>
    <cellStyle name="40% - 强调文字颜色 6 2 2 10" xfId="21411"/>
    <cellStyle name="40% - 强调文字颜色 6 2 2 2" xfId="21414"/>
    <cellStyle name="40% - 强调文字颜色 6 2 2 2 2" xfId="21416"/>
    <cellStyle name="40% - 强调文字颜色 6 2 2 2 2 2" xfId="21418"/>
    <cellStyle name="40% - 强调文字颜色 6 2 2 2 2 2 2" xfId="17635"/>
    <cellStyle name="40% - 强调文字颜色 6 2 2 2 2 2 2 2" xfId="21420"/>
    <cellStyle name="40% - 强调文字颜色 6 2 2 2 2 2 2 3" xfId="21423"/>
    <cellStyle name="40% - 强调文字颜色 6 2 2 2 2 2 3" xfId="5581"/>
    <cellStyle name="40% - 强调文字颜色 6 2 2 2 2 2 4" xfId="5632"/>
    <cellStyle name="40% - 强调文字颜色 6 2 2 2 2 3" xfId="14756"/>
    <cellStyle name="40% - 强调文字颜色 6 2 2 2 2 3 2" xfId="5216"/>
    <cellStyle name="40% - 强调文字颜色 6 2 2 2 2 3 2 2" xfId="21425"/>
    <cellStyle name="40% - 强调文字颜色 6 2 2 2 2 3 2 3" xfId="21427"/>
    <cellStyle name="40% - 强调文字颜色 6 2 2 2 2 3 3" xfId="5225"/>
    <cellStyle name="40% - 强调文字颜色 6 2 2 2 2 3 4" xfId="21432"/>
    <cellStyle name="40% - 强调文字颜色 6 2 2 2 2 4" xfId="13924"/>
    <cellStyle name="40% - 强调文字颜色 6 2 2 2 2 4 2" xfId="5329"/>
    <cellStyle name="40% - 强调文字颜色 6 2 2 2 2 4 2 2" xfId="21434"/>
    <cellStyle name="40% - 强调文字颜色 6 2 2 2 2 4 2 3" xfId="21436"/>
    <cellStyle name="40% - 强调文字颜色 6 2 2 2 2 4 3" xfId="5358"/>
    <cellStyle name="40% - 强调文字颜色 6 2 2 2 2 4 4" xfId="21438"/>
    <cellStyle name="40% - 强调文字颜色 6 2 2 2 2 5" xfId="13930"/>
    <cellStyle name="40% - 强调文字颜色 6 2 2 2 2 5 2" xfId="21439"/>
    <cellStyle name="40% - 强调文字颜色 6 2 2 2 2 5 2 2" xfId="21441"/>
    <cellStyle name="40% - 强调文字颜色 6 2 2 2 2 5 2 3" xfId="21371"/>
    <cellStyle name="40% - 强调文字颜色 6 2 2 2 2 5 3" xfId="21444"/>
    <cellStyle name="40% - 强调文字颜色 6 2 2 2 2 5 4" xfId="21447"/>
    <cellStyle name="40% - 强调文字颜色 6 2 2 2 2 6" xfId="5420"/>
    <cellStyle name="40% - 强调文字颜色 6 2 2 2 2 6 2" xfId="5427"/>
    <cellStyle name="40% - 强调文字颜色 6 2 2 2 2 6 3" xfId="21451"/>
    <cellStyle name="40% - 强调文字颜色 6 2 2 2 2 7" xfId="21453"/>
    <cellStyle name="40% - 强调文字颜色 6 2 2 2 2 8" xfId="21456"/>
    <cellStyle name="40% - 强调文字颜色 6 2 2 2 3" xfId="21459"/>
    <cellStyle name="40% - 强调文字颜色 6 2 2 2 3 2" xfId="243"/>
    <cellStyle name="40% - 强调文字颜色 6 2 2 2 3 2 2" xfId="21461"/>
    <cellStyle name="40% - 强调文字颜色 6 2 2 2 3 2 3" xfId="21462"/>
    <cellStyle name="40% - 强调文字颜色 6 2 2 2 3 3" xfId="14760"/>
    <cellStyle name="40% - 强调文字颜色 6 2 2 2 3 4" xfId="13941"/>
    <cellStyle name="40% - 强调文字颜色 6 2 2 2 4" xfId="15227"/>
    <cellStyle name="40% - 强调文字颜色 6 2 2 2 4 2" xfId="21463"/>
    <cellStyle name="40% - 强调文字颜色 6 2 2 2 4 2 2" xfId="21464"/>
    <cellStyle name="40% - 强调文字颜色 6 2 2 2 4 2 3" xfId="21465"/>
    <cellStyle name="40% - 强调文字颜色 6 2 2 2 4 3" xfId="14768"/>
    <cellStyle name="40% - 强调文字颜色 6 2 2 2 4 4" xfId="13958"/>
    <cellStyle name="40% - 强调文字颜色 6 2 2 2 5" xfId="15230"/>
    <cellStyle name="40% - 强调文字颜色 6 2 2 2 5 2" xfId="21466"/>
    <cellStyle name="40% - 强调文字颜色 6 2 2 2 5 2 2" xfId="21467"/>
    <cellStyle name="40% - 强调文字颜色 6 2 2 2 5 2 3" xfId="21468"/>
    <cellStyle name="40% - 强调文字颜色 6 2 2 2 5 3" xfId="21469"/>
    <cellStyle name="40% - 强调文字颜色 6 2 2 2 5 4" xfId="21470"/>
    <cellStyle name="40% - 强调文字颜色 6 2 2 2 6" xfId="21471"/>
    <cellStyle name="40% - 强调文字颜色 6 2 2 2 6 2" xfId="14181"/>
    <cellStyle name="40% - 强调文字颜色 6 2 2 2 6 2 2" xfId="21473"/>
    <cellStyle name="40% - 强调文字颜色 6 2 2 2 6 2 3" xfId="21476"/>
    <cellStyle name="40% - 强调文字颜色 6 2 2 2 6 3" xfId="21478"/>
    <cellStyle name="40% - 强调文字颜色 6 2 2 2 6 4" xfId="21479"/>
    <cellStyle name="40% - 强调文字颜色 6 2 2 2 7" xfId="21480"/>
    <cellStyle name="40% - 强调文字颜色 6 2 2 2 7 2" xfId="21482"/>
    <cellStyle name="40% - 强调文字颜色 6 2 2 2 7 3" xfId="21483"/>
    <cellStyle name="40% - 强调文字颜色 6 2 2 2 8" xfId="9630"/>
    <cellStyle name="40% - 强调文字颜色 6 2 2 2 9" xfId="9660"/>
    <cellStyle name="40% - 强调文字颜色 6 2 2 3" xfId="21484"/>
    <cellStyle name="40% - 强调文字颜色 6 2 2 3 2" xfId="10952"/>
    <cellStyle name="40% - 强调文字颜色 6 2 2 3 2 2" xfId="21486"/>
    <cellStyle name="40% - 强调文字颜色 6 2 2 3 2 2 2" xfId="8023"/>
    <cellStyle name="40% - 强调文字颜色 6 2 2 3 2 2 2 2" xfId="8029"/>
    <cellStyle name="40% - 强调文字颜色 6 2 2 3 2 2 2 3" xfId="8034"/>
    <cellStyle name="40% - 强调文字颜色 6 2 2 3 2 2 3" xfId="8047"/>
    <cellStyle name="40% - 强调文字颜色 6 2 2 3 2 2 4" xfId="21489"/>
    <cellStyle name="40% - 强调文字颜色 6 2 2 3 2 3" xfId="21490"/>
    <cellStyle name="40% - 强调文字颜色 6 2 2 3 2 3 2" xfId="16073"/>
    <cellStyle name="40% - 强调文字颜色 6 2 2 3 2 3 3" xfId="16082"/>
    <cellStyle name="40% - 强调文字颜色 6 2 2 3 2 4" xfId="21491"/>
    <cellStyle name="40% - 强调文字颜色 6 2 2 3 2 5" xfId="21492"/>
    <cellStyle name="40% - 强调文字颜色 6 2 2 3 3" xfId="10955"/>
    <cellStyle name="40% - 强调文字颜色 6 2 2 3 3 2" xfId="21493"/>
    <cellStyle name="40% - 强调文字颜色 6 2 2 3 3 2 2" xfId="16960"/>
    <cellStyle name="40% - 强调文字颜色 6 2 2 3 3 2 3" xfId="16972"/>
    <cellStyle name="40% - 强调文字颜色 6 2 2 3 3 3" xfId="21495"/>
    <cellStyle name="40% - 强调文字颜色 6 2 2 3 3 4" xfId="21497"/>
    <cellStyle name="40% - 强调文字颜色 6 2 2 3 4" xfId="21500"/>
    <cellStyle name="40% - 强调文字颜色 6 2 2 3 4 2" xfId="21501"/>
    <cellStyle name="40% - 强调文字颜色 6 2 2 3 4 2 2" xfId="18569"/>
    <cellStyle name="40% - 强调文字颜色 6 2 2 3 4 2 3" xfId="18573"/>
    <cellStyle name="40% - 强调文字颜色 6 2 2 3 4 3" xfId="21502"/>
    <cellStyle name="40% - 强调文字颜色 6 2 2 3 4 4" xfId="16981"/>
    <cellStyle name="40% - 强调文字颜色 6 2 2 3 5" xfId="21504"/>
    <cellStyle name="40% - 强调文字颜色 6 2 2 3 5 2" xfId="21505"/>
    <cellStyle name="40% - 强调文字颜色 6 2 2 3 5 3" xfId="21506"/>
    <cellStyle name="40% - 强调文字颜色 6 2 2 3 6" xfId="21508"/>
    <cellStyle name="40% - 强调文字颜色 6 2 2 3 7" xfId="21510"/>
    <cellStyle name="40% - 强调文字颜色 6 2 2 4" xfId="17975"/>
    <cellStyle name="40% - 强调文字颜色 6 2 2 4 2" xfId="10968"/>
    <cellStyle name="40% - 强调文字颜色 6 2 2 4 2 2" xfId="21511"/>
    <cellStyle name="40% - 强调文字颜色 6 2 2 4 2 2 2" xfId="20074"/>
    <cellStyle name="40% - 强调文字颜色 6 2 2 4 2 2 3" xfId="21513"/>
    <cellStyle name="40% - 强调文字颜色 6 2 2 4 2 3" xfId="21514"/>
    <cellStyle name="40% - 强调文字颜色 6 2 2 4 2 4" xfId="21516"/>
    <cellStyle name="40% - 强调文字颜色 6 2 2 4 3" xfId="10974"/>
    <cellStyle name="40% - 强调文字颜色 6 2 2 4 3 2" xfId="16742"/>
    <cellStyle name="40% - 强调文字颜色 6 2 2 4 3 2 2" xfId="16744"/>
    <cellStyle name="40% - 强调文字颜色 6 2 2 4 3 2 3" xfId="16752"/>
    <cellStyle name="40% - 强调文字颜色 6 2 2 4 3 3" xfId="16756"/>
    <cellStyle name="40% - 强调文字颜色 6 2 2 4 3 4" xfId="16764"/>
    <cellStyle name="40% - 强调文字颜色 6 2 2 4 4" xfId="12941"/>
    <cellStyle name="40% - 强调文字颜色 6 2 2 4 4 2" xfId="12944"/>
    <cellStyle name="40% - 强调文字颜色 6 2 2 4 4 3" xfId="5021"/>
    <cellStyle name="40% - 强调文字颜色 6 2 2 4 5" xfId="13043"/>
    <cellStyle name="40% - 强调文字颜色 6 2 2 4 6" xfId="13089"/>
    <cellStyle name="40% - 强调文字颜色 6 2 2 5" xfId="17981"/>
    <cellStyle name="40% - 强调文字颜色 6 2 2 5 2" xfId="10985"/>
    <cellStyle name="40% - 强调文字颜色 6 2 2 5 2 2" xfId="21517"/>
    <cellStyle name="40% - 强调文字颜色 6 2 2 5 2 3" xfId="21519"/>
    <cellStyle name="40% - 强调文字颜色 6 2 2 5 3" xfId="9987"/>
    <cellStyle name="40% - 强调文字颜色 6 2 2 5 4" xfId="13129"/>
    <cellStyle name="40% - 强调文字颜色 6 2 2 6" xfId="21523"/>
    <cellStyle name="40% - 强调文字颜色 6 2 2 6 2" xfId="10995"/>
    <cellStyle name="40% - 强调文字颜色 6 2 2 6 2 2" xfId="21525"/>
    <cellStyle name="40% - 强调文字颜色 6 2 2 6 2 3" xfId="21527"/>
    <cellStyle name="40% - 强调文字颜色 6 2 2 6 3" xfId="21530"/>
    <cellStyle name="40% - 强调文字颜色 6 2 2 6 4" xfId="13298"/>
    <cellStyle name="40% - 强调文字颜色 6 2 2 7" xfId="16004"/>
    <cellStyle name="40% - 强调文字颜色 6 2 2 7 2" xfId="21532"/>
    <cellStyle name="40% - 强调文字颜色 6 2 2 7 2 2" xfId="21534"/>
    <cellStyle name="40% - 强调文字颜色 6 2 2 7 2 3" xfId="21536"/>
    <cellStyle name="40% - 强调文字颜色 6 2 2 7 3" xfId="21538"/>
    <cellStyle name="40% - 强调文字颜色 6 2 2 7 4" xfId="13350"/>
    <cellStyle name="40% - 强调文字颜色 6 2 2 8" xfId="16008"/>
    <cellStyle name="40% - 强调文字颜色 6 2 2 8 2" xfId="21539"/>
    <cellStyle name="40% - 强调文字颜色 6 2 2 8 3" xfId="21540"/>
    <cellStyle name="40% - 强调文字颜色 6 2 2 9" xfId="21541"/>
    <cellStyle name="40% - 强调文字颜色 6 2 2_11" xfId="21542"/>
    <cellStyle name="40% - 强调文字颜色 6 2 3" xfId="21544"/>
    <cellStyle name="40% - 强调文字颜色 6 2 3 10" xfId="21545"/>
    <cellStyle name="40% - 强调文字颜色 6 2 3 11" xfId="21546"/>
    <cellStyle name="40% - 强调文字颜色 6 2 3 2" xfId="21548"/>
    <cellStyle name="40% - 强调文字颜色 6 2 3 2 2" xfId="21550"/>
    <cellStyle name="40% - 强调文字颜色 6 2 3 2 2 2" xfId="5524"/>
    <cellStyle name="40% - 强调文字颜色 6 2 3 2 2 2 2" xfId="20370"/>
    <cellStyle name="40% - 强调文字颜色 6 2 3 2 2 2 2 2" xfId="20375"/>
    <cellStyle name="40% - 强调文字颜色 6 2 3 2 2 2 2 3" xfId="20377"/>
    <cellStyle name="40% - 强调文字颜色 6 2 3 2 2 2 3" xfId="14611"/>
    <cellStyle name="40% - 强调文字颜色 6 2 3 2 2 2 4" xfId="14613"/>
    <cellStyle name="40% - 强调文字颜色 6 2 3 2 2 3" xfId="13477"/>
    <cellStyle name="40% - 强调文字颜色 6 2 3 2 2 3 2" xfId="20381"/>
    <cellStyle name="40% - 强调文字颜色 6 2 3 2 2 3 2 2" xfId="20383"/>
    <cellStyle name="40% - 强调文字颜色 6 2 3 2 2 3 2 3" xfId="20387"/>
    <cellStyle name="40% - 强调文字颜色 6 2 3 2 2 3 3" xfId="20391"/>
    <cellStyle name="40% - 强调文字颜色 6 2 3 2 2 3 4" xfId="20398"/>
    <cellStyle name="40% - 强调文字颜色 6 2 3 2 2 4" xfId="14839"/>
    <cellStyle name="40% - 强调文字颜色 6 2 3 2 2 4 2" xfId="20400"/>
    <cellStyle name="40% - 强调文字颜色 6 2 3 2 2 4 2 2" xfId="21552"/>
    <cellStyle name="40% - 强调文字颜色 6 2 3 2 2 4 2 3" xfId="21553"/>
    <cellStyle name="40% - 强调文字颜色 6 2 3 2 2 4 3" xfId="20402"/>
    <cellStyle name="40% - 强调文字颜色 6 2 3 2 2 4 4" xfId="21554"/>
    <cellStyle name="40% - 强调文字颜色 6 2 3 2 2 5" xfId="20407"/>
    <cellStyle name="40% - 强调文字颜色 6 2 3 2 2 5 2" xfId="21556"/>
    <cellStyle name="40% - 强调文字颜色 6 2 3 2 2 5 3" xfId="21557"/>
    <cellStyle name="40% - 强调文字颜色 6 2 3 2 2 6" xfId="20409"/>
    <cellStyle name="40% - 强调文字颜色 6 2 3 2 2 7" xfId="21559"/>
    <cellStyle name="40% - 强调文字颜色 6 2 3 2 3" xfId="21562"/>
    <cellStyle name="40% - 强调文字颜色 6 2 3 2 3 2" xfId="13499"/>
    <cellStyle name="40% - 强调文字颜色 6 2 3 2 3 2 2" xfId="21564"/>
    <cellStyle name="40% - 强调文字颜色 6 2 3 2 3 2 3" xfId="21566"/>
    <cellStyle name="40% - 强调文字颜色 6 2 3 2 3 3" xfId="13504"/>
    <cellStyle name="40% - 强调文字颜色 6 2 3 2 3 4" xfId="21568"/>
    <cellStyle name="40% - 强调文字颜色 6 2 3 2 4" xfId="15237"/>
    <cellStyle name="40% - 强调文字颜色 6 2 3 2 4 2" xfId="13514"/>
    <cellStyle name="40% - 强调文字颜色 6 2 3 2 4 2 2" xfId="21569"/>
    <cellStyle name="40% - 强调文字颜色 6 2 3 2 4 2 3" xfId="21570"/>
    <cellStyle name="40% - 强调文字颜色 6 2 3 2 4 3" xfId="18421"/>
    <cellStyle name="40% - 强调文字颜色 6 2 3 2 4 4" xfId="16525"/>
    <cellStyle name="40% - 强调文字颜色 6 2 3 2 5" xfId="12713"/>
    <cellStyle name="40% - 强调文字颜色 6 2 3 2 5 2" xfId="18430"/>
    <cellStyle name="40% - 强调文字颜色 6 2 3 2 5 2 2" xfId="3896"/>
    <cellStyle name="40% - 强调文字颜色 6 2 3 2 5 2 3" xfId="3904"/>
    <cellStyle name="40% - 强调文字颜色 6 2 3 2 5 3" xfId="21572"/>
    <cellStyle name="40% - 强调文字颜色 6 2 3 2 5 4" xfId="16537"/>
    <cellStyle name="40% - 强调文字颜色 6 2 3 2 6" xfId="12717"/>
    <cellStyle name="40% - 强调文字颜色 6 2 3 2 6 2" xfId="14548"/>
    <cellStyle name="40% - 强调文字颜色 6 2 3 2 6 2 2" xfId="3987"/>
    <cellStyle name="40% - 强调文字颜色 6 2 3 2 6 2 3" xfId="9194"/>
    <cellStyle name="40% - 强调文字颜色 6 2 3 2 6 3" xfId="20523"/>
    <cellStyle name="40% - 强调文字颜色 6 2 3 2 6 4" xfId="16542"/>
    <cellStyle name="40% - 强调文字颜色 6 2 3 2 7" xfId="21573"/>
    <cellStyle name="40% - 强调文字颜色 6 2 3 2 7 2" xfId="21574"/>
    <cellStyle name="40% - 强调文字颜色 6 2 3 2 7 3" xfId="21575"/>
    <cellStyle name="40% - 强调文字颜色 6 2 3 2 8" xfId="9770"/>
    <cellStyle name="40% - 强调文字颜色 6 2 3 2 9" xfId="9772"/>
    <cellStyle name="40% - 强调文字颜色 6 2 3 3" xfId="21577"/>
    <cellStyle name="40% - 强调文字颜色 6 2 3 3 2" xfId="11009"/>
    <cellStyle name="40% - 强调文字颜色 6 2 3 3 2 2" xfId="18476"/>
    <cellStyle name="40% - 强调文字颜色 6 2 3 3 2 2 2" xfId="21580"/>
    <cellStyle name="40% - 强调文字颜色 6 2 3 3 2 2 2 2" xfId="7149"/>
    <cellStyle name="40% - 强调文字颜色 6 2 3 3 2 2 2 3" xfId="15597"/>
    <cellStyle name="40% - 强调文字颜色 6 2 3 3 2 2 3" xfId="21583"/>
    <cellStyle name="40% - 强调文字颜色 6 2 3 3 2 2 4" xfId="21586"/>
    <cellStyle name="40% - 强调文字颜色 6 2 3 3 2 3" xfId="18482"/>
    <cellStyle name="40% - 强调文字颜色 6 2 3 3 2 3 2" xfId="21588"/>
    <cellStyle name="40% - 强调文字颜色 6 2 3 3 2 3 3" xfId="21590"/>
    <cellStyle name="40% - 强调文字颜色 6 2 3 3 2 4" xfId="21591"/>
    <cellStyle name="40% - 强调文字颜色 6 2 3 3 2 5" xfId="21592"/>
    <cellStyle name="40% - 强调文字颜色 6 2 3 3 3" xfId="21594"/>
    <cellStyle name="40% - 强调文字颜色 6 2 3 3 3 2" xfId="18494"/>
    <cellStyle name="40% - 强调文字颜色 6 2 3 3 3 2 2" xfId="21596"/>
    <cellStyle name="40% - 强调文字颜色 6 2 3 3 3 2 3" xfId="21599"/>
    <cellStyle name="40% - 强调文字颜色 6 2 3 3 3 3" xfId="18501"/>
    <cellStyle name="40% - 强调文字颜色 6 2 3 3 3 4" xfId="21601"/>
    <cellStyle name="40% - 强调文字颜色 6 2 3 3 4" xfId="21603"/>
    <cellStyle name="40% - 强调文字颜色 6 2 3 3 4 2" xfId="18510"/>
    <cellStyle name="40% - 强调文字颜色 6 2 3 3 4 2 2" xfId="21604"/>
    <cellStyle name="40% - 强调文字颜色 6 2 3 3 4 2 3" xfId="21605"/>
    <cellStyle name="40% - 强调文字颜色 6 2 3 3 4 3" xfId="21607"/>
    <cellStyle name="40% - 强调文字颜色 6 2 3 3 4 4" xfId="21609"/>
    <cellStyle name="40% - 强调文字颜色 6 2 3 3 5" xfId="21612"/>
    <cellStyle name="40% - 强调文字颜色 6 2 3 3 5 2" xfId="21613"/>
    <cellStyle name="40% - 强调文字颜色 6 2 3 3 5 2 2" xfId="904"/>
    <cellStyle name="40% - 强调文字颜色 6 2 3 3 5 2 3" xfId="9270"/>
    <cellStyle name="40% - 强调文字颜色 6 2 3 3 5 3" xfId="21615"/>
    <cellStyle name="40% - 强调文字颜色 6 2 3 3 5 4" xfId="21617"/>
    <cellStyle name="40% - 强调文字颜色 6 2 3 3 6" xfId="21619"/>
    <cellStyle name="40% - 强调文字颜色 6 2 3 3 6 2" xfId="21620"/>
    <cellStyle name="40% - 强调文字颜色 6 2 3 3 6 3" xfId="21621"/>
    <cellStyle name="40% - 强调文字颜色 6 2 3 3 7" xfId="21623"/>
    <cellStyle name="40% - 强调文字颜色 6 2 3 3 8" xfId="9777"/>
    <cellStyle name="40% - 强调文字颜色 6 2 3 4" xfId="21624"/>
    <cellStyle name="40% - 强调文字颜色 6 2 3 4 2" xfId="21628"/>
    <cellStyle name="40% - 强调文字颜色 6 2 3 4 2 2" xfId="18543"/>
    <cellStyle name="40% - 强调文字颜色 6 2 3 4 2 2 2" xfId="4714"/>
    <cellStyle name="40% - 强调文字颜色 6 2 3 4 2 2 3" xfId="4718"/>
    <cellStyle name="40% - 强调文字颜色 6 2 3 4 2 3" xfId="17377"/>
    <cellStyle name="40% - 强调文字颜色 6 2 3 4 2 4" xfId="21634"/>
    <cellStyle name="40% - 强调文字颜色 6 2 3 4 3" xfId="21635"/>
    <cellStyle name="40% - 强调文字颜色 6 2 3 4 3 2" xfId="18219"/>
    <cellStyle name="40% - 强调文字颜色 6 2 3 4 3 2 2" xfId="4236"/>
    <cellStyle name="40% - 强调文字颜色 6 2 3 4 3 2 3" xfId="4802"/>
    <cellStyle name="40% - 强调文字颜色 6 2 3 4 3 3" xfId="18228"/>
    <cellStyle name="40% - 强调文字颜色 6 2 3 4 3 4" xfId="18242"/>
    <cellStyle name="40% - 强调文字颜色 6 2 3 4 4" xfId="13451"/>
    <cellStyle name="40% - 强调文字颜色 6 2 3 4 4 2" xfId="4258"/>
    <cellStyle name="40% - 强调文字颜色 6 2 3 4 4 3" xfId="4270"/>
    <cellStyle name="40% - 强调文字颜色 6 2 3 4 5" xfId="13517"/>
    <cellStyle name="40% - 强调文字颜色 6 2 3 4 6" xfId="13523"/>
    <cellStyle name="40% - 强调文字颜色 6 2 3 5" xfId="13782"/>
    <cellStyle name="40% - 强调文字颜色 6 2 3 5 2" xfId="21640"/>
    <cellStyle name="40% - 强调文字颜色 6 2 3 5 2 2" xfId="21644"/>
    <cellStyle name="40% - 强调文字颜色 6 2 3 5 2 3" xfId="21647"/>
    <cellStyle name="40% - 强调文字颜色 6 2 3 5 3" xfId="21651"/>
    <cellStyle name="40% - 强调文字颜色 6 2 3 5 4" xfId="13557"/>
    <cellStyle name="40% - 强调文字颜色 6 2 3 6" xfId="13786"/>
    <cellStyle name="40% - 强调文字颜色 6 2 3 6 2" xfId="21222"/>
    <cellStyle name="40% - 强调文字颜色 6 2 3 6 2 2" xfId="21655"/>
    <cellStyle name="40% - 强调文字颜色 6 2 3 6 2 3" xfId="21657"/>
    <cellStyle name="40% - 强调文字颜色 6 2 3 6 3" xfId="21663"/>
    <cellStyle name="40% - 强调文字颜色 6 2 3 6 4" xfId="13611"/>
    <cellStyle name="40% - 强调文字颜色 6 2 3 7" xfId="21667"/>
    <cellStyle name="40% - 强调文字颜色 6 2 3 7 2" xfId="21672"/>
    <cellStyle name="40% - 强调文字颜色 6 2 3 7 2 2" xfId="20489"/>
    <cellStyle name="40% - 强调文字颜色 6 2 3 7 2 3" xfId="21675"/>
    <cellStyle name="40% - 强调文字颜色 6 2 3 7 3" xfId="21678"/>
    <cellStyle name="40% - 强调文字颜色 6 2 3 7 4" xfId="13631"/>
    <cellStyle name="40% - 强调文字颜色 6 2 3 8" xfId="21684"/>
    <cellStyle name="40% - 强调文字颜色 6 2 3 8 2" xfId="21687"/>
    <cellStyle name="40% - 强调文字颜色 6 2 3 8 2 2" xfId="15676"/>
    <cellStyle name="40% - 强调文字颜色 6 2 3 8 2 3" xfId="21690"/>
    <cellStyle name="40% - 强调文字颜色 6 2 3 8 3" xfId="19699"/>
    <cellStyle name="40% - 强调文字颜色 6 2 3 8 4" xfId="1816"/>
    <cellStyle name="40% - 强调文字颜色 6 2 3 9" xfId="21692"/>
    <cellStyle name="40% - 强调文字颜色 6 2 3 9 2" xfId="4968"/>
    <cellStyle name="40% - 强调文字颜色 6 2 3 9 3" xfId="4975"/>
    <cellStyle name="40% - 强调文字颜色 6 2 3_11" xfId="15286"/>
    <cellStyle name="40% - 强调文字颜色 6 2 4" xfId="21694"/>
    <cellStyle name="40% - 强调文字颜色 6 2 4 10" xfId="5730"/>
    <cellStyle name="40% - 强调文字颜色 6 2 4 2" xfId="21696"/>
    <cellStyle name="40% - 强调文字颜色 6 2 4 2 2" xfId="21698"/>
    <cellStyle name="40% - 强调文字颜色 6 2 4 2 2 2" xfId="13572"/>
    <cellStyle name="40% - 强调文字颜色 6 2 4 2 2 2 2" xfId="19356"/>
    <cellStyle name="40% - 强调文字颜色 6 2 4 2 2 2 3" xfId="19360"/>
    <cellStyle name="40% - 强调文字颜色 6 2 4 2 2 3" xfId="18913"/>
    <cellStyle name="40% - 强调文字颜色 6 2 4 2 2 4" xfId="19364"/>
    <cellStyle name="40% - 强调文字颜色 6 2 4 2 3" xfId="21700"/>
    <cellStyle name="40% - 强调文字颜色 6 2 4 2 3 2" xfId="18919"/>
    <cellStyle name="40% - 强调文字颜色 6 2 4 2 3 2 2" xfId="21702"/>
    <cellStyle name="40% - 强调文字颜色 6 2 4 2 3 2 3" xfId="21703"/>
    <cellStyle name="40% - 强调文字颜色 6 2 4 2 3 3" xfId="18923"/>
    <cellStyle name="40% - 强调文字颜色 6 2 4 2 3 4" xfId="21704"/>
    <cellStyle name="40% - 强调文字颜色 6 2 4 2 4" xfId="21705"/>
    <cellStyle name="40% - 强调文字颜色 6 2 4 2 4 2" xfId="18928"/>
    <cellStyle name="40% - 强调文字颜色 6 2 4 2 4 2 2" xfId="21707"/>
    <cellStyle name="40% - 强调文字颜色 6 2 4 2 4 2 3" xfId="21708"/>
    <cellStyle name="40% - 强调文字颜色 6 2 4 2 4 3" xfId="21709"/>
    <cellStyle name="40% - 强调文字颜色 6 2 4 2 4 4" xfId="21711"/>
    <cellStyle name="40% - 强调文字颜色 6 2 4 2 5" xfId="21713"/>
    <cellStyle name="40% - 强调文字颜色 6 2 4 2 5 2" xfId="20520"/>
    <cellStyle name="40% - 强调文字颜色 6 2 4 2 5 3" xfId="21715"/>
    <cellStyle name="40% - 强调文字颜色 6 2 4 2 6" xfId="18023"/>
    <cellStyle name="40% - 强调文字颜色 6 2 4 2 7" xfId="21716"/>
    <cellStyle name="40% - 强调文字颜色 6 2 4 3" xfId="21718"/>
    <cellStyle name="40% - 强调文字颜色 6 2 4 3 2" xfId="11023"/>
    <cellStyle name="40% - 强调文字颜色 6 2 4 3 2 2" xfId="16579"/>
    <cellStyle name="40% - 强调文字颜色 6 2 4 3 2 2 2" xfId="21721"/>
    <cellStyle name="40% - 强调文字颜色 6 2 4 3 2 2 3" xfId="21724"/>
    <cellStyle name="40% - 强调文字颜色 6 2 4 3 2 3" xfId="16987"/>
    <cellStyle name="40% - 强调文字颜色 6 2 4 3 2 4" xfId="16993"/>
    <cellStyle name="40% - 强调文字颜色 6 2 4 3 3" xfId="21727"/>
    <cellStyle name="40% - 强调文字颜色 6 2 4 3 3 2" xfId="18970"/>
    <cellStyle name="40% - 强调文字颜色 6 2 4 3 3 3" xfId="16998"/>
    <cellStyle name="40% - 强调文字颜色 6 2 4 3 4" xfId="21729"/>
    <cellStyle name="40% - 强调文字颜色 6 2 4 3 5" xfId="21730"/>
    <cellStyle name="40% - 强调文字颜色 6 2 4 4" xfId="21731"/>
    <cellStyle name="40% - 强调文字颜色 6 2 4 4 2" xfId="21736"/>
    <cellStyle name="40% - 强调文字颜色 6 2 4 4 2 2" xfId="20567"/>
    <cellStyle name="40% - 强调文字颜色 6 2 4 4 2 3" xfId="21739"/>
    <cellStyle name="40% - 强调文字颜色 6 2 4 4 3" xfId="21742"/>
    <cellStyle name="40% - 强调文字颜色 6 2 4 4 4" xfId="13680"/>
    <cellStyle name="40% - 强调文字颜色 6 2 4 5" xfId="21744"/>
    <cellStyle name="40% - 强调文字颜色 6 2 4 5 2" xfId="21750"/>
    <cellStyle name="40% - 强调文字颜色 6 2 4 5 2 2" xfId="21753"/>
    <cellStyle name="40% - 强调文字颜色 6 2 4 5 2 3" xfId="21756"/>
    <cellStyle name="40% - 强调文字颜色 6 2 4 5 3" xfId="21759"/>
    <cellStyle name="40% - 强调文字颜色 6 2 4 5 4" xfId="13699"/>
    <cellStyle name="40% - 强调文字颜色 6 2 4 6" xfId="20046"/>
    <cellStyle name="40% - 强调文字颜色 6 2 4 6 2" xfId="20338"/>
    <cellStyle name="40% - 强调文字颜色 6 2 4 6 2 2" xfId="20341"/>
    <cellStyle name="40% - 强调文字颜色 6 2 4 6 2 3" xfId="20344"/>
    <cellStyle name="40% - 强调文字颜色 6 2 4 6 3" xfId="20349"/>
    <cellStyle name="40% - 强调文字颜色 6 2 4 6 4" xfId="3931"/>
    <cellStyle name="40% - 强调文字颜色 6 2 4 7" xfId="20050"/>
    <cellStyle name="40% - 强调文字颜色 6 2 4 7 2" xfId="21762"/>
    <cellStyle name="40% - 强调文字颜色 6 2 4 7 2 2" xfId="21765"/>
    <cellStyle name="40% - 强调文字颜色 6 2 4 7 2 3" xfId="21767"/>
    <cellStyle name="40% - 强调文字颜色 6 2 4 7 3" xfId="21769"/>
    <cellStyle name="40% - 强调文字颜色 6 2 4 7 4" xfId="9475"/>
    <cellStyle name="40% - 强调文字颜色 6 2 4 8" xfId="21771"/>
    <cellStyle name="40% - 强调文字颜色 6 2 4 8 2" xfId="21776"/>
    <cellStyle name="40% - 强调文字颜色 6 2 4 8 3" xfId="21780"/>
    <cellStyle name="40% - 强调文字颜色 6 2 4 9" xfId="21782"/>
    <cellStyle name="40% - 强调文字颜色 6 2 5" xfId="21785"/>
    <cellStyle name="40% - 强调文字颜色 6 2 5 2" xfId="21787"/>
    <cellStyle name="40% - 强调文字颜色 6 2 5 2 2" xfId="21789"/>
    <cellStyle name="40% - 强调文字颜色 6 2 5 2 2 2" xfId="6476"/>
    <cellStyle name="40% - 强调文字颜色 6 2 5 2 2 2 2" xfId="3741"/>
    <cellStyle name="40% - 强调文字颜色 6 2 5 2 2 2 3" xfId="6479"/>
    <cellStyle name="40% - 强调文字颜色 6 2 5 2 2 3" xfId="1937"/>
    <cellStyle name="40% - 强调文字颜色 6 2 5 2 2 4" xfId="1968"/>
    <cellStyle name="40% - 强调文字颜色 6 2 5 2 3" xfId="21791"/>
    <cellStyle name="40% - 强调文字颜色 6 2 5 2 3 2" xfId="20617"/>
    <cellStyle name="40% - 强调文字颜色 6 2 5 2 3 3" xfId="21793"/>
    <cellStyle name="40% - 强调文字颜色 6 2 5 2 4" xfId="21794"/>
    <cellStyle name="40% - 强调文字颜色 6 2 5 2 5" xfId="21795"/>
    <cellStyle name="40% - 强调文字颜色 6 2 5 3" xfId="21796"/>
    <cellStyle name="40% - 强调文字颜色 6 2 5 3 2" xfId="11035"/>
    <cellStyle name="40% - 强调文字颜色 6 2 5 3 2 2" xfId="20626"/>
    <cellStyle name="40% - 强调文字颜色 6 2 5 3 2 3" xfId="21798"/>
    <cellStyle name="40% - 强调文字颜色 6 2 5 3 3" xfId="21799"/>
    <cellStyle name="40% - 强调文字颜色 6 2 5 3 4" xfId="21801"/>
    <cellStyle name="40% - 强调文字颜色 6 2 5 4" xfId="21802"/>
    <cellStyle name="40% - 强调文字颜色 6 2 5 4 2" xfId="21804"/>
    <cellStyle name="40% - 强调文字颜色 6 2 5 4 2 2" xfId="21806"/>
    <cellStyle name="40% - 强调文字颜色 6 2 5 4 2 3" xfId="21808"/>
    <cellStyle name="40% - 强调文字颜色 6 2 5 4 3" xfId="21809"/>
    <cellStyle name="40% - 强调文字颜色 6 2 5 4 4" xfId="13719"/>
    <cellStyle name="40% - 强调文字颜色 6 2 5 5" xfId="20082"/>
    <cellStyle name="40% - 强调文字颜色 6 2 5 5 2" xfId="7518"/>
    <cellStyle name="40% - 强调文字颜色 6 2 5 5 2 2" xfId="7521"/>
    <cellStyle name="40% - 强调文字颜色 6 2 5 5 2 3" xfId="2481"/>
    <cellStyle name="40% - 强调文字颜色 6 2 5 5 3" xfId="2660"/>
    <cellStyle name="40% - 强调文字颜色 6 2 5 5 4" xfId="2672"/>
    <cellStyle name="40% - 强调文字颜色 6 2 5 6" xfId="20085"/>
    <cellStyle name="40% - 强调文字颜色 6 2 5 6 2" xfId="7626"/>
    <cellStyle name="40% - 强调文字颜色 6 2 5 6 3" xfId="2259"/>
    <cellStyle name="40% - 强调文字颜色 6 2 5 7" xfId="21811"/>
    <cellStyle name="40% - 强调文字颜色 6 2 5 8" xfId="4743"/>
    <cellStyle name="40% - 强调文字颜色 6 2 6" xfId="21814"/>
    <cellStyle name="40% - 强调文字颜色 6 2 6 2" xfId="21815"/>
    <cellStyle name="40% - 强调文字颜色 6 2 6 2 2" xfId="21817"/>
    <cellStyle name="40% - 强调文字颜色 6 2 6 2 2 2" xfId="20681"/>
    <cellStyle name="40% - 强调文字颜色 6 2 6 2 2 3" xfId="21819"/>
    <cellStyle name="40% - 强调文字颜色 6 2 6 2 3" xfId="21824"/>
    <cellStyle name="40% - 强调文字颜色 6 2 6 2 4" xfId="21826"/>
    <cellStyle name="40% - 强调文字颜色 6 2 6 3" xfId="21827"/>
    <cellStyle name="40% - 强调文字颜色 6 2 6 3 2" xfId="21829"/>
    <cellStyle name="40% - 强调文字颜色 6 2 6 3 2 2" xfId="21832"/>
    <cellStyle name="40% - 强调文字颜色 6 2 6 3 2 3" xfId="21834"/>
    <cellStyle name="40% - 强调文字颜色 6 2 6 3 3" xfId="21837"/>
    <cellStyle name="40% - 强调文字颜色 6 2 6 3 4" xfId="21840"/>
    <cellStyle name="40% - 强调文字颜色 6 2 6 4" xfId="21841"/>
    <cellStyle name="40% - 强调文字颜色 6 2 6 4 2" xfId="21843"/>
    <cellStyle name="40% - 强调文字颜色 6 2 6 4 2 2" xfId="21846"/>
    <cellStyle name="40% - 强调文字颜色 6 2 6 4 2 3" xfId="10222"/>
    <cellStyle name="40% - 强调文字颜色 6 2 6 4 3" xfId="21848"/>
    <cellStyle name="40% - 强调文字颜色 6 2 6 4 4" xfId="13779"/>
    <cellStyle name="40% - 强调文字颜色 6 2 6 5" xfId="21851"/>
    <cellStyle name="40% - 强调文字颜色 6 2 6 5 2" xfId="7782"/>
    <cellStyle name="40% - 强调文字颜色 6 2 6 5 3" xfId="705"/>
    <cellStyle name="40% - 强调文字颜色 6 2 6 6" xfId="21853"/>
    <cellStyle name="40% - 强调文字颜色 6 2 6 7" xfId="21855"/>
    <cellStyle name="40% - 强调文字颜色 6 2 7" xfId="21858"/>
    <cellStyle name="40% - 强调文字颜色 6 2 7 2" xfId="21860"/>
    <cellStyle name="40% - 强调文字颜色 6 2 7 2 2" xfId="21862"/>
    <cellStyle name="40% - 强调文字颜色 6 2 7 2 3" xfId="21864"/>
    <cellStyle name="40% - 强调文字颜色 6 2 7 3" xfId="21866"/>
    <cellStyle name="40% - 强调文字颜色 6 2 7 4" xfId="21868"/>
    <cellStyle name="40% - 强调文字颜色 6 2 8" xfId="21870"/>
    <cellStyle name="40% - 强调文字颜色 6 2 8 2" xfId="18819"/>
    <cellStyle name="40% - 强调文字颜色 6 2 8 2 2" xfId="18823"/>
    <cellStyle name="40% - 强调文字颜色 6 2 8 2 3" xfId="18826"/>
    <cellStyle name="40% - 强调文字颜色 6 2 8 3" xfId="18830"/>
    <cellStyle name="40% - 强调文字颜色 6 2 8 4" xfId="18834"/>
    <cellStyle name="40% - 强调文字颜色 6 2 9" xfId="21872"/>
    <cellStyle name="40% - 强调文字颜色 6 2 9 2" xfId="18889"/>
    <cellStyle name="40% - 强调文字颜色 6 2 9 2 2" xfId="21873"/>
    <cellStyle name="40% - 强调文字颜色 6 2 9 2 3" xfId="21874"/>
    <cellStyle name="40% - 强调文字颜色 6 2 9 3" xfId="21875"/>
    <cellStyle name="40% - 强调文字颜色 6 2 9 4" xfId="21877"/>
    <cellStyle name="40% - 强调文字颜色 6 2_11" xfId="685"/>
    <cellStyle name="40% - 强调文字颜色 6 3" xfId="21879"/>
    <cellStyle name="40% - 强调文字颜色 6 3 10" xfId="21883"/>
    <cellStyle name="40% - 强调文字颜色 6 3 10 2" xfId="10277"/>
    <cellStyle name="40% - 强调文字颜色 6 3 10 2 2" xfId="10280"/>
    <cellStyle name="40% - 强调文字颜色 6 3 10 2 3" xfId="8699"/>
    <cellStyle name="40% - 强调文字颜色 6 3 10 3" xfId="10291"/>
    <cellStyle name="40% - 强调文字颜色 6 3 10 4" xfId="10302"/>
    <cellStyle name="40% - 强调文字颜色 6 3 11" xfId="21887"/>
    <cellStyle name="40% - 强调文字颜色 6 3 11 2" xfId="2328"/>
    <cellStyle name="40% - 强调文字颜色 6 3 11 2 2" xfId="21889"/>
    <cellStyle name="40% - 强调文字颜色 6 3 11 2 3" xfId="21890"/>
    <cellStyle name="40% - 强调文字颜色 6 3 11 3" xfId="11366"/>
    <cellStyle name="40% - 强调文字颜色 6 3 11 4" xfId="13308"/>
    <cellStyle name="40% - 强调文字颜色 6 3 12" xfId="21891"/>
    <cellStyle name="40% - 强调文字颜色 6 3 12 2" xfId="9416"/>
    <cellStyle name="40% - 强调文字颜色 6 3 12 2 2" xfId="21894"/>
    <cellStyle name="40% - 强调文字颜色 6 3 12 2 3" xfId="21895"/>
    <cellStyle name="40% - 强调文字颜色 6 3 12 3" xfId="11379"/>
    <cellStyle name="40% - 强调文字颜色 6 3 12 4" xfId="13316"/>
    <cellStyle name="40% - 强调文字颜色 6 3 13" xfId="12449"/>
    <cellStyle name="40% - 强调文字颜色 6 3 13 2" xfId="9234"/>
    <cellStyle name="40% - 强调文字颜色 6 3 13 2 2" xfId="18601"/>
    <cellStyle name="40% - 强调文字颜色 6 3 13 2 3" xfId="21897"/>
    <cellStyle name="40% - 强调文字颜色 6 3 13 3" xfId="11386"/>
    <cellStyle name="40% - 强调文字颜色 6 3 13 4" xfId="21898"/>
    <cellStyle name="40% - 强调文字颜色 6 3 14" xfId="12454"/>
    <cellStyle name="40% - 强调文字颜色 6 3 14 2" xfId="9430"/>
    <cellStyle name="40% - 强调文字颜色 6 3 14 2 2" xfId="20911"/>
    <cellStyle name="40% - 强调文字颜色 6 3 14 2 3" xfId="20916"/>
    <cellStyle name="40% - 强调文字颜色 6 3 14 3" xfId="21899"/>
    <cellStyle name="40% - 强调文字颜色 6 3 14 4" xfId="4916"/>
    <cellStyle name="40% - 强调文字颜色 6 3 15" xfId="13228"/>
    <cellStyle name="40% - 强调文字颜色 6 3 15 2" xfId="104"/>
    <cellStyle name="40% - 强调文字颜色 6 3 15 3" xfId="11067"/>
    <cellStyle name="40% - 强调文字颜色 6 3 16" xfId="7225"/>
    <cellStyle name="40% - 强调文字颜色 6 3 17" xfId="7232"/>
    <cellStyle name="40% - 强调文字颜色 6 3 2" xfId="21900"/>
    <cellStyle name="40% - 强调文字颜色 6 3 2 10" xfId="14205"/>
    <cellStyle name="40% - 强调文字颜色 6 3 2 2" xfId="21901"/>
    <cellStyle name="40% - 强调文字颜色 6 3 2 2 2" xfId="21903"/>
    <cellStyle name="40% - 强调文字颜色 6 3 2 2 2 2" xfId="17010"/>
    <cellStyle name="40% - 强调文字颜色 6 3 2 2 2 2 2" xfId="12640"/>
    <cellStyle name="40% - 强调文字颜色 6 3 2 2 2 2 2 2" xfId="10958"/>
    <cellStyle name="40% - 强调文字颜色 6 3 2 2 2 2 2 3" xfId="10977"/>
    <cellStyle name="40% - 强调文字颜色 6 3 2 2 2 2 3" xfId="12645"/>
    <cellStyle name="40% - 强调文字颜色 6 3 2 2 2 2 4" xfId="21905"/>
    <cellStyle name="40% - 强调文字颜色 6 3 2 2 2 3" xfId="21907"/>
    <cellStyle name="40% - 强调文字颜色 6 3 2 2 2 3 2" xfId="12651"/>
    <cellStyle name="40% - 强调文字颜色 6 3 2 2 2 3 2 2" xfId="11628"/>
    <cellStyle name="40% - 强调文字颜色 6 3 2 2 2 3 2 3" xfId="11660"/>
    <cellStyle name="40% - 强调文字颜色 6 3 2 2 2 3 3" xfId="21908"/>
    <cellStyle name="40% - 强调文字颜色 6 3 2 2 2 3 4" xfId="21910"/>
    <cellStyle name="40% - 强调文字颜色 6 3 2 2 2 4" xfId="12084"/>
    <cellStyle name="40% - 强调文字颜色 6 3 2 2 2 4 2" xfId="14136"/>
    <cellStyle name="40% - 强调文字颜色 6 3 2 2 2 4 2 2" xfId="567"/>
    <cellStyle name="40% - 强调文字颜色 6 3 2 2 2 4 2 3" xfId="492"/>
    <cellStyle name="40% - 强调文字颜色 6 3 2 2 2 4 3" xfId="14140"/>
    <cellStyle name="40% - 强调文字颜色 6 3 2 2 2 4 4" xfId="21912"/>
    <cellStyle name="40% - 强调文字颜色 6 3 2 2 2 5" xfId="12088"/>
    <cellStyle name="40% - 强调文字颜色 6 3 2 2 2 5 2" xfId="21914"/>
    <cellStyle name="40% - 强调文字颜色 6 3 2 2 2 5 3" xfId="21915"/>
    <cellStyle name="40% - 强调文字颜色 6 3 2 2 2 6" xfId="14144"/>
    <cellStyle name="40% - 强调文字颜色 6 3 2 2 2 7" xfId="702"/>
    <cellStyle name="40% - 强调文字颜色 6 3 2 2 3" xfId="21916"/>
    <cellStyle name="40% - 强调文字颜色 6 3 2 2 3 2" xfId="9859"/>
    <cellStyle name="40% - 强调文字颜色 6 3 2 2 3 2 2" xfId="12756"/>
    <cellStyle name="40% - 强调文字颜色 6 3 2 2 3 2 3" xfId="21918"/>
    <cellStyle name="40% - 强调文字颜色 6 3 2 2 3 3" xfId="7825"/>
    <cellStyle name="40% - 强调文字颜色 6 3 2 2 3 4" xfId="14147"/>
    <cellStyle name="40% - 强调文字颜色 6 3 2 2 4" xfId="21919"/>
    <cellStyle name="40% - 强调文字颜色 6 3 2 2 4 2" xfId="21921"/>
    <cellStyle name="40% - 强调文字颜色 6 3 2 2 4 2 2" xfId="21922"/>
    <cellStyle name="40% - 强调文字颜色 6 3 2 2 4 2 3" xfId="21923"/>
    <cellStyle name="40% - 强调文字颜色 6 3 2 2 4 3" xfId="21924"/>
    <cellStyle name="40% - 强调文字颜色 6 3 2 2 4 4" xfId="21925"/>
    <cellStyle name="40% - 强调文字颜色 6 3 2 2 5" xfId="21927"/>
    <cellStyle name="40% - 强调文字颜色 6 3 2 2 5 2" xfId="21929"/>
    <cellStyle name="40% - 强调文字颜色 6 3 2 2 5 2 2" xfId="19434"/>
    <cellStyle name="40% - 强调文字颜色 6 3 2 2 5 2 3" xfId="19436"/>
    <cellStyle name="40% - 强调文字颜色 6 3 2 2 5 3" xfId="21930"/>
    <cellStyle name="40% - 强调文字颜色 6 3 2 2 5 4" xfId="21931"/>
    <cellStyle name="40% - 强调文字颜色 6 3 2 2 6" xfId="21932"/>
    <cellStyle name="40% - 强调文字颜色 6 3 2 2 6 2" xfId="21933"/>
    <cellStyle name="40% - 强调文字颜色 6 3 2 2 6 2 2" xfId="8489"/>
    <cellStyle name="40% - 强调文字颜色 6 3 2 2 6 2 3" xfId="501"/>
    <cellStyle name="40% - 强调文字颜色 6 3 2 2 6 3" xfId="21934"/>
    <cellStyle name="40% - 强调文字颜色 6 3 2 2 6 4" xfId="21935"/>
    <cellStyle name="40% - 强调文字颜色 6 3 2 2 7" xfId="21936"/>
    <cellStyle name="40% - 强调文字颜色 6 3 2 2 7 2" xfId="21937"/>
    <cellStyle name="40% - 强调文字颜色 6 3 2 2 7 3" xfId="21938"/>
    <cellStyle name="40% - 强调文字颜色 6 3 2 2 8" xfId="9926"/>
    <cellStyle name="40% - 强调文字颜色 6 3 2 2 9" xfId="8284"/>
    <cellStyle name="40% - 强调文字颜色 6 3 2 3" xfId="2254"/>
    <cellStyle name="40% - 强调文字颜色 6 3 2 3 2" xfId="1854"/>
    <cellStyle name="40% - 强调文字颜色 6 3 2 3 2 2" xfId="17022"/>
    <cellStyle name="40% - 强调文字颜色 6 3 2 3 2 2 2" xfId="5628"/>
    <cellStyle name="40% - 强调文字颜色 6 3 2 3 2 2 2 2" xfId="21939"/>
    <cellStyle name="40% - 强调文字颜色 6 3 2 3 2 2 2 3" xfId="21940"/>
    <cellStyle name="40% - 强调文字颜色 6 3 2 3 2 2 3" xfId="21941"/>
    <cellStyle name="40% - 强调文字颜色 6 3 2 3 2 2 4" xfId="21944"/>
    <cellStyle name="40% - 强调文字颜色 6 3 2 3 2 3" xfId="21945"/>
    <cellStyle name="40% - 强调文字颜色 6 3 2 3 2 3 2" xfId="21430"/>
    <cellStyle name="40% - 强调文字颜色 6 3 2 3 2 3 3" xfId="21947"/>
    <cellStyle name="40% - 强调文字颜色 6 3 2 3 2 4" xfId="21949"/>
    <cellStyle name="40% - 强调文字颜色 6 3 2 3 2 5" xfId="21951"/>
    <cellStyle name="40% - 强调文字颜色 6 3 2 3 3" xfId="4521"/>
    <cellStyle name="40% - 强调文字颜色 6 3 2 3 3 2" xfId="21953"/>
    <cellStyle name="40% - 强调文字颜色 6 3 2 3 3 2 2" xfId="21955"/>
    <cellStyle name="40% - 强调文字颜色 6 3 2 3 3 2 3" xfId="21957"/>
    <cellStyle name="40% - 强调文字颜色 6 3 2 3 3 3" xfId="21959"/>
    <cellStyle name="40% - 强调文字颜色 6 3 2 3 3 4" xfId="21962"/>
    <cellStyle name="40% - 强调文字颜色 6 3 2 3 4" xfId="21965"/>
    <cellStyle name="40% - 强调文字颜色 6 3 2 3 4 2" xfId="21966"/>
    <cellStyle name="40% - 强调文字颜色 6 3 2 3 4 2 2" xfId="21967"/>
    <cellStyle name="40% - 强调文字颜色 6 3 2 3 4 2 3" xfId="21968"/>
    <cellStyle name="40% - 强调文字颜色 6 3 2 3 4 3" xfId="21970"/>
    <cellStyle name="40% - 强调文字颜色 6 3 2 3 4 4" xfId="21971"/>
    <cellStyle name="40% - 强调文字颜色 6 3 2 3 5" xfId="21973"/>
    <cellStyle name="40% - 强调文字颜色 6 3 2 3 5 2" xfId="21974"/>
    <cellStyle name="40% - 强调文字颜色 6 3 2 3 5 3" xfId="21975"/>
    <cellStyle name="40% - 强调文字颜色 6 3 2 3 6" xfId="21976"/>
    <cellStyle name="40% - 强调文字颜色 6 3 2 3 7" xfId="3509"/>
    <cellStyle name="40% - 强调文字颜色 6 3 2 4" xfId="2281"/>
    <cellStyle name="40% - 强调文字颜色 6 3 2 4 2" xfId="11651"/>
    <cellStyle name="40% - 强调文字颜色 6 3 2 4 2 2" xfId="17032"/>
    <cellStyle name="40% - 强调文字颜色 6 3 2 4 2 2 2" xfId="21488"/>
    <cellStyle name="40% - 强调文字颜色 6 3 2 4 2 2 3" xfId="21977"/>
    <cellStyle name="40% - 强调文字颜色 6 3 2 4 2 3" xfId="21978"/>
    <cellStyle name="40% - 强调文字颜色 6 3 2 4 2 4" xfId="21980"/>
    <cellStyle name="40% - 强调文字颜色 6 3 2 4 3" xfId="11657"/>
    <cellStyle name="40% - 强调文字颜色 6 3 2 4 3 2" xfId="21981"/>
    <cellStyle name="40% - 强调文字颜色 6 3 2 4 3 3" xfId="21982"/>
    <cellStyle name="40% - 强调文字颜色 6 3 2 4 4" xfId="13842"/>
    <cellStyle name="40% - 强调文字颜色 6 3 2 4 5" xfId="14453"/>
    <cellStyle name="40% - 强调文字颜色 6 3 2 5" xfId="716"/>
    <cellStyle name="40% - 强调文字颜色 6 3 2 5 2" xfId="734"/>
    <cellStyle name="40% - 强调文字颜色 6 3 2 5 2 2" xfId="21983"/>
    <cellStyle name="40% - 强调文字颜色 6 3 2 5 2 3" xfId="21986"/>
    <cellStyle name="40% - 强调文字颜色 6 3 2 5 3" xfId="7801"/>
    <cellStyle name="40% - 强调文字颜色 6 3 2 5 4" xfId="14504"/>
    <cellStyle name="40% - 强调文字颜色 6 3 2 6" xfId="758"/>
    <cellStyle name="40% - 强调文字颜色 6 3 2 6 2" xfId="21989"/>
    <cellStyle name="40% - 强调文字颜色 6 3 2 6 2 2" xfId="21992"/>
    <cellStyle name="40% - 强调文字颜色 6 3 2 6 2 3" xfId="4583"/>
    <cellStyle name="40% - 强调文字颜色 6 3 2 6 3" xfId="21995"/>
    <cellStyle name="40% - 强调文字颜色 6 3 2 6 4" xfId="14631"/>
    <cellStyle name="40% - 强调文字颜色 6 3 2 7" xfId="7804"/>
    <cellStyle name="40% - 强调文字颜色 6 3 2 7 2" xfId="21997"/>
    <cellStyle name="40% - 强调文字颜色 6 3 2 7 2 2" xfId="22000"/>
    <cellStyle name="40% - 强调文字颜色 6 3 2 7 2 3" xfId="22004"/>
    <cellStyle name="40% - 强调文字颜色 6 3 2 7 3" xfId="22007"/>
    <cellStyle name="40% - 强调文字颜色 6 3 2 7 4" xfId="14684"/>
    <cellStyle name="40% - 强调文字颜色 6 3 2 8" xfId="22009"/>
    <cellStyle name="40% - 强调文字颜色 6 3 2 8 2" xfId="22012"/>
    <cellStyle name="40% - 强调文字颜色 6 3 2 8 3" xfId="22015"/>
    <cellStyle name="40% - 强调文字颜色 6 3 2 9" xfId="22018"/>
    <cellStyle name="40% - 强调文字颜色 6 3 2_11" xfId="1572"/>
    <cellStyle name="40% - 强调文字颜色 6 3 3" xfId="22020"/>
    <cellStyle name="40% - 强调文字颜色 6 3 3 10" xfId="14260"/>
    <cellStyle name="40% - 强调文字颜色 6 3 3 2" xfId="22021"/>
    <cellStyle name="40% - 强调文字颜色 6 3 3 2 2" xfId="22023"/>
    <cellStyle name="40% - 强调文字颜色 6 3 3 2 2 2" xfId="19521"/>
    <cellStyle name="40% - 强调文字颜色 6 3 3 2 2 2 2" xfId="14256"/>
    <cellStyle name="40% - 强调文字颜色 6 3 3 2 2 2 2 2" xfId="9376"/>
    <cellStyle name="40% - 强调文字颜色 6 3 3 2 2 2 2 3" xfId="9389"/>
    <cellStyle name="40% - 强调文字颜色 6 3 3 2 2 2 3" xfId="14264"/>
    <cellStyle name="40% - 强调文字颜色 6 3 3 2 2 2 4" xfId="20787"/>
    <cellStyle name="40% - 强调文字颜色 6 3 3 2 2 3" xfId="18113"/>
    <cellStyle name="40% - 强调文字颜色 6 3 3 2 2 3 2" xfId="14269"/>
    <cellStyle name="40% - 强调文字颜色 6 3 3 2 2 3 2 2" xfId="5861"/>
    <cellStyle name="40% - 强调文字颜色 6 3 3 2 2 3 2 3" xfId="8325"/>
    <cellStyle name="40% - 强调文字颜色 6 3 3 2 2 3 3" xfId="20792"/>
    <cellStyle name="40% - 强调文字颜色 6 3 3 2 2 3 4" xfId="21112"/>
    <cellStyle name="40% - 强调文字颜色 6 3 3 2 2 4" xfId="18117"/>
    <cellStyle name="40% - 强调文字颜色 6 3 3 2 2 4 2" xfId="22026"/>
    <cellStyle name="40% - 强调文字颜色 6 3 3 2 2 4 2 2" xfId="22028"/>
    <cellStyle name="40% - 强调文字颜色 6 3 3 2 2 4 2 3" xfId="22030"/>
    <cellStyle name="40% - 强调文字颜色 6 3 3 2 2 4 3" xfId="21145"/>
    <cellStyle name="40% - 强调文字颜色 6 3 3 2 2 4 4" xfId="21157"/>
    <cellStyle name="40% - 强调文字颜色 6 3 3 2 2 5" xfId="20797"/>
    <cellStyle name="40% - 强调文字颜色 6 3 3 2 2 5 2" xfId="22032"/>
    <cellStyle name="40% - 强调文字颜色 6 3 3 2 2 5 3" xfId="21179"/>
    <cellStyle name="40% - 强调文字颜色 6 3 3 2 2 6" xfId="22034"/>
    <cellStyle name="40% - 强调文字颜色 6 3 3 2 2 7" xfId="5679"/>
    <cellStyle name="40% - 强调文字颜色 6 3 3 2 3" xfId="22036"/>
    <cellStyle name="40% - 强调文字颜色 6 3 3 2 3 2" xfId="19528"/>
    <cellStyle name="40% - 强调文字颜色 6 3 3 2 3 2 2" xfId="14335"/>
    <cellStyle name="40% - 强调文字颜色 6 3 3 2 3 2 3" xfId="21211"/>
    <cellStyle name="40% - 强调文字颜色 6 3 3 2 3 3" xfId="19532"/>
    <cellStyle name="40% - 强调文字颜色 6 3 3 2 3 4" xfId="22038"/>
    <cellStyle name="40% - 强调文字颜色 6 3 3 2 4" xfId="22041"/>
    <cellStyle name="40% - 强调文字颜色 6 3 3 2 4 2" xfId="19541"/>
    <cellStyle name="40% - 强调文字颜色 6 3 3 2 4 2 2" xfId="22044"/>
    <cellStyle name="40% - 强调文字颜色 6 3 3 2 4 2 3" xfId="16298"/>
    <cellStyle name="40% - 强调文字颜色 6 3 3 2 4 3" xfId="19458"/>
    <cellStyle name="40% - 强调文字颜色 6 3 3 2 4 4" xfId="19463"/>
    <cellStyle name="40% - 强调文字颜色 6 3 3 2 5" xfId="20298"/>
    <cellStyle name="40% - 强调文字颜色 6 3 3 2 5 2" xfId="19549"/>
    <cellStyle name="40% - 强调文字颜色 6 3 3 2 5 2 2" xfId="2007"/>
    <cellStyle name="40% - 强调文字颜色 6 3 3 2 5 2 3" xfId="635"/>
    <cellStyle name="40% - 强调文字颜色 6 3 3 2 5 3" xfId="22046"/>
    <cellStyle name="40% - 强调文字颜色 6 3 3 2 5 4" xfId="22047"/>
    <cellStyle name="40% - 强调文字颜色 6 3 3 2 6" xfId="20300"/>
    <cellStyle name="40% - 强调文字颜色 6 3 3 2 6 2" xfId="20815"/>
    <cellStyle name="40% - 强调文字颜色 6 3 3 2 6 2 2" xfId="1598"/>
    <cellStyle name="40% - 强调文字颜色 6 3 3 2 6 2 3" xfId="10801"/>
    <cellStyle name="40% - 强调文字颜色 6 3 3 2 6 3" xfId="22049"/>
    <cellStyle name="40% - 强调文字颜色 6 3 3 2 6 4" xfId="22050"/>
    <cellStyle name="40% - 强调文字颜色 6 3 3 2 7" xfId="22052"/>
    <cellStyle name="40% - 强调文字颜色 6 3 3 2 7 2" xfId="22055"/>
    <cellStyle name="40% - 强调文字颜色 6 3 3 2 7 3" xfId="22059"/>
    <cellStyle name="40% - 强调文字颜色 6 3 3 2 8" xfId="8875"/>
    <cellStyle name="40% - 强调文字颜色 6 3 3 2 9" xfId="8299"/>
    <cellStyle name="40% - 强调文字颜色 6 3 3 3" xfId="4535"/>
    <cellStyle name="40% - 强调文字颜色 6 3 3 3 2" xfId="11673"/>
    <cellStyle name="40% - 强调文字颜色 6 3 3 3 2 2" xfId="19612"/>
    <cellStyle name="40% - 强调文字颜色 6 3 3 3 2 2 2" xfId="14617"/>
    <cellStyle name="40% - 强调文字颜色 6 3 3 3 2 2 2 2" xfId="22062"/>
    <cellStyle name="40% - 强调文字颜色 6 3 3 3 2 2 2 3" xfId="22063"/>
    <cellStyle name="40% - 强调文字颜色 6 3 3 3 2 2 3" xfId="22067"/>
    <cellStyle name="40% - 强调文字颜色 6 3 3 3 2 2 4" xfId="22071"/>
    <cellStyle name="40% - 强调文字颜色 6 3 3 3 2 3" xfId="19616"/>
    <cellStyle name="40% - 强调文字颜色 6 3 3 3 2 3 2" xfId="20396"/>
    <cellStyle name="40% - 强调文字颜色 6 3 3 3 2 3 3" xfId="22074"/>
    <cellStyle name="40% - 强调文字颜色 6 3 3 3 2 4" xfId="22078"/>
    <cellStyle name="40% - 强调文字颜色 6 3 3 3 2 5" xfId="22080"/>
    <cellStyle name="40% - 强调文字颜色 6 3 3 3 3" xfId="22083"/>
    <cellStyle name="40% - 强调文字颜色 6 3 3 3 3 2" xfId="19623"/>
    <cellStyle name="40% - 强调文字颜色 6 3 3 3 3 2 2" xfId="22085"/>
    <cellStyle name="40% - 强调文字颜色 6 3 3 3 3 2 3" xfId="22089"/>
    <cellStyle name="40% - 强调文字颜色 6 3 3 3 3 3" xfId="19627"/>
    <cellStyle name="40% - 强调文字颜色 6 3 3 3 3 4" xfId="22092"/>
    <cellStyle name="40% - 强调文字颜色 6 3 3 3 4" xfId="22095"/>
    <cellStyle name="40% - 强调文字颜色 6 3 3 3 4 2" xfId="19634"/>
    <cellStyle name="40% - 强调文字颜色 6 3 3 3 4 2 2" xfId="22096"/>
    <cellStyle name="40% - 强调文字颜色 6 3 3 3 4 2 3" xfId="22100"/>
    <cellStyle name="40% - 强调文字颜色 6 3 3 3 4 3" xfId="22102"/>
    <cellStyle name="40% - 强调文字颜色 6 3 3 3 4 4" xfId="22106"/>
    <cellStyle name="40% - 强调文字颜色 6 3 3 3 5" xfId="7317"/>
    <cellStyle name="40% - 强调文字颜色 6 3 3 3 5 2" xfId="22112"/>
    <cellStyle name="40% - 强调文字颜色 6 3 3 3 5 3" xfId="22113"/>
    <cellStyle name="40% - 强调文字颜色 6 3 3 3 6" xfId="7322"/>
    <cellStyle name="40% - 强调文字颜色 6 3 3 3 7" xfId="2388"/>
    <cellStyle name="40% - 强调文字颜色 6 3 3 4" xfId="4542"/>
    <cellStyle name="40% - 强调文字颜色 6 3 3 4 2" xfId="22115"/>
    <cellStyle name="40% - 强调文字颜色 6 3 3 4 2 2" xfId="19655"/>
    <cellStyle name="40% - 强调文字颜色 6 3 3 4 2 2 2" xfId="21585"/>
    <cellStyle name="40% - 强调文字颜色 6 3 3 4 2 2 3" xfId="22118"/>
    <cellStyle name="40% - 强调文字颜色 6 3 3 4 2 3" xfId="22120"/>
    <cellStyle name="40% - 强调文字颜色 6 3 3 4 2 4" xfId="22122"/>
    <cellStyle name="40% - 强调文字颜色 6 3 3 4 3" xfId="22124"/>
    <cellStyle name="40% - 强调文字颜色 6 3 3 4 3 2" xfId="22125"/>
    <cellStyle name="40% - 强调文字颜色 6 3 3 4 3 3" xfId="22126"/>
    <cellStyle name="40% - 强调文字颜色 6 3 3 4 4" xfId="14751"/>
    <cellStyle name="40% - 强调文字颜色 6 3 3 4 5" xfId="14774"/>
    <cellStyle name="40% - 强调文字颜色 6 3 3 5" xfId="7809"/>
    <cellStyle name="40% - 强调文字颜色 6 3 3 5 2" xfId="22127"/>
    <cellStyle name="40% - 强调文字颜色 6 3 3 5 2 2" xfId="22133"/>
    <cellStyle name="40% - 强调文字颜色 6 3 3 5 2 3" xfId="22138"/>
    <cellStyle name="40% - 强调文字颜色 6 3 3 5 3" xfId="22143"/>
    <cellStyle name="40% - 强调文字颜色 6 3 3 5 4" xfId="14833"/>
    <cellStyle name="40% - 强调文字颜色 6 3 3 6" xfId="7816"/>
    <cellStyle name="40% - 强调文字颜色 6 3 3 6 2" xfId="21247"/>
    <cellStyle name="40% - 强调文字颜色 6 3 3 6 2 2" xfId="22148"/>
    <cellStyle name="40% - 强调文字颜色 6 3 3 6 2 3" xfId="136"/>
    <cellStyle name="40% - 强调文字颜色 6 3 3 6 3" xfId="22153"/>
    <cellStyle name="40% - 强调文字颜色 6 3 3 6 4" xfId="14875"/>
    <cellStyle name="40% - 强调文字颜色 6 3 3 7" xfId="22157"/>
    <cellStyle name="40% - 强调文字颜色 6 3 3 7 2" xfId="22162"/>
    <cellStyle name="40% - 强调文字颜色 6 3 3 7 2 2" xfId="22168"/>
    <cellStyle name="40% - 强调文字颜色 6 3 3 7 2 3" xfId="22173"/>
    <cellStyle name="40% - 强调文字颜色 6 3 3 7 3" xfId="22178"/>
    <cellStyle name="40% - 强调文字颜色 6 3 3 7 4" xfId="14900"/>
    <cellStyle name="40% - 强调文字颜色 6 3 3 8" xfId="22183"/>
    <cellStyle name="40% - 强调文字颜色 6 3 3 8 2" xfId="22188"/>
    <cellStyle name="40% - 强调文字颜色 6 3 3 8 3" xfId="22193"/>
    <cellStyle name="40% - 强调文字颜色 6 3 3 9" xfId="22198"/>
    <cellStyle name="40% - 强调文字颜色 6 3 3_11" xfId="22202"/>
    <cellStyle name="40% - 强调文字颜色 6 3 4" xfId="22203"/>
    <cellStyle name="40% - 强调文字颜色 6 3 4 2" xfId="22204"/>
    <cellStyle name="40% - 强调文字颜色 6 3 4 2 2" xfId="22206"/>
    <cellStyle name="40% - 强调文字颜色 6 3 4 2 2 2" xfId="19749"/>
    <cellStyle name="40% - 强调文字颜色 6 3 4 2 2 2 2" xfId="20878"/>
    <cellStyle name="40% - 强调文字颜色 6 3 4 2 2 2 3" xfId="20883"/>
    <cellStyle name="40% - 强调文字颜色 6 3 4 2 2 3" xfId="19755"/>
    <cellStyle name="40% - 强调文字颜色 6 3 4 2 2 4" xfId="20890"/>
    <cellStyle name="40% - 强调文字颜色 6 3 4 2 3" xfId="22208"/>
    <cellStyle name="40% - 强调文字颜色 6 3 4 2 3 2" xfId="16780"/>
    <cellStyle name="40% - 强调文字颜色 6 3 4 2 3 2 2" xfId="22210"/>
    <cellStyle name="40% - 强调文字颜色 6 3 4 2 3 2 3" xfId="22211"/>
    <cellStyle name="40% - 强调文字颜色 6 3 4 2 3 3" xfId="16785"/>
    <cellStyle name="40% - 强调文字颜色 6 3 4 2 3 4" xfId="22213"/>
    <cellStyle name="40% - 强调文字颜色 6 3 4 2 4" xfId="22215"/>
    <cellStyle name="40% - 强调文字颜色 6 3 4 2 4 2" xfId="2726"/>
    <cellStyle name="40% - 强调文字颜色 6 3 4 2 4 2 2" xfId="22219"/>
    <cellStyle name="40% - 强调文字颜色 6 3 4 2 4 2 3" xfId="17863"/>
    <cellStyle name="40% - 强调文字颜色 6 3 4 2 4 3" xfId="22220"/>
    <cellStyle name="40% - 强调文字颜色 6 3 4 2 4 4" xfId="22222"/>
    <cellStyle name="40% - 强调文字颜色 6 3 4 2 5" xfId="22225"/>
    <cellStyle name="40% - 强调文字颜色 6 3 4 2 5 2" xfId="20905"/>
    <cellStyle name="40% - 强调文字颜色 6 3 4 2 5 3" xfId="22229"/>
    <cellStyle name="40% - 强调文字颜色 6 3 4 2 6" xfId="22231"/>
    <cellStyle name="40% - 强调文字颜色 6 3 4 2 7" xfId="22232"/>
    <cellStyle name="40% - 强调文字颜色 6 3 4 3" xfId="22234"/>
    <cellStyle name="40% - 强调文字颜色 6 3 4 3 2" xfId="11681"/>
    <cellStyle name="40% - 强调文字颜色 6 3 4 3 2 2" xfId="19984"/>
    <cellStyle name="40% - 强调文字颜色 6 3 4 3 2 3" xfId="19989"/>
    <cellStyle name="40% - 强调文字颜色 6 3 4 3 3" xfId="22236"/>
    <cellStyle name="40% - 强调文字颜色 6 3 4 3 4" xfId="22238"/>
    <cellStyle name="40% - 强调文字颜色 6 3 4 4" xfId="22240"/>
    <cellStyle name="40% - 强调文字颜色 6 3 4 4 2" xfId="22242"/>
    <cellStyle name="40% - 强调文字颜色 6 3 4 4 2 2" xfId="20947"/>
    <cellStyle name="40% - 强调文字颜色 6 3 4 4 2 3" xfId="22245"/>
    <cellStyle name="40% - 强调文字颜色 6 3 4 4 3" xfId="22248"/>
    <cellStyle name="40% - 强调文字颜色 6 3 4 4 4" xfId="14924"/>
    <cellStyle name="40% - 强调文字颜色 6 3 4 5" xfId="22250"/>
    <cellStyle name="40% - 强调文字颜色 6 3 4 5 2" xfId="22254"/>
    <cellStyle name="40% - 强调文字颜色 6 3 4 5 2 2" xfId="22259"/>
    <cellStyle name="40% - 强调文字颜色 6 3 4 5 2 3" xfId="18092"/>
    <cellStyle name="40% - 强调文字颜色 6 3 4 5 3" xfId="4898"/>
    <cellStyle name="40% - 强调文字颜色 6 3 4 5 4" xfId="14948"/>
    <cellStyle name="40% - 强调文字颜色 6 3 4 6" xfId="20058"/>
    <cellStyle name="40% - 强调文字颜色 6 3 4 6 2" xfId="22263"/>
    <cellStyle name="40% - 强调文字颜色 6 3 4 6 2 2" xfId="22268"/>
    <cellStyle name="40% - 强调文字颜色 6 3 4 6 2 3" xfId="18162"/>
    <cellStyle name="40% - 强调文字颜色 6 3 4 6 3" xfId="22272"/>
    <cellStyle name="40% - 强调文字颜色 6 3 4 6 4" xfId="2750"/>
    <cellStyle name="40% - 强调文字颜色 6 3 4 7" xfId="17045"/>
    <cellStyle name="40% - 强调文字颜色 6 3 4 7 2" xfId="22276"/>
    <cellStyle name="40% - 强调文字颜色 6 3 4 7 3" xfId="22282"/>
    <cellStyle name="40% - 强调文字颜色 6 3 4 8" xfId="22287"/>
    <cellStyle name="40% - 强调文字颜色 6 3 4 9" xfId="263"/>
    <cellStyle name="40% - 强调文字颜色 6 3 5" xfId="22292"/>
    <cellStyle name="40% - 强调文字颜色 6 3 5 2" xfId="22293"/>
    <cellStyle name="40% - 强调文字颜色 6 3 5 2 2" xfId="22295"/>
    <cellStyle name="40% - 强调文字颜色 6 3 5 2 2 2" xfId="5872"/>
    <cellStyle name="40% - 强调文字颜色 6 3 5 2 2 2 2" xfId="22298"/>
    <cellStyle name="40% - 强调文字颜色 6 3 5 2 2 2 3" xfId="22300"/>
    <cellStyle name="40% - 强调文字颜色 6 3 5 2 2 3" xfId="19900"/>
    <cellStyle name="40% - 强调文字颜色 6 3 5 2 2 4" xfId="22301"/>
    <cellStyle name="40% - 强调文字颜色 6 3 5 2 3" xfId="22304"/>
    <cellStyle name="40% - 强调文字颜色 6 3 5 2 3 2" xfId="5016"/>
    <cellStyle name="40% - 强调文字颜色 6 3 5 2 3 3" xfId="22308"/>
    <cellStyle name="40% - 强调文字颜色 6 3 5 2 4" xfId="22311"/>
    <cellStyle name="40% - 强调文字颜色 6 3 5 2 5" xfId="22315"/>
    <cellStyle name="40% - 强调文字颜色 6 3 5 3" xfId="22318"/>
    <cellStyle name="40% - 强调文字颜色 6 3 5 3 2" xfId="11687"/>
    <cellStyle name="40% - 强调文字颜色 6 3 5 3 2 2" xfId="2351"/>
    <cellStyle name="40% - 强调文字颜色 6 3 5 3 2 3" xfId="22319"/>
    <cellStyle name="40% - 强调文字颜色 6 3 5 3 3" xfId="22323"/>
    <cellStyle name="40% - 强调文字颜色 6 3 5 3 4" xfId="22326"/>
    <cellStyle name="40% - 强调文字颜色 6 3 5 4" xfId="22327"/>
    <cellStyle name="40% - 强调文字颜色 6 3 5 4 2" xfId="22328"/>
    <cellStyle name="40% - 强调文字颜色 6 3 5 4 2 2" xfId="22330"/>
    <cellStyle name="40% - 强调文字颜色 6 3 5 4 2 3" xfId="22331"/>
    <cellStyle name="40% - 强调文字颜色 6 3 5 4 3" xfId="22333"/>
    <cellStyle name="40% - 强调文字颜色 6 3 5 4 4" xfId="14976"/>
    <cellStyle name="40% - 强调文字颜色 6 3 5 5" xfId="20088"/>
    <cellStyle name="40% - 强调文字颜色 6 3 5 5 2" xfId="8253"/>
    <cellStyle name="40% - 强调文字颜色 6 3 5 5 3" xfId="5431"/>
    <cellStyle name="40% - 强调文字颜色 6 3 5 6" xfId="20092"/>
    <cellStyle name="40% - 强调文字颜色 6 3 5 7" xfId="22335"/>
    <cellStyle name="40% - 强调文字颜色 6 3 6" xfId="22339"/>
    <cellStyle name="40% - 强调文字颜色 6 3 6 2" xfId="22340"/>
    <cellStyle name="40% - 强调文字颜色 6 3 6 2 2" xfId="22342"/>
    <cellStyle name="40% - 强调文字颜色 6 3 6 2 2 2" xfId="6771"/>
    <cellStyle name="40% - 强调文字颜色 6 3 6 2 2 3" xfId="7071"/>
    <cellStyle name="40% - 强调文字颜色 6 3 6 2 3" xfId="22345"/>
    <cellStyle name="40% - 强调文字颜色 6 3 6 2 4" xfId="22348"/>
    <cellStyle name="40% - 强调文字颜色 6 3 6 3" xfId="22350"/>
    <cellStyle name="40% - 强调文字颜色 6 3 6 3 2" xfId="22351"/>
    <cellStyle name="40% - 强调文字颜色 6 3 6 3 2 2" xfId="8610"/>
    <cellStyle name="40% - 强调文字颜色 6 3 6 3 2 3" xfId="9150"/>
    <cellStyle name="40% - 强调文字颜色 6 3 6 3 3" xfId="22352"/>
    <cellStyle name="40% - 强调文字颜色 6 3 6 3 4" xfId="4923"/>
    <cellStyle name="40% - 强调文字颜色 6 3 6 4" xfId="22353"/>
    <cellStyle name="40% - 强调文字颜色 6 3 6 4 2" xfId="22354"/>
    <cellStyle name="40% - 强调文字颜色 6 3 6 4 3" xfId="22356"/>
    <cellStyle name="40% - 强调文字颜色 6 3 6 5" xfId="22357"/>
    <cellStyle name="40% - 强调文字颜色 6 3 6 6" xfId="22361"/>
    <cellStyle name="40% - 强调文字颜色 6 3 7" xfId="22365"/>
    <cellStyle name="40% - 强调文字颜色 6 3 7 2" xfId="22366"/>
    <cellStyle name="40% - 强调文字颜色 6 3 7 2 2" xfId="22367"/>
    <cellStyle name="40% - 强调文字颜色 6 3 7 2 3" xfId="22369"/>
    <cellStyle name="40% - 强调文字颜色 6 3 7 3" xfId="22371"/>
    <cellStyle name="40% - 强调文字颜色 6 3 7 4" xfId="22372"/>
    <cellStyle name="40% - 强调文字颜色 6 3 8" xfId="22373"/>
    <cellStyle name="40% - 强调文字颜色 6 3 8 2" xfId="18953"/>
    <cellStyle name="40% - 强调文字颜色 6 3 8 2 2" xfId="22374"/>
    <cellStyle name="40% - 强调文字颜色 6 3 8 2 3" xfId="22377"/>
    <cellStyle name="40% - 强调文字颜色 6 3 8 3" xfId="19873"/>
    <cellStyle name="40% - 强调文字颜色 6 3 8 4" xfId="19875"/>
    <cellStyle name="40% - 强调文字颜色 6 3 9" xfId="22379"/>
    <cellStyle name="40% - 强调文字颜色 6 3 9 2" xfId="22380"/>
    <cellStyle name="40% - 强调文字颜色 6 3 9 2 2" xfId="22381"/>
    <cellStyle name="40% - 强调文字颜色 6 3 9 2 3" xfId="22382"/>
    <cellStyle name="40% - 强调文字颜色 6 3 9 3" xfId="22384"/>
    <cellStyle name="40% - 强调文字颜色 6 3 9 4" xfId="22385"/>
    <cellStyle name="40% - 强调文字颜色 6 3_11" xfId="20503"/>
    <cellStyle name="40% - 强调文字颜色 6 4" xfId="22386"/>
    <cellStyle name="40% - 强调文字颜色 6 4 10" xfId="22387"/>
    <cellStyle name="40% - 强调文字颜色 6 4 11" xfId="22388"/>
    <cellStyle name="40% - 强调文字颜色 6 4 2" xfId="22392"/>
    <cellStyle name="40% - 强调文字颜色 6 4 2 2" xfId="22064"/>
    <cellStyle name="40% - 强调文字颜色 6 4 2 2 2" xfId="22393"/>
    <cellStyle name="40% - 强调文字颜色 6 4 2 2 2 2" xfId="22396"/>
    <cellStyle name="40% - 强调文字颜色 6 4 2 2 2 2 2" xfId="22399"/>
    <cellStyle name="40% - 强调文字颜色 6 4 2 2 2 2 3" xfId="22402"/>
    <cellStyle name="40% - 强调文字颜色 6 4 2 2 2 3" xfId="14983"/>
    <cellStyle name="40% - 强调文字颜色 6 4 2 2 2 4" xfId="14987"/>
    <cellStyle name="40% - 强调文字颜色 6 4 2 2 3" xfId="22405"/>
    <cellStyle name="40% - 强调文字颜色 6 4 2 2 3 2" xfId="22409"/>
    <cellStyle name="40% - 强调文字颜色 6 4 2 2 3 2 2" xfId="22414"/>
    <cellStyle name="40% - 强调文字颜色 6 4 2 2 3 2 3" xfId="22416"/>
    <cellStyle name="40% - 强调文字颜色 6 4 2 2 3 3" xfId="22418"/>
    <cellStyle name="40% - 强调文字颜色 6 4 2 2 3 4" xfId="22426"/>
    <cellStyle name="40% - 强调文字颜色 6 4 2 2 4" xfId="22428"/>
    <cellStyle name="40% - 强调文字颜色 6 4 2 2 4 2" xfId="22430"/>
    <cellStyle name="40% - 强调文字颜色 6 4 2 2 4 2 2" xfId="22431"/>
    <cellStyle name="40% - 强调文字颜色 6 4 2 2 4 2 3" xfId="22432"/>
    <cellStyle name="40% - 强调文字颜色 6 4 2 2 4 3" xfId="22433"/>
    <cellStyle name="40% - 强调文字颜色 6 4 2 2 4 4" xfId="22436"/>
    <cellStyle name="40% - 强调文字颜色 6 4 2 2 5" xfId="22438"/>
    <cellStyle name="40% - 强调文字颜色 6 4 2 2 5 2" xfId="22440"/>
    <cellStyle name="40% - 强调文字颜色 6 4 2 2 5 3" xfId="22441"/>
    <cellStyle name="40% - 强调文字颜色 6 4 2 2 6" xfId="22443"/>
    <cellStyle name="40% - 强调文字颜色 6 4 2 2 7" xfId="22444"/>
    <cellStyle name="40% - 强调文字颜色 6 4 2 3" xfId="22069"/>
    <cellStyle name="40% - 强调文字颜色 6 4 2 3 2" xfId="1959"/>
    <cellStyle name="40% - 强调文字颜色 6 4 2 3 2 2" xfId="19661"/>
    <cellStyle name="40% - 强调文字颜色 6 4 2 3 2 3" xfId="22445"/>
    <cellStyle name="40% - 强调文字颜色 6 4 2 3 3" xfId="22446"/>
    <cellStyle name="40% - 强调文字颜色 6 4 2 3 4" xfId="22450"/>
    <cellStyle name="40% - 强调文字颜色 6 4 2 4" xfId="22451"/>
    <cellStyle name="40% - 强调文字颜色 6 4 2 4 2" xfId="22454"/>
    <cellStyle name="40% - 强调文字颜色 6 4 2 4 2 2" xfId="4089"/>
    <cellStyle name="40% - 强调文字颜色 6 4 2 4 2 3" xfId="3568"/>
    <cellStyle name="40% - 强调文字颜色 6 4 2 4 3" xfId="22456"/>
    <cellStyle name="40% - 强调文字颜色 6 4 2 4 4" xfId="22459"/>
    <cellStyle name="40% - 强调文字颜色 6 4 2 5" xfId="22460"/>
    <cellStyle name="40% - 强调文字颜色 6 4 2 5 2" xfId="22464"/>
    <cellStyle name="40% - 强调文字颜色 6 4 2 5 2 2" xfId="4449"/>
    <cellStyle name="40% - 强调文字颜色 6 4 2 5 2 3" xfId="4461"/>
    <cellStyle name="40% - 强调文字颜色 6 4 2 5 3" xfId="22467"/>
    <cellStyle name="40% - 强调文字颜色 6 4 2 5 4" xfId="22470"/>
    <cellStyle name="40% - 强调文字颜色 6 4 2 6" xfId="22473"/>
    <cellStyle name="40% - 强调文字颜色 6 4 2 6 2" xfId="22475"/>
    <cellStyle name="40% - 强调文字颜色 6 4 2 6 2 2" xfId="22477"/>
    <cellStyle name="40% - 强调文字颜色 6 4 2 6 2 3" xfId="5787"/>
    <cellStyle name="40% - 强调文字颜色 6 4 2 6 3" xfId="22479"/>
    <cellStyle name="40% - 强调文字颜色 6 4 2 6 4" xfId="22482"/>
    <cellStyle name="40% - 强调文字颜色 6 4 2 7" xfId="22483"/>
    <cellStyle name="40% - 强调文字颜色 6 4 2 7 2" xfId="22486"/>
    <cellStyle name="40% - 强调文字颜色 6 4 2 7 3" xfId="22488"/>
    <cellStyle name="40% - 强调文字颜色 6 4 2 8" xfId="22491"/>
    <cellStyle name="40% - 强调文字颜色 6 4 2 9" xfId="14041"/>
    <cellStyle name="40% - 强调文字颜色 6 4 3" xfId="22492"/>
    <cellStyle name="40% - 强调文字颜色 6 4 3 2" xfId="22072"/>
    <cellStyle name="40% - 强调文字颜色 6 4 3 2 2" xfId="22493"/>
    <cellStyle name="40% - 强调文字颜色 6 4 3 2 2 2" xfId="6486"/>
    <cellStyle name="40% - 强调文字颜色 6 4 3 2 2 2 2" xfId="6493"/>
    <cellStyle name="40% - 强调文字颜色 6 4 3 2 2 2 3" xfId="6501"/>
    <cellStyle name="40% - 强调文字颜色 6 4 3 2 2 3" xfId="6512"/>
    <cellStyle name="40% - 强调文字颜色 6 4 3 2 2 4" xfId="6524"/>
    <cellStyle name="40% - 强调文字颜色 6 4 3 2 3" xfId="22496"/>
    <cellStyle name="40% - 强调文字颜色 6 4 3 2 3 2" xfId="20584"/>
    <cellStyle name="40% - 强调文字颜色 6 4 3 2 3 3" xfId="20589"/>
    <cellStyle name="40% - 强调文字颜色 6 4 3 2 4" xfId="22498"/>
    <cellStyle name="40% - 强调文字颜色 6 4 3 2 5" xfId="22499"/>
    <cellStyle name="40% - 强调文字颜色 6 4 3 3" xfId="22501"/>
    <cellStyle name="40% - 强调文字颜色 6 4 3 3 2" xfId="10656"/>
    <cellStyle name="40% - 强调文字颜色 6 4 3 3 2 2" xfId="20651"/>
    <cellStyle name="40% - 强调文字颜色 6 4 3 3 2 3" xfId="20654"/>
    <cellStyle name="40% - 强调文字颜色 6 4 3 3 3" xfId="22504"/>
    <cellStyle name="40% - 强调文字颜色 6 4 3 3 4" xfId="22506"/>
    <cellStyle name="40% - 强调文字颜色 6 4 3 4" xfId="22507"/>
    <cellStyle name="40% - 强调文字颜色 6 4 3 4 2" xfId="22509"/>
    <cellStyle name="40% - 强调文字颜色 6 4 3 4 2 2" xfId="2706"/>
    <cellStyle name="40% - 强调文字颜色 6 4 3 4 2 3" xfId="3955"/>
    <cellStyle name="40% - 强调文字颜色 6 4 3 4 3" xfId="22513"/>
    <cellStyle name="40% - 强调文字颜色 6 4 3 4 4" xfId="22515"/>
    <cellStyle name="40% - 强调文字颜色 6 4 3 5" xfId="22516"/>
    <cellStyle name="40% - 强调文字颜色 6 4 3 5 2" xfId="22518"/>
    <cellStyle name="40% - 强调文字颜色 6 4 3 5 3" xfId="3573"/>
    <cellStyle name="40% - 强调文字颜色 6 4 3 6" xfId="22520"/>
    <cellStyle name="40% - 强调文字颜色 6 4 3 7" xfId="22522"/>
    <cellStyle name="40% - 强调文字颜色 6 4 4" xfId="22525"/>
    <cellStyle name="40% - 强调文字颜色 6 4 4 2" xfId="22526"/>
    <cellStyle name="40% - 强调文字颜色 6 4 4 2 2" xfId="22528"/>
    <cellStyle name="40% - 强调文字颜色 6 4 4 2 2 2" xfId="20967"/>
    <cellStyle name="40% - 强调文字颜色 6 4 4 2 2 3" xfId="20971"/>
    <cellStyle name="40% - 强调文字颜色 6 4 4 2 3" xfId="22530"/>
    <cellStyle name="40% - 强调文字颜色 6 4 4 2 4" xfId="22532"/>
    <cellStyle name="40% - 强调文字颜色 6 4 4 3" xfId="22536"/>
    <cellStyle name="40% - 强调文字颜色 6 4 4 3 2" xfId="11797"/>
    <cellStyle name="40% - 强调文字颜色 6 4 4 3 2 2" xfId="3421"/>
    <cellStyle name="40% - 强调文字颜色 6 4 4 3 2 3" xfId="21000"/>
    <cellStyle name="40% - 强调文字颜色 6 4 4 3 3" xfId="22538"/>
    <cellStyle name="40% - 强调文字颜色 6 4 4 3 4" xfId="22540"/>
    <cellStyle name="40% - 强调文字颜色 6 4 4 4" xfId="22542"/>
    <cellStyle name="40% - 强调文字颜色 6 4 4 4 2" xfId="22544"/>
    <cellStyle name="40% - 强调文字颜色 6 4 4 4 3" xfId="22546"/>
    <cellStyle name="40% - 强调文字颜色 6 4 4 5" xfId="22548"/>
    <cellStyle name="40% - 强调文字颜色 6 4 4 6" xfId="20069"/>
    <cellStyle name="40% - 强调文字颜色 6 4 5" xfId="22550"/>
    <cellStyle name="40% - 强调文字颜色 6 4 5 2" xfId="22551"/>
    <cellStyle name="40% - 强调文字颜色 6 4 5 2 2" xfId="22552"/>
    <cellStyle name="40% - 强调文字颜色 6 4 5 2 3" xfId="22553"/>
    <cellStyle name="40% - 强调文字颜色 6 4 5 3" xfId="22555"/>
    <cellStyle name="40% - 强调文字颜色 6 4 5 4" xfId="22557"/>
    <cellStyle name="40% - 强调文字颜色 6 4 6" xfId="22558"/>
    <cellStyle name="40% - 强调文字颜色 6 4 6 2" xfId="15172"/>
    <cellStyle name="40% - 强调文字颜色 6 4 6 2 2" xfId="22559"/>
    <cellStyle name="40% - 强调文字颜色 6 4 6 2 3" xfId="22560"/>
    <cellStyle name="40% - 强调文字颜色 6 4 6 3" xfId="18584"/>
    <cellStyle name="40% - 强调文字颜色 6 4 6 4" xfId="17648"/>
    <cellStyle name="40% - 强调文字颜色 6 4 7" xfId="22562"/>
    <cellStyle name="40% - 强调文字颜色 6 4 7 2" xfId="22563"/>
    <cellStyle name="40% - 强调文字颜色 6 4 7 2 2" xfId="22564"/>
    <cellStyle name="40% - 强调文字颜色 6 4 7 2 3" xfId="22565"/>
    <cellStyle name="40% - 强调文字颜色 6 4 7 3" xfId="22567"/>
    <cellStyle name="40% - 强调文字颜色 6 4 7 4" xfId="17698"/>
    <cellStyle name="40% - 强调文字颜色 6 4 8" xfId="22568"/>
    <cellStyle name="40% - 强调文字颜色 6 4 8 2" xfId="22569"/>
    <cellStyle name="40% - 强调文字颜色 6 4 8 2 2" xfId="467"/>
    <cellStyle name="40% - 强调文字颜色 6 4 8 2 3" xfId="22570"/>
    <cellStyle name="40% - 强调文字颜色 6 4 8 3" xfId="22573"/>
    <cellStyle name="40% - 强调文字颜色 6 4 8 4" xfId="17709"/>
    <cellStyle name="40% - 强调文字颜色 6 4 9" xfId="22575"/>
    <cellStyle name="40% - 强调文字颜色 6 4 9 2" xfId="22577"/>
    <cellStyle name="40% - 强调文字颜色 6 4 9 3" xfId="22579"/>
    <cellStyle name="40% - 强调文字颜色 6 4_11" xfId="20003"/>
    <cellStyle name="40% - 强调文字颜色 6 5" xfId="22581"/>
    <cellStyle name="40% - 强调文字颜色 6 5 10" xfId="8431"/>
    <cellStyle name="40% - 强调文字颜色 6 5 2" xfId="22583"/>
    <cellStyle name="40% - 强调文字颜色 6 5 2 2" xfId="22087"/>
    <cellStyle name="40% - 强调文字颜色 6 5 2 2 2" xfId="22584"/>
    <cellStyle name="40% - 强调文字颜色 6 5 2 2 2 2" xfId="22586"/>
    <cellStyle name="40% - 强调文字颜色 6 5 2 2 2 3" xfId="11763"/>
    <cellStyle name="40% - 强调文字颜色 6 5 2 2 3" xfId="3170"/>
    <cellStyle name="40% - 强调文字颜色 6 5 2 2 4" xfId="3174"/>
    <cellStyle name="40% - 强调文字颜色 6 5 2 3" xfId="22588"/>
    <cellStyle name="40% - 强调文字颜色 6 5 2 3 2" xfId="11170"/>
    <cellStyle name="40% - 强调文字颜色 6 5 2 3 2 2" xfId="20029"/>
    <cellStyle name="40% - 强调文字颜色 6 5 2 3 2 3" xfId="11093"/>
    <cellStyle name="40% - 强调文字颜色 6 5 2 3 3" xfId="3748"/>
    <cellStyle name="40% - 强调文字颜色 6 5 2 3 4" xfId="3750"/>
    <cellStyle name="40% - 强调文字颜色 6 5 2 4" xfId="22590"/>
    <cellStyle name="40% - 强调文字颜色 6 5 2 4 2" xfId="22593"/>
    <cellStyle name="40% - 强调文字颜色 6 5 2 4 2 2" xfId="1180"/>
    <cellStyle name="40% - 强调文字颜色 6 5 2 4 2 3" xfId="1232"/>
    <cellStyle name="40% - 强调文字颜色 6 5 2 4 3" xfId="283"/>
    <cellStyle name="40% - 强调文字颜色 6 5 2 4 4" xfId="373"/>
    <cellStyle name="40% - 强调文字颜色 6 5 2 5" xfId="22595"/>
    <cellStyle name="40% - 强调文字颜色 6 5 2 5 2" xfId="22597"/>
    <cellStyle name="40% - 强调文字颜色 6 5 2 5 3" xfId="22598"/>
    <cellStyle name="40% - 强调文字颜色 6 5 2 6" xfId="22599"/>
    <cellStyle name="40% - 强调文字颜色 6 5 2 7" xfId="22601"/>
    <cellStyle name="40% - 强调文字颜色 6 5 3" xfId="22605"/>
    <cellStyle name="40% - 强调文字颜色 6 5 3 2" xfId="22606"/>
    <cellStyle name="40% - 强调文字颜色 6 5 3 2 2" xfId="22608"/>
    <cellStyle name="40% - 强调文字颜色 6 5 3 2 2 2" xfId="21660"/>
    <cellStyle name="40% - 强调文字颜色 6 5 3 2 2 3" xfId="13613"/>
    <cellStyle name="40% - 强调文字颜色 6 5 3 2 3" xfId="22612"/>
    <cellStyle name="40% - 强调文字颜色 6 5 3 2 4" xfId="19698"/>
    <cellStyle name="40% - 强调文字颜色 6 5 3 3" xfId="22614"/>
    <cellStyle name="40% - 强调文字颜色 6 5 3 3 2" xfId="11185"/>
    <cellStyle name="40% - 强调文字颜色 6 5 3 3 3" xfId="22616"/>
    <cellStyle name="40% - 强调文字颜色 6 5 3 4" xfId="22618"/>
    <cellStyle name="40% - 强调文字颜色 6 5 3 5" xfId="22619"/>
    <cellStyle name="40% - 强调文字颜色 6 5 4" xfId="22620"/>
    <cellStyle name="40% - 强调文字颜色 6 5 4 2" xfId="22621"/>
    <cellStyle name="40% - 强调文字颜色 6 5 4 2 2" xfId="22622"/>
    <cellStyle name="40% - 强调文字颜色 6 5 4 2 3" xfId="22624"/>
    <cellStyle name="40% - 强调文字颜色 6 5 4 3" xfId="22625"/>
    <cellStyle name="40% - 强调文字颜色 6 5 4 4" xfId="22627"/>
    <cellStyle name="40% - 强调文字颜色 6 5 5" xfId="22631"/>
    <cellStyle name="40% - 强调文字颜色 6 5 5 2" xfId="22632"/>
    <cellStyle name="40% - 强调文字颜色 6 5 5 2 2" xfId="22633"/>
    <cellStyle name="40% - 强调文字颜色 6 5 5 2 3" xfId="22635"/>
    <cellStyle name="40% - 强调文字颜色 6 5 5 3" xfId="22637"/>
    <cellStyle name="40% - 强调文字颜色 6 5 5 4" xfId="22638"/>
    <cellStyle name="40% - 强调文字颜色 6 5 6" xfId="22641"/>
    <cellStyle name="40% - 强调文字颜色 6 5 6 2" xfId="22642"/>
    <cellStyle name="40% - 强调文字颜色 6 5 6 2 2" xfId="22643"/>
    <cellStyle name="40% - 强调文字颜色 6 5 6 2 3" xfId="22644"/>
    <cellStyle name="40% - 强调文字颜色 6 5 6 3" xfId="18590"/>
    <cellStyle name="40% - 强调文字颜色 6 5 6 4" xfId="17740"/>
    <cellStyle name="40% - 强调文字颜色 6 5 7" xfId="22646"/>
    <cellStyle name="40% - 强调文字颜色 6 5 7 2" xfId="22648"/>
    <cellStyle name="40% - 强调文字颜色 6 5 7 2 2" xfId="376"/>
    <cellStyle name="40% - 强调文字颜色 6 5 7 2 3" xfId="412"/>
    <cellStyle name="40% - 强调文字颜色 6 5 7 3" xfId="22650"/>
    <cellStyle name="40% - 强调文字颜色 6 5 7 4" xfId="17765"/>
    <cellStyle name="40% - 强调文字颜色 6 5 8" xfId="22651"/>
    <cellStyle name="40% - 强调文字颜色 6 5 8 2" xfId="22653"/>
    <cellStyle name="40% - 强调文字颜色 6 5 8 3" xfId="22654"/>
    <cellStyle name="40% - 强调文字颜色 6 5 9" xfId="11323"/>
    <cellStyle name="40% - 强调文字颜色 6 6" xfId="22655"/>
    <cellStyle name="40% - 强调文字颜色 6 6 2" xfId="16406"/>
    <cellStyle name="40% - 强调文字颜色 6 6 2 2" xfId="22098"/>
    <cellStyle name="40% - 强调文字颜色 6 6 2 2 2" xfId="22656"/>
    <cellStyle name="40% - 强调文字颜色 6 6 2 2 2 2" xfId="22659"/>
    <cellStyle name="40% - 强调文字颜色 6 6 2 2 2 2 2" xfId="22662"/>
    <cellStyle name="40% - 强调文字颜色 6 6 2 2 2 2 3" xfId="2439"/>
    <cellStyle name="40% - 强调文字颜色 6 6 2 2 2 3" xfId="22664"/>
    <cellStyle name="40% - 强调文字颜色 6 6 2 2 2 4" xfId="21433"/>
    <cellStyle name="40% - 强调文字颜色 6 6 2 2 3" xfId="22666"/>
    <cellStyle name="40% - 强调文字颜色 6 6 2 2 3 2" xfId="22668"/>
    <cellStyle name="40% - 强调文字颜色 6 6 2 2 3 3" xfId="22670"/>
    <cellStyle name="40% - 强调文字颜色 6 6 2 2 4" xfId="22671"/>
    <cellStyle name="40% - 强调文字颜色 6 6 2 2 5" xfId="22673"/>
    <cellStyle name="40% - 强调文字颜色 6 6 2 3" xfId="22674"/>
    <cellStyle name="40% - 强调文字颜色 6 6 2 3 2" xfId="2803"/>
    <cellStyle name="40% - 强调文字颜色 6 6 2 3 2 2" xfId="22676"/>
    <cellStyle name="40% - 强调文字颜色 6 6 2 3 2 3" xfId="22678"/>
    <cellStyle name="40% - 强调文字颜色 6 6 2 3 3" xfId="18840"/>
    <cellStyle name="40% - 强调文字颜色 6 6 2 3 4" xfId="18844"/>
    <cellStyle name="40% - 强调文字颜色 6 6 2 4" xfId="7268"/>
    <cellStyle name="40% - 强调文字颜色 6 6 2 4 2" xfId="1044"/>
    <cellStyle name="40% - 强调文字颜色 6 6 2 4 3" xfId="3126"/>
    <cellStyle name="40% - 强调文字颜色 6 6 2 5" xfId="7272"/>
    <cellStyle name="40% - 强调文字颜色 6 6 2 6" xfId="7276"/>
    <cellStyle name="40% - 强调文字颜色 6 6 3" xfId="16409"/>
    <cellStyle name="40% - 强调文字颜色 6 6 3 2" xfId="22680"/>
    <cellStyle name="40% - 强调文字颜色 6 6 3 2 2" xfId="22682"/>
    <cellStyle name="40% - 强调文字颜色 6 6 3 2 2 2" xfId="21297"/>
    <cellStyle name="40% - 强调文字颜色 6 6 3 2 2 3" xfId="22683"/>
    <cellStyle name="40% - 强调文字颜色 6 6 3 2 3" xfId="22684"/>
    <cellStyle name="40% - 强调文字颜色 6 6 3 2 4" xfId="22686"/>
    <cellStyle name="40% - 强调文字颜色 6 6 3 3" xfId="22688"/>
    <cellStyle name="40% - 强调文字颜色 6 6 3 3 2" xfId="22691"/>
    <cellStyle name="40% - 强调文字颜色 6 6 3 3 3" xfId="22694"/>
    <cellStyle name="40% - 强调文字颜色 6 6 3 4" xfId="4334"/>
    <cellStyle name="40% - 强调文字颜色 6 6 3 5" xfId="4340"/>
    <cellStyle name="40% - 强调文字颜色 6 6 4" xfId="22697"/>
    <cellStyle name="40% - 强调文字颜色 6 6 4 2" xfId="22700"/>
    <cellStyle name="40% - 强调文字颜色 6 6 4 2 2" xfId="22701"/>
    <cellStyle name="40% - 强调文字颜色 6 6 4 2 3" xfId="22703"/>
    <cellStyle name="40% - 强调文字颜色 6 6 4 3" xfId="22706"/>
    <cellStyle name="40% - 强调文字颜色 6 6 4 4" xfId="4428"/>
    <cellStyle name="40% - 强调文字颜色 6 6 5" xfId="15349"/>
    <cellStyle name="40% - 强调文字颜色 6 6 5 2" xfId="22708"/>
    <cellStyle name="40% - 强调文字颜色 6 6 5 2 2" xfId="22709"/>
    <cellStyle name="40% - 强调文字颜色 6 6 5 2 3" xfId="22712"/>
    <cellStyle name="40% - 强调文字颜色 6 6 5 3" xfId="22715"/>
    <cellStyle name="40% - 强调文字颜色 6 6 5 4" xfId="4498"/>
    <cellStyle name="40% - 强调文字颜色 6 6 6" xfId="15351"/>
    <cellStyle name="40% - 强调文字颜色 6 6 6 2" xfId="22716"/>
    <cellStyle name="40% - 强调文字颜色 6 6 6 2 2" xfId="22717"/>
    <cellStyle name="40% - 强调文字颜色 6 6 6 2 3" xfId="22720"/>
    <cellStyle name="40% - 强调文字颜色 6 6 6 3" xfId="18596"/>
    <cellStyle name="40% - 强调文字颜色 6 6 6 4" xfId="17793"/>
    <cellStyle name="40% - 强调文字颜色 6 6 7" xfId="22723"/>
    <cellStyle name="40% - 强调文字颜色 6 6 7 2" xfId="22725"/>
    <cellStyle name="40% - 强调文字颜色 6 6 7 3" xfId="22727"/>
    <cellStyle name="40% - 强调文字颜色 6 6 8" xfId="22728"/>
    <cellStyle name="40% - 强调文字颜色 6 6 9" xfId="11394"/>
    <cellStyle name="40% - 强调文字颜色 6 7" xfId="12820"/>
    <cellStyle name="40% - 强调文字颜色 6 7 2" xfId="12825"/>
    <cellStyle name="40% - 强调文字颜色 6 7 2 2" xfId="10847"/>
    <cellStyle name="40% - 强调文字颜色 6 7 2 2 2" xfId="16212"/>
    <cellStyle name="40% - 强调文字颜色 6 7 2 2 3" xfId="16220"/>
    <cellStyle name="40% - 强调文字颜色 6 7 2 3" xfId="12831"/>
    <cellStyle name="40% - 强调文字颜色 6 7 2 4" xfId="16239"/>
    <cellStyle name="40% - 强调文字颜色 6 7 3" xfId="12834"/>
    <cellStyle name="40% - 强调文字颜色 6 7 3 2" xfId="16326"/>
    <cellStyle name="40% - 强调文字颜色 6 7 3 2 2" xfId="16329"/>
    <cellStyle name="40% - 强调文字颜色 6 7 3 2 3" xfId="16336"/>
    <cellStyle name="40% - 强调文字颜色 6 7 3 3" xfId="16340"/>
    <cellStyle name="40% - 强调文字颜色 6 7 3 4" xfId="16355"/>
    <cellStyle name="40% - 强调文字颜色 6 7 4" xfId="12836"/>
    <cellStyle name="40% - 强调文字颜色 6 7 4 2" xfId="16427"/>
    <cellStyle name="40% - 强调文字颜色 6 7 4 3" xfId="16429"/>
    <cellStyle name="40% - 强调文字颜色 6 7 5" xfId="22730"/>
    <cellStyle name="40% - 强调文字颜色 6 7 6" xfId="22732"/>
    <cellStyle name="40% - 强调文字颜色 6 8" xfId="12839"/>
    <cellStyle name="40% - 强调文字颜色 6 8 2" xfId="1061"/>
    <cellStyle name="40% - 强调文字颜色 6 8 2 2" xfId="1066"/>
    <cellStyle name="40% - 强调文字颜色 6 8 2 2 2" xfId="1071"/>
    <cellStyle name="40% - 强调文字颜色 6 8 2 2 3" xfId="1077"/>
    <cellStyle name="40% - 强调文字颜色 6 8 2 3" xfId="1095"/>
    <cellStyle name="40% - 强调文字颜色 6 8 2 4" xfId="1110"/>
    <cellStyle name="40% - 强调文字颜色 6 8 3" xfId="1116"/>
    <cellStyle name="40% - 强调文字颜色 6 8 3 2" xfId="1131"/>
    <cellStyle name="40% - 强调文字颜色 6 8 3 3" xfId="1147"/>
    <cellStyle name="40% - 强调文字颜色 6 8 4" xfId="1152"/>
    <cellStyle name="40% - 强调文字颜色 6 8 5" xfId="1161"/>
    <cellStyle name="40% - 强调文字颜色 6 9" xfId="12841"/>
    <cellStyle name="40% - 强调文字颜色 6 9 2" xfId="12843"/>
    <cellStyle name="40% - 强调文字颜色 6 9 2 2" xfId="12847"/>
    <cellStyle name="40% - 强调文字颜色 6 9 2 2 2" xfId="14520"/>
    <cellStyle name="40% - 强调文字颜色 6 9 2 2 3" xfId="19121"/>
    <cellStyle name="40% - 强调文字颜色 6 9 2 3" xfId="11928"/>
    <cellStyle name="40% - 强调文字颜色 6 9 2 4" xfId="19136"/>
    <cellStyle name="40% - 强调文字颜色 6 9 3" xfId="12350"/>
    <cellStyle name="40% - 强调文字颜色 6 9 3 2" xfId="4748"/>
    <cellStyle name="40% - 强调文字颜色 6 9 3 3" xfId="19201"/>
    <cellStyle name="40% - 强调文字颜色 6 9 4" xfId="12357"/>
    <cellStyle name="40% - 强调文字颜色 6 9 5" xfId="22733"/>
    <cellStyle name="60% - 强调文字颜色 1 10" xfId="22734"/>
    <cellStyle name="60% - 强调文字颜色 1 10 2" xfId="14717"/>
    <cellStyle name="60% - 强调文字颜色 1 10 2 2" xfId="22737"/>
    <cellStyle name="60% - 强调文字颜色 1 10 2 3" xfId="22739"/>
    <cellStyle name="60% - 强调文字颜色 1 10 3" xfId="14719"/>
    <cellStyle name="60% - 强调文字颜色 1 10 4" xfId="22740"/>
    <cellStyle name="60% - 强调文字颜色 1 11" xfId="22741"/>
    <cellStyle name="60% - 强调文字颜色 1 11 2" xfId="14725"/>
    <cellStyle name="60% - 强调文字颜色 1 11 2 2" xfId="22743"/>
    <cellStyle name="60% - 强调文字颜色 1 11 2 3" xfId="22744"/>
    <cellStyle name="60% - 强调文字颜色 1 11 3" xfId="14727"/>
    <cellStyle name="60% - 强调文字颜色 1 11 4" xfId="22745"/>
    <cellStyle name="60% - 强调文字颜色 1 12" xfId="22746"/>
    <cellStyle name="60% - 强调文字颜色 1 12 2" xfId="14731"/>
    <cellStyle name="60% - 强调文字颜色 1 12 2 2" xfId="22748"/>
    <cellStyle name="60% - 强调文字颜色 1 12 2 3" xfId="22749"/>
    <cellStyle name="60% - 强调文字颜色 1 12 3" xfId="22750"/>
    <cellStyle name="60% - 强调文字颜色 1 12 4" xfId="5158"/>
    <cellStyle name="60% - 强调文字颜色 1 13" xfId="22751"/>
    <cellStyle name="60% - 强调文字颜色 1 13 2" xfId="22753"/>
    <cellStyle name="60% - 强调文字颜色 1 13 3" xfId="16419"/>
    <cellStyle name="60% - 强调文字颜色 1 14" xfId="20833"/>
    <cellStyle name="60% - 强调文字颜色 1 15" xfId="20836"/>
    <cellStyle name="60% - 强调文字颜色 1 16" xfId="22111"/>
    <cellStyle name="60% - 强调文字颜色 1 2" xfId="8959"/>
    <cellStyle name="60% - 强调文字颜色 1 2 10" xfId="22754"/>
    <cellStyle name="60% - 强调文字颜色 1 2 10 2" xfId="129"/>
    <cellStyle name="60% - 强调文字颜色 1 2 10 2 2" xfId="16313"/>
    <cellStyle name="60% - 强调文字颜色 1 2 10 2 3" xfId="16317"/>
    <cellStyle name="60% - 强调文字颜色 1 2 10 3" xfId="22755"/>
    <cellStyle name="60% - 强调文字颜色 1 2 10 4" xfId="22758"/>
    <cellStyle name="60% - 强调文字颜色 1 2 11" xfId="22759"/>
    <cellStyle name="60% - 强调文字颜色 1 2 11 2" xfId="22760"/>
    <cellStyle name="60% - 强调文字颜色 1 2 11 2 2" xfId="16334"/>
    <cellStyle name="60% - 强调文字颜色 1 2 11 2 3" xfId="17828"/>
    <cellStyle name="60% - 强调文字颜色 1 2 11 3" xfId="22763"/>
    <cellStyle name="60% - 强调文字颜色 1 2 11 4" xfId="2503"/>
    <cellStyle name="60% - 强调文字颜色 1 2 12" xfId="21286"/>
    <cellStyle name="60% - 强调文字颜色 1 2 12 2" xfId="22766"/>
    <cellStyle name="60% - 强调文字颜色 1 2 12 3" xfId="22769"/>
    <cellStyle name="60% - 强调文字颜色 1 2 13" xfId="21288"/>
    <cellStyle name="60% - 强调文字颜色 1 2 14" xfId="17523"/>
    <cellStyle name="60% - 强调文字颜色 1 2 2" xfId="9845"/>
    <cellStyle name="60% - 强调文字颜色 1 2 2 10" xfId="8109"/>
    <cellStyle name="60% - 强调文字颜色 1 2 2 2" xfId="8554"/>
    <cellStyle name="60% - 强调文字颜色 1 2 2 2 2" xfId="8558"/>
    <cellStyle name="60% - 强调文字颜色 1 2 2 2 2 2" xfId="8561"/>
    <cellStyle name="60% - 强调文字颜色 1 2 2 2 2 2 2" xfId="1664"/>
    <cellStyle name="60% - 强调文字颜色 1 2 2 2 2 2 3" xfId="8563"/>
    <cellStyle name="60% - 强调文字颜色 1 2 2 2 2 3" xfId="8566"/>
    <cellStyle name="60% - 强调文字颜色 1 2 2 2 2 4" xfId="8568"/>
    <cellStyle name="60% - 强调文字颜色 1 2 2 2 3" xfId="8574"/>
    <cellStyle name="60% - 强调文字颜色 1 2 2 2 3 2" xfId="5041"/>
    <cellStyle name="60% - 强调文字颜色 1 2 2 2 3 2 2" xfId="1913"/>
    <cellStyle name="60% - 强调文字颜色 1 2 2 2 3 2 3" xfId="7"/>
    <cellStyle name="60% - 强调文字颜色 1 2 2 2 3 3" xfId="5061"/>
    <cellStyle name="60% - 强调文字颜色 1 2 2 2 3 4" xfId="5094"/>
    <cellStyle name="60% - 强调文字颜色 1 2 2 2 4" xfId="8578"/>
    <cellStyle name="60% - 强调文字颜色 1 2 2 2 4 2" xfId="22772"/>
    <cellStyle name="60% - 强调文字颜色 1 2 2 2 4 3" xfId="16120"/>
    <cellStyle name="60% - 强调文字颜色 1 2 2 2 5" xfId="8581"/>
    <cellStyle name="60% - 强调文字颜色 1 2 2 2 6" xfId="22773"/>
    <cellStyle name="60% - 强调文字颜色 1 2 2 3" xfId="8584"/>
    <cellStyle name="60% - 强调文字颜色 1 2 2 3 2" xfId="8589"/>
    <cellStyle name="60% - 强调文字颜色 1 2 2 3 2 2" xfId="8596"/>
    <cellStyle name="60% - 强调文字颜色 1 2 2 3 2 3" xfId="8602"/>
    <cellStyle name="60% - 强调文字颜色 1 2 2 3 3" xfId="8607"/>
    <cellStyle name="60% - 强调文字颜色 1 2 2 3 4" xfId="8611"/>
    <cellStyle name="60% - 强调文字颜色 1 2 2 4" xfId="8615"/>
    <cellStyle name="60% - 强调文字颜色 1 2 2 4 2" xfId="8620"/>
    <cellStyle name="60% - 强调文字颜色 1 2 2 4 2 2" xfId="8624"/>
    <cellStyle name="60% - 强调文字颜色 1 2 2 4 2 3" xfId="8628"/>
    <cellStyle name="60% - 强调文字颜色 1 2 2 4 3" xfId="8635"/>
    <cellStyle name="60% - 强调文字颜色 1 2 2 4 4" xfId="5598"/>
    <cellStyle name="60% - 强调文字颜色 1 2 2 5" xfId="1456"/>
    <cellStyle name="60% - 强调文字颜色 1 2 2 5 2" xfId="1468"/>
    <cellStyle name="60% - 强调文字颜色 1 2 2 5 2 2" xfId="8260"/>
    <cellStyle name="60% - 强调文字颜色 1 2 2 5 2 3" xfId="6558"/>
    <cellStyle name="60% - 强调文字颜色 1 2 2 5 3" xfId="1482"/>
    <cellStyle name="60% - 强调文字颜色 1 2 2 5 4" xfId="8638"/>
    <cellStyle name="60% - 强调文字颜色 1 2 2 6" xfId="1490"/>
    <cellStyle name="60% - 强调文字颜色 1 2 2 6 2" xfId="8640"/>
    <cellStyle name="60% - 强调文字颜色 1 2 2 6 2 2" xfId="22775"/>
    <cellStyle name="60% - 强调文字颜色 1 2 2 6 2 3" xfId="20274"/>
    <cellStyle name="60% - 强调文字颜色 1 2 2 6 3" xfId="8644"/>
    <cellStyle name="60% - 强调文字颜色 1 2 2 6 4" xfId="10016"/>
    <cellStyle name="60% - 强调文字颜色 1 2 2 7" xfId="1495"/>
    <cellStyle name="60% - 强调文字颜色 1 2 2 7 2" xfId="22776"/>
    <cellStyle name="60% - 强调文字颜色 1 2 2 7 2 2" xfId="22777"/>
    <cellStyle name="60% - 强调文字颜色 1 2 2 7 2 3" xfId="22778"/>
    <cellStyle name="60% - 强调文字颜色 1 2 2 7 3" xfId="10059"/>
    <cellStyle name="60% - 强调文字颜色 1 2 2 7 4" xfId="3711"/>
    <cellStyle name="60% - 强调文字颜色 1 2 2 8" xfId="2471"/>
    <cellStyle name="60% - 强调文字颜色 1 2 2 8 2" xfId="18617"/>
    <cellStyle name="60% - 强调文字颜色 1 2 2 8 3" xfId="10138"/>
    <cellStyle name="60% - 强调文字颜色 1 2 2 9" xfId="6147"/>
    <cellStyle name="60% - 强调文字颜色 1 2 3" xfId="9847"/>
    <cellStyle name="60% - 强调文字颜色 1 2 3 10" xfId="22779"/>
    <cellStyle name="60% - 强调文字颜色 1 2 3 2" xfId="8669"/>
    <cellStyle name="60% - 强调文字颜色 1 2 3 2 2" xfId="8674"/>
    <cellStyle name="60% - 强调文字颜色 1 2 3 2 2 2" xfId="7068"/>
    <cellStyle name="60% - 强调文字颜色 1 2 3 2 2 2 2" xfId="22780"/>
    <cellStyle name="60% - 强调文字颜色 1 2 3 2 2 2 3" xfId="22782"/>
    <cellStyle name="60% - 强调文字颜色 1 2 3 2 2 3" xfId="7191"/>
    <cellStyle name="60% - 强调文字颜色 1 2 3 2 2 4" xfId="16194"/>
    <cellStyle name="60% - 强调文字颜色 1 2 3 2 3" xfId="8676"/>
    <cellStyle name="60% - 强调文字颜色 1 2 3 2 3 2" xfId="5537"/>
    <cellStyle name="60% - 强调文字颜色 1 2 3 2 3 2 2" xfId="14408"/>
    <cellStyle name="60% - 强调文字颜色 1 2 3 2 3 2 3" xfId="14417"/>
    <cellStyle name="60% - 强调文字颜色 1 2 3 2 3 3" xfId="8093"/>
    <cellStyle name="60% - 强调文字颜色 1 2 3 2 3 4" xfId="44"/>
    <cellStyle name="60% - 强调文字颜色 1 2 3 2 4" xfId="8678"/>
    <cellStyle name="60% - 强调文字颜色 1 2 3 2 4 2" xfId="22786"/>
    <cellStyle name="60% - 强调文字颜色 1 2 3 2 4 2 2" xfId="22790"/>
    <cellStyle name="60% - 强调文字颜色 1 2 3 2 4 2 3" xfId="22794"/>
    <cellStyle name="60% - 强调文字颜色 1 2 3 2 4 3" xfId="22796"/>
    <cellStyle name="60% - 强调文字颜色 1 2 3 2 4 4" xfId="22801"/>
    <cellStyle name="60% - 强调文字颜色 1 2 3 2 5" xfId="22804"/>
    <cellStyle name="60% - 强调文字颜色 1 2 3 2 5 2" xfId="22805"/>
    <cellStyle name="60% - 强调文字颜色 1 2 3 2 5 3" xfId="22806"/>
    <cellStyle name="60% - 强调文字颜色 1 2 3 2 6" xfId="22807"/>
    <cellStyle name="60% - 强调文字颜色 1 2 3 2 7" xfId="22809"/>
    <cellStyle name="60% - 强调文字颜色 1 2 3 3" xfId="8685"/>
    <cellStyle name="60% - 强调文字颜色 1 2 3 3 2" xfId="8689"/>
    <cellStyle name="60% - 强调文字颜色 1 2 3 3 2 2" xfId="22812"/>
    <cellStyle name="60% - 强调文字颜色 1 2 3 3 2 3" xfId="22813"/>
    <cellStyle name="60% - 强调文字颜色 1 2 3 3 3" xfId="8693"/>
    <cellStyle name="60% - 强调文字颜色 1 2 3 3 4" xfId="10549"/>
    <cellStyle name="60% - 强调文字颜色 1 2 3 4" xfId="8697"/>
    <cellStyle name="60% - 强调文字颜色 1 2 3 4 2" xfId="22814"/>
    <cellStyle name="60% - 强调文字颜色 1 2 3 4 2 2" xfId="22817"/>
    <cellStyle name="60% - 强调文字颜色 1 2 3 4 2 3" xfId="22818"/>
    <cellStyle name="60% - 强调文字颜色 1 2 3 4 3" xfId="11081"/>
    <cellStyle name="60% - 强调文字颜色 1 2 3 4 4" xfId="11313"/>
    <cellStyle name="60% - 强调文字颜色 1 2 3 5" xfId="1172"/>
    <cellStyle name="60% - 强调文字颜色 1 2 3 5 2" xfId="1196"/>
    <cellStyle name="60% - 强调文字颜色 1 2 3 5 2 2" xfId="22820"/>
    <cellStyle name="60% - 强调文字颜色 1 2 3 5 2 3" xfId="10584"/>
    <cellStyle name="60% - 强调文字颜色 1 2 3 5 3" xfId="183"/>
    <cellStyle name="60% - 强调文字颜色 1 2 3 5 4" xfId="11739"/>
    <cellStyle name="60% - 强调文字颜色 1 2 3 6" xfId="1223"/>
    <cellStyle name="60% - 强调文字颜色 1 2 3 6 2" xfId="22821"/>
    <cellStyle name="60% - 强调文字颜色 1 2 3 6 2 2" xfId="22823"/>
    <cellStyle name="60% - 强调文字颜色 1 2 3 6 2 3" xfId="22824"/>
    <cellStyle name="60% - 强调文字颜色 1 2 3 6 3" xfId="11812"/>
    <cellStyle name="60% - 强调文字颜色 1 2 3 6 4" xfId="11827"/>
    <cellStyle name="60% - 强调文字颜色 1 2 3 7" xfId="1279"/>
    <cellStyle name="60% - 强调文字颜色 1 2 3 7 2" xfId="22825"/>
    <cellStyle name="60% - 强调文字颜色 1 2 3 7 2 2" xfId="22826"/>
    <cellStyle name="60% - 强调文字颜色 1 2 3 7 2 3" xfId="22827"/>
    <cellStyle name="60% - 强调文字颜色 1 2 3 7 3" xfId="11840"/>
    <cellStyle name="60% - 强调文字颜色 1 2 3 7 4" xfId="11860"/>
    <cellStyle name="60% - 强调文字颜色 1 2 3 8" xfId="22829"/>
    <cellStyle name="60% - 强调文字颜色 1 2 3 8 2" xfId="22832"/>
    <cellStyle name="60% - 强调文字颜色 1 2 3 8 3" xfId="11870"/>
    <cellStyle name="60% - 强调文字颜色 1 2 3 9" xfId="6204"/>
    <cellStyle name="60% - 强调文字颜色 1 2 4" xfId="9850"/>
    <cellStyle name="60% - 强调文字颜色 1 2 4 2" xfId="6015"/>
    <cellStyle name="60% - 强调文字颜色 1 2 4 2 2" xfId="6020"/>
    <cellStyle name="60% - 强调文字颜色 1 2 4 2 2 2" xfId="4998"/>
    <cellStyle name="60% - 强调文字颜色 1 2 4 2 2 2 2" xfId="9024"/>
    <cellStyle name="60% - 强调文字颜色 1 2 4 2 2 2 3" xfId="10786"/>
    <cellStyle name="60% - 强调文字颜色 1 2 4 2 2 3" xfId="5005"/>
    <cellStyle name="60% - 强调文字颜色 1 2 4 2 2 4" xfId="10788"/>
    <cellStyle name="60% - 强调文字颜色 1 2 4 2 3" xfId="6025"/>
    <cellStyle name="60% - 强调文字颜色 1 2 4 2 3 2" xfId="453"/>
    <cellStyle name="60% - 强调文字颜色 1 2 4 2 3 3" xfId="16253"/>
    <cellStyle name="60% - 强调文字颜色 1 2 4 2 4" xfId="6034"/>
    <cellStyle name="60% - 强调文字颜色 1 2 4 2 5" xfId="16799"/>
    <cellStyle name="60% - 强调文字颜色 1 2 4 3" xfId="6037"/>
    <cellStyle name="60% - 强调文字颜色 1 2 4 3 2" xfId="2148"/>
    <cellStyle name="60% - 强调文字颜色 1 2 4 3 2 2" xfId="10866"/>
    <cellStyle name="60% - 强调文字颜色 1 2 4 3 2 3" xfId="16480"/>
    <cellStyle name="60% - 强调文字颜色 1 2 4 3 3" xfId="2185"/>
    <cellStyle name="60% - 强调文字颜色 1 2 4 3 4" xfId="12420"/>
    <cellStyle name="60% - 强调文字颜色 1 2 4 4" xfId="117"/>
    <cellStyle name="60% - 强调文字颜色 1 2 4 4 2" xfId="15232"/>
    <cellStyle name="60% - 强调文字颜色 1 2 4 4 2 2" xfId="21499"/>
    <cellStyle name="60% - 强调文字颜色 1 2 4 4 2 3" xfId="21503"/>
    <cellStyle name="60% - 强调文字颜色 1 2 4 4 3" xfId="12933"/>
    <cellStyle name="60% - 强调文字颜色 1 2 4 4 4" xfId="13124"/>
    <cellStyle name="60% - 强调文字颜色 1 2 4 5" xfId="1507"/>
    <cellStyle name="60% - 强调文字颜色 1 2 4 5 2" xfId="1529"/>
    <cellStyle name="60% - 强调文字颜色 1 2 4 5 2 2" xfId="21602"/>
    <cellStyle name="60% - 强调文字颜色 1 2 4 5 2 3" xfId="21611"/>
    <cellStyle name="60% - 强调文字颜色 1 2 4 5 3" xfId="1536"/>
    <cellStyle name="60% - 强调文字颜色 1 2 4 5 4" xfId="13554"/>
    <cellStyle name="60% - 强调文字颜色 1 2 4 6" xfId="1558"/>
    <cellStyle name="60% - 强调文字颜色 1 2 4 6 2" xfId="15240"/>
    <cellStyle name="60% - 强调文字颜色 1 2 4 6 3" xfId="13677"/>
    <cellStyle name="60% - 强调文字颜色 1 2 4 7" xfId="1578"/>
    <cellStyle name="60% - 强调文字颜色 1 2 4 8" xfId="3071"/>
    <cellStyle name="60% - 强调文字颜色 1 2 5" xfId="21121"/>
    <cellStyle name="60% - 强调文字颜色 1 2 5 2" xfId="6069"/>
    <cellStyle name="60% - 强调文字颜色 1 2 5 2 2" xfId="6635"/>
    <cellStyle name="60% - 强调文字颜色 1 2 5 2 2 2" xfId="11532"/>
    <cellStyle name="60% - 强调文字颜色 1 2 5 2 2 3" xfId="11535"/>
    <cellStyle name="60% - 强调文字颜色 1 2 5 2 3" xfId="6642"/>
    <cellStyle name="60% - 强调文字颜色 1 2 5 2 4" xfId="16819"/>
    <cellStyle name="60% - 强调文字颜色 1 2 5 3" xfId="6647"/>
    <cellStyle name="60% - 强调文字颜色 1 2 5 3 2" xfId="3224"/>
    <cellStyle name="60% - 强调文字颜色 1 2 5 3 2 2" xfId="9030"/>
    <cellStyle name="60% - 强调文字颜色 1 2 5 3 2 3" xfId="22833"/>
    <cellStyle name="60% - 强调文字颜色 1 2 5 3 3" xfId="3237"/>
    <cellStyle name="60% - 强调文字颜色 1 2 5 3 4" xfId="9038"/>
    <cellStyle name="60% - 强调文字颜色 1 2 5 4" xfId="4345"/>
    <cellStyle name="60% - 强调文字颜色 1 2 5 4 2" xfId="3242"/>
    <cellStyle name="60% - 强调文字颜色 1 2 5 4 3" xfId="9047"/>
    <cellStyle name="60% - 强调文字颜色 1 2 5 5" xfId="1586"/>
    <cellStyle name="60% - 强调文字颜色 1 2 5 6" xfId="1596"/>
    <cellStyle name="60% - 强调文字颜色 1 2 6" xfId="21128"/>
    <cellStyle name="60% - 强调文字颜色 1 2 6 2" xfId="6093"/>
    <cellStyle name="60% - 强调文字颜色 1 2 6 2 2" xfId="15099"/>
    <cellStyle name="60% - 强调文字颜色 1 2 6 2 2 2" xfId="22835"/>
    <cellStyle name="60% - 强调文字颜色 1 2 6 2 2 3" xfId="22838"/>
    <cellStyle name="60% - 强调文字颜色 1 2 6 2 3" xfId="15114"/>
    <cellStyle name="60% - 强调文字颜色 1 2 6 2 4" xfId="16843"/>
    <cellStyle name="60% - 强调文字颜色 1 2 6 3" xfId="22839"/>
    <cellStyle name="60% - 强调文字颜色 1 2 6 3 2" xfId="3299"/>
    <cellStyle name="60% - 强调文字颜色 1 2 6 3 3" xfId="16849"/>
    <cellStyle name="60% - 强调文字颜色 1 2 6 4" xfId="22840"/>
    <cellStyle name="60% - 强调文字颜色 1 2 6 5" xfId="22841"/>
    <cellStyle name="60% - 强调文字颜色 1 2 7" xfId="21131"/>
    <cellStyle name="60% - 强调文字颜色 1 2 7 2" xfId="6127"/>
    <cellStyle name="60% - 强调文字颜色 1 2 7 2 2" xfId="11921"/>
    <cellStyle name="60% - 强调文字颜色 1 2 7 2 3" xfId="11945"/>
    <cellStyle name="60% - 强调文字颜色 1 2 7 3" xfId="22843"/>
    <cellStyle name="60% - 强调文字颜色 1 2 7 4" xfId="22844"/>
    <cellStyle name="60% - 强调文字颜色 1 2 8" xfId="22846"/>
    <cellStyle name="60% - 强调文字颜色 1 2 8 2" xfId="4319"/>
    <cellStyle name="60% - 强调文字颜色 1 2 8 2 2" xfId="17935"/>
    <cellStyle name="60% - 强调文字颜色 1 2 8 2 3" xfId="22847"/>
    <cellStyle name="60% - 强调文字颜色 1 2 8 3" xfId="22850"/>
    <cellStyle name="60% - 强调文字颜色 1 2 8 4" xfId="22851"/>
    <cellStyle name="60% - 强调文字颜色 1 2 9" xfId="22853"/>
    <cellStyle name="60% - 强调文字颜色 1 2 9 2" xfId="181"/>
    <cellStyle name="60% - 强调文字颜色 1 2 9 2 2" xfId="205"/>
    <cellStyle name="60% - 强调文字颜色 1 2 9 2 3" xfId="207"/>
    <cellStyle name="60% - 强调文字颜色 1 2 9 3" xfId="1214"/>
    <cellStyle name="60% - 强调文字颜色 1 2 9 4" xfId="3430"/>
    <cellStyle name="60% - 强调文字颜色 1 2_11" xfId="8187"/>
    <cellStyle name="60% - 强调文字颜色 1 3" xfId="22855"/>
    <cellStyle name="60% - 强调文字颜色 1 3 10" xfId="18737"/>
    <cellStyle name="60% - 强调文字颜色 1 3 10 2" xfId="18741"/>
    <cellStyle name="60% - 强调文字颜色 1 3 10 3" xfId="18746"/>
    <cellStyle name="60% - 强调文字颜色 1 3 11" xfId="15412"/>
    <cellStyle name="60% - 强调文字颜色 1 3 12" xfId="11201"/>
    <cellStyle name="60% - 强调文字颜色 1 3 2" xfId="3404"/>
    <cellStyle name="60% - 强调文字颜色 1 3 2 2" xfId="3712"/>
    <cellStyle name="60% - 强调文字颜色 1 3 2 2 2" xfId="10065"/>
    <cellStyle name="60% - 强调文字颜色 1 3 2 2 2 2" xfId="10067"/>
    <cellStyle name="60% - 强调文字颜色 1 3 2 2 2 2 2" xfId="8535"/>
    <cellStyle name="60% - 强调文字颜色 1 3 2 2 2 2 3" xfId="10069"/>
    <cellStyle name="60% - 强调文字颜色 1 3 2 2 2 3" xfId="10073"/>
    <cellStyle name="60% - 强调文字颜色 1 3 2 2 2 4" xfId="10080"/>
    <cellStyle name="60% - 强调文字颜色 1 3 2 2 3" xfId="10084"/>
    <cellStyle name="60% - 强调文字颜色 1 3 2 2 3 2" xfId="5720"/>
    <cellStyle name="60% - 强调文字颜色 1 3 2 2 3 2 2" xfId="22856"/>
    <cellStyle name="60% - 强调文字颜色 1 3 2 2 3 2 3" xfId="22857"/>
    <cellStyle name="60% - 强调文字颜色 1 3 2 2 3 3" xfId="4241"/>
    <cellStyle name="60% - 强调文字颜色 1 3 2 2 3 4" xfId="16964"/>
    <cellStyle name="60% - 强调文字颜色 1 3 2 2 4" xfId="10087"/>
    <cellStyle name="60% - 强调文字颜色 1 3 2 2 4 2" xfId="6712"/>
    <cellStyle name="60% - 强调文字颜色 1 3 2 2 4 3" xfId="22858"/>
    <cellStyle name="60% - 强调文字颜色 1 3 2 2 5" xfId="2102"/>
    <cellStyle name="60% - 强调文字颜色 1 3 2 2 6" xfId="22859"/>
    <cellStyle name="60% - 强调文字颜色 1 3 2 3" xfId="3719"/>
    <cellStyle name="60% - 强调文字颜色 1 3 2 3 2" xfId="10091"/>
    <cellStyle name="60% - 强调文字颜色 1 3 2 3 2 2" xfId="3906"/>
    <cellStyle name="60% - 强调文字颜色 1 3 2 3 2 3" xfId="6811"/>
    <cellStyle name="60% - 强调文字颜色 1 3 2 3 3" xfId="10095"/>
    <cellStyle name="60% - 强调文字颜色 1 3 2 3 4" xfId="10099"/>
    <cellStyle name="60% - 强调文字颜色 1 3 2 4" xfId="10103"/>
    <cellStyle name="60% - 强调文字颜色 1 3 2 4 2" xfId="2694"/>
    <cellStyle name="60% - 强调文字颜色 1 3 2 4 2 2" xfId="9189"/>
    <cellStyle name="60% - 强调文字颜色 1 3 2 4 2 3" xfId="10106"/>
    <cellStyle name="60% - 强调文字颜色 1 3 2 4 3" xfId="10109"/>
    <cellStyle name="60% - 强调文字颜色 1 3 2 4 4" xfId="5241"/>
    <cellStyle name="60% - 强调文字颜色 1 3 2 5" xfId="1786"/>
    <cellStyle name="60% - 强调文字颜色 1 3 2 5 2" xfId="1799"/>
    <cellStyle name="60% - 强调文字颜色 1 3 2 5 2 2" xfId="10112"/>
    <cellStyle name="60% - 强调文字颜色 1 3 2 5 2 3" xfId="10117"/>
    <cellStyle name="60% - 强调文字颜色 1 3 2 5 3" xfId="1802"/>
    <cellStyle name="60% - 强调文字颜色 1 3 2 5 4" xfId="10123"/>
    <cellStyle name="60% - 强调文字颜色 1 3 2 6" xfId="1807"/>
    <cellStyle name="60% - 强调文字颜色 1 3 2 6 2" xfId="10125"/>
    <cellStyle name="60% - 强调文字颜色 1 3 2 6 3" xfId="10128"/>
    <cellStyle name="60% - 强调文字颜色 1 3 2 7" xfId="1825"/>
    <cellStyle name="60% - 强调文字颜色 1 3 2 8" xfId="2227"/>
    <cellStyle name="60% - 强调文字颜色 1 3 3" xfId="3410"/>
    <cellStyle name="60% - 强调文字颜色 1 3 3 2" xfId="10152"/>
    <cellStyle name="60% - 强调文字颜色 1 3 3 2 2" xfId="10156"/>
    <cellStyle name="60% - 强调文字颜色 1 3 3 2 2 2" xfId="10158"/>
    <cellStyle name="60% - 强调文字颜色 1 3 3 2 2 2 2" xfId="19269"/>
    <cellStyle name="60% - 强调文字颜色 1 3 3 2 2 2 3" xfId="22861"/>
    <cellStyle name="60% - 强调文字颜色 1 3 3 2 2 3" xfId="10160"/>
    <cellStyle name="60% - 强调文字颜色 1 3 3 2 2 4" xfId="22865"/>
    <cellStyle name="60% - 强调文字颜色 1 3 3 2 3" xfId="10162"/>
    <cellStyle name="60% - 强调文字颜色 1 3 3 2 3 2" xfId="22866"/>
    <cellStyle name="60% - 强调文字颜色 1 3 3 2 3 2 2" xfId="22868"/>
    <cellStyle name="60% - 强调文字颜色 1 3 3 2 3 2 3" xfId="22870"/>
    <cellStyle name="60% - 强调文字颜色 1 3 3 2 3 3" xfId="17628"/>
    <cellStyle name="60% - 强调文字颜色 1 3 3 2 3 4" xfId="17549"/>
    <cellStyle name="60% - 强调文字颜色 1 3 3 2 4" xfId="10164"/>
    <cellStyle name="60% - 强调文字颜色 1 3 3 2 4 2" xfId="22871"/>
    <cellStyle name="60% - 强调文字颜色 1 3 3 2 4 3" xfId="22873"/>
    <cellStyle name="60% - 强调文字颜色 1 3 3 2 5" xfId="22875"/>
    <cellStyle name="60% - 强调文字颜色 1 3 3 2 6" xfId="22876"/>
    <cellStyle name="60% - 强调文字颜色 1 3 3 3" xfId="10167"/>
    <cellStyle name="60% - 强调文字颜色 1 3 3 3 2" xfId="10169"/>
    <cellStyle name="60% - 强调文字颜色 1 3 3 3 2 2" xfId="22878"/>
    <cellStyle name="60% - 强调文字颜色 1 3 3 3 2 3" xfId="22880"/>
    <cellStyle name="60% - 强调文字颜色 1 3 3 3 3" xfId="10171"/>
    <cellStyle name="60% - 强调文字颜色 1 3 3 3 4" xfId="22881"/>
    <cellStyle name="60% - 强调文字颜色 1 3 3 4" xfId="10174"/>
    <cellStyle name="60% - 强调文字颜色 1 3 3 4 2" xfId="22882"/>
    <cellStyle name="60% - 强调文字颜色 1 3 3 4 2 2" xfId="22883"/>
    <cellStyle name="60% - 强调文字颜色 1 3 3 4 2 3" xfId="22884"/>
    <cellStyle name="60% - 强调文字颜色 1 3 3 4 3" xfId="22885"/>
    <cellStyle name="60% - 强调文字颜色 1 3 3 4 4" xfId="22887"/>
    <cellStyle name="60% - 强调文字颜色 1 3 3 5" xfId="1840"/>
    <cellStyle name="60% - 强调文字颜色 1 3 3 5 2" xfId="1646"/>
    <cellStyle name="60% - 强调文字颜色 1 3 3 5 2 2" xfId="1730"/>
    <cellStyle name="60% - 强调文字颜色 1 3 3 5 2 3" xfId="18620"/>
    <cellStyle name="60% - 强调文字颜色 1 3 3 5 3" xfId="49"/>
    <cellStyle name="60% - 强调文字颜色 1 3 3 5 4" xfId="15078"/>
    <cellStyle name="60% - 强调文字颜色 1 3 3 6" xfId="1846"/>
    <cellStyle name="60% - 强调文字颜色 1 3 3 6 2" xfId="18622"/>
    <cellStyle name="60% - 强调文字颜色 1 3 3 6 3" xfId="18625"/>
    <cellStyle name="60% - 强调文字颜色 1 3 3 7" xfId="1865"/>
    <cellStyle name="60% - 强调文字颜色 1 3 3 8" xfId="18639"/>
    <cellStyle name="60% - 强调文字颜色 1 3 4" xfId="11866"/>
    <cellStyle name="60% - 强调文字颜色 1 3 4 2" xfId="6168"/>
    <cellStyle name="60% - 强调文字颜色 1 3 4 2 2" xfId="10188"/>
    <cellStyle name="60% - 强调文字颜色 1 3 4 2 2 2" xfId="12697"/>
    <cellStyle name="60% - 强调文字颜色 1 3 4 2 2 2 2" xfId="10633"/>
    <cellStyle name="60% - 强调文字颜色 1 3 4 2 2 2 3" xfId="12699"/>
    <cellStyle name="60% - 强调文字颜色 1 3 4 2 2 3" xfId="12703"/>
    <cellStyle name="60% - 强调文字颜色 1 3 4 2 2 4" xfId="10132"/>
    <cellStyle name="60% - 强调文字颜色 1 3 4 2 3" xfId="10193"/>
    <cellStyle name="60% - 强调文字颜色 1 3 4 2 3 2" xfId="12732"/>
    <cellStyle name="60% - 强调文字颜色 1 3 4 2 3 3" xfId="16863"/>
    <cellStyle name="60% - 强调文字颜色 1 3 4 2 4" xfId="16867"/>
    <cellStyle name="60% - 强调文字颜色 1 3 4 2 5" xfId="16869"/>
    <cellStyle name="60% - 强调文字颜色 1 3 4 3" xfId="6171"/>
    <cellStyle name="60% - 强调文字颜色 1 3 4 3 2" xfId="15341"/>
    <cellStyle name="60% - 强调文字颜色 1 3 4 3 2 2" xfId="12773"/>
    <cellStyle name="60% - 强调文字颜色 1 3 4 3 2 3" xfId="7394"/>
    <cellStyle name="60% - 强调文字颜色 1 3 4 3 3" xfId="15345"/>
    <cellStyle name="60% - 强调文字颜色 1 3 4 3 4" xfId="16878"/>
    <cellStyle name="60% - 强调文字颜色 1 3 4 4" xfId="10195"/>
    <cellStyle name="60% - 强调文字颜色 1 3 4 4 2" xfId="15244"/>
    <cellStyle name="60% - 强调文字颜色 1 3 4 4 2 2" xfId="22729"/>
    <cellStyle name="60% - 强调文字颜色 1 3 4 4 2 3" xfId="22731"/>
    <cellStyle name="60% - 强调文字颜色 1 3 4 4 3" xfId="15355"/>
    <cellStyle name="60% - 强调文字颜色 1 3 4 4 4" xfId="16885"/>
    <cellStyle name="60% - 强调文字颜色 1 3 4 5" xfId="1879"/>
    <cellStyle name="60% - 强调文字颜色 1 3 4 5 2" xfId="1697"/>
    <cellStyle name="60% - 强调文字颜色 1 3 4 5 3" xfId="1883"/>
    <cellStyle name="60% - 强调文字颜色 1 3 4 6" xfId="1887"/>
    <cellStyle name="60% - 强调文字颜色 1 3 4 7" xfId="1890"/>
    <cellStyle name="60% - 强调文字颜色 1 3 5" xfId="21135"/>
    <cellStyle name="60% - 强调文字颜色 1 3 5 2" xfId="6198"/>
    <cellStyle name="60% - 强调文字颜色 1 3 5 2 2" xfId="10210"/>
    <cellStyle name="60% - 强调文字颜色 1 3 5 2 2 2" xfId="13313"/>
    <cellStyle name="60% - 强调文字颜色 1 3 5 2 2 3" xfId="13318"/>
    <cellStyle name="60% - 强调文字颜色 1 3 5 2 3" xfId="10216"/>
    <cellStyle name="60% - 强调文字颜色 1 3 5 2 4" xfId="4099"/>
    <cellStyle name="60% - 强调文字颜色 1 3 5 3" xfId="6704"/>
    <cellStyle name="60% - 强调文字颜色 1 3 5 3 2" xfId="9073"/>
    <cellStyle name="60% - 强调文字颜色 1 3 5 3 3" xfId="9079"/>
    <cellStyle name="60% - 强调文字颜色 1 3 5 4" xfId="9085"/>
    <cellStyle name="60% - 强调文字颜色 1 3 5 5" xfId="539"/>
    <cellStyle name="60% - 强调文字颜色 1 3 6" xfId="21138"/>
    <cellStyle name="60% - 强调文字颜色 1 3 6 2" xfId="5733"/>
    <cellStyle name="60% - 强调文字颜色 1 3 6 2 2" xfId="15421"/>
    <cellStyle name="60% - 强调文字颜色 1 3 6 2 3" xfId="15425"/>
    <cellStyle name="60% - 强调文字颜色 1 3 6 3" xfId="22888"/>
    <cellStyle name="60% - 强调文字颜色 1 3 6 4" xfId="22890"/>
    <cellStyle name="60% - 强调文字颜色 1 3 7" xfId="22892"/>
    <cellStyle name="60% - 强调文字颜色 1 3 7 2" xfId="21409"/>
    <cellStyle name="60% - 强调文字颜色 1 3 7 2 2" xfId="12037"/>
    <cellStyle name="60% - 强调文字颜色 1 3 7 2 3" xfId="12041"/>
    <cellStyle name="60% - 强调文字颜色 1 3 7 3" xfId="22893"/>
    <cellStyle name="60% - 强调文字颜色 1 3 7 4" xfId="22895"/>
    <cellStyle name="60% - 强调文字颜色 1 3 8" xfId="22896"/>
    <cellStyle name="60% - 强调文字颜色 1 3 8 2" xfId="22897"/>
    <cellStyle name="60% - 强调文字颜色 1 3 8 2 2" xfId="22898"/>
    <cellStyle name="60% - 强调文字颜色 1 3 8 2 3" xfId="22899"/>
    <cellStyle name="60% - 强调文字颜色 1 3 8 3" xfId="22903"/>
    <cellStyle name="60% - 强调文字颜色 1 3 8 4" xfId="22904"/>
    <cellStyle name="60% - 强调文字颜色 1 3 9" xfId="22905"/>
    <cellStyle name="60% - 强调文字颜色 1 3 9 2" xfId="22906"/>
    <cellStyle name="60% - 强调文字颜色 1 3 9 2 2" xfId="22907"/>
    <cellStyle name="60% - 强调文字颜色 1 3 9 2 3" xfId="22908"/>
    <cellStyle name="60% - 强调文字颜色 1 3 9 3" xfId="19402"/>
    <cellStyle name="60% - 强调文字颜色 1 3 9 4" xfId="19404"/>
    <cellStyle name="60% - 强调文字颜色 1 3_11" xfId="22910"/>
    <cellStyle name="60% - 强调文字颜色 1 4" xfId="20131"/>
    <cellStyle name="60% - 强调文字颜色 1 4 10" xfId="22911"/>
    <cellStyle name="60% - 强调文字颜色 1 4 2" xfId="3451"/>
    <cellStyle name="60% - 强调文字颜色 1 4 2 2" xfId="11861"/>
    <cellStyle name="60% - 强调文字颜色 1 4 2 2 2" xfId="6588"/>
    <cellStyle name="60% - 强调文字颜色 1 4 2 2 2 2" xfId="4129"/>
    <cellStyle name="60% - 强调文字颜色 1 4 2 2 2 3" xfId="6591"/>
    <cellStyle name="60% - 强调文字颜色 1 4 2 2 3" xfId="6596"/>
    <cellStyle name="60% - 强调文字颜色 1 4 2 2 4" xfId="2477"/>
    <cellStyle name="60% - 强调文字颜色 1 4 2 3" xfId="11215"/>
    <cellStyle name="60% - 强调文字颜色 1 4 2 3 2" xfId="1233"/>
    <cellStyle name="60% - 强调文字颜色 1 4 2 3 2 2" xfId="1256"/>
    <cellStyle name="60% - 强调文字颜色 1 4 2 3 2 3" xfId="1264"/>
    <cellStyle name="60% - 强调文字颜色 1 4 2 3 3" xfId="1274"/>
    <cellStyle name="60% - 强调文字颜色 1 4 2 3 4" xfId="1290"/>
    <cellStyle name="60% - 强调文字颜色 1 4 2 4" xfId="2532"/>
    <cellStyle name="60% - 强调文字颜色 1 4 2 4 2" xfId="1554"/>
    <cellStyle name="60% - 强调文字颜色 1 4 2 4 3" xfId="1575"/>
    <cellStyle name="60% - 强调文字颜色 1 4 2 5" xfId="2043"/>
    <cellStyle name="60% - 强调文字颜色 1 4 2 6" xfId="2056"/>
    <cellStyle name="60% - 强调文字颜色 1 4 3" xfId="20133"/>
    <cellStyle name="60% - 强调文字颜色 1 4 3 2" xfId="11878"/>
    <cellStyle name="60% - 强调文字颜色 1 4 3 2 2" xfId="6869"/>
    <cellStyle name="60% - 强调文字颜色 1 4 3 2 3" xfId="6874"/>
    <cellStyle name="60% - 强调文字颜色 1 4 3 3" xfId="11262"/>
    <cellStyle name="60% - 强调文字颜色 1 4 3 4" xfId="2547"/>
    <cellStyle name="60% - 强调文字颜色 1 4 4" xfId="20136"/>
    <cellStyle name="60% - 强调文字颜色 1 4 4 2" xfId="6211"/>
    <cellStyle name="60% - 强调文字颜色 1 4 4 2 2" xfId="7111"/>
    <cellStyle name="60% - 强调文字颜色 1 4 4 2 3" xfId="11900"/>
    <cellStyle name="60% - 强调文字颜色 1 4 4 3" xfId="11275"/>
    <cellStyle name="60% - 强调文字颜色 1 4 4 4" xfId="2894"/>
    <cellStyle name="60% - 强调文字颜色 1 4 5" xfId="21151"/>
    <cellStyle name="60% - 强调文字颜色 1 4 5 2" xfId="4661"/>
    <cellStyle name="60% - 强调文字颜色 1 4 5 2 2" xfId="11914"/>
    <cellStyle name="60% - 强调文字颜色 1 4 5 2 3" xfId="11917"/>
    <cellStyle name="60% - 强调文字颜色 1 4 5 3" xfId="9107"/>
    <cellStyle name="60% - 强调文字颜色 1 4 5 4" xfId="7721"/>
    <cellStyle name="60% - 强调文字颜色 1 4 6" xfId="22913"/>
    <cellStyle name="60% - 强调文字颜色 1 4 6 2" xfId="22915"/>
    <cellStyle name="60% - 强调文字颜色 1 4 6 2 2" xfId="19394"/>
    <cellStyle name="60% - 强调文字颜色 1 4 6 2 3" xfId="19396"/>
    <cellStyle name="60% - 强调文字颜色 1 4 6 3" xfId="22917"/>
    <cellStyle name="60% - 强调文字颜色 1 4 6 4" xfId="22919"/>
    <cellStyle name="60% - 强调文字颜色 1 4 7" xfId="22920"/>
    <cellStyle name="60% - 强调文字颜色 1 4 7 2" xfId="22921"/>
    <cellStyle name="60% - 强调文字颜色 1 4 7 2 2" xfId="12207"/>
    <cellStyle name="60% - 强调文字颜色 1 4 7 2 3" xfId="19501"/>
    <cellStyle name="60% - 强调文字颜色 1 4 7 3" xfId="22923"/>
    <cellStyle name="60% - 强调文字颜色 1 4 7 4" xfId="22924"/>
    <cellStyle name="60% - 强调文字颜色 1 4 8" xfId="22925"/>
    <cellStyle name="60% - 强调文字颜色 1 4 8 2" xfId="22926"/>
    <cellStyle name="60% - 强调文字颜色 1 4 8 3" xfId="22927"/>
    <cellStyle name="60% - 强调文字颜色 1 4 9" xfId="22928"/>
    <cellStyle name="60% - 强调文字颜色 1 5" xfId="20139"/>
    <cellStyle name="60% - 强调文字颜色 1 5 2" xfId="15068"/>
    <cellStyle name="60% - 强调文字颜色 1 5 2 2" xfId="11084"/>
    <cellStyle name="60% - 强调文字颜色 1 5 2 2 2" xfId="2674"/>
    <cellStyle name="60% - 强调文字颜色 1 5 2 2 3" xfId="659"/>
    <cellStyle name="60% - 强调文字颜色 1 5 2 3" xfId="11392"/>
    <cellStyle name="60% - 强调文字颜色 1 5 2 4" xfId="11421"/>
    <cellStyle name="60% - 强调文字颜色 1 5 3" xfId="20143"/>
    <cellStyle name="60% - 强调文字颜色 1 5 3 2" xfId="13794"/>
    <cellStyle name="60% - 强调文字颜色 1 5 3 2 2" xfId="795"/>
    <cellStyle name="60% - 强调文字颜色 1 5 3 2 3" xfId="1055"/>
    <cellStyle name="60% - 强调文字颜色 1 5 3 3" xfId="11463"/>
    <cellStyle name="60% - 强调文字颜色 1 5 3 4" xfId="569"/>
    <cellStyle name="60% - 强调文字颜色 1 5 4" xfId="22929"/>
    <cellStyle name="60% - 强调文字颜色 1 5 4 2" xfId="2522"/>
    <cellStyle name="60% - 强调文字颜色 1 5 4 2 2" xfId="7996"/>
    <cellStyle name="60% - 强调文字颜色 1 5 4 2 3" xfId="13798"/>
    <cellStyle name="60% - 强调文字颜色 1 5 4 3" xfId="1977"/>
    <cellStyle name="60% - 强调文字颜色 1 5 4 4" xfId="578"/>
    <cellStyle name="60% - 强调文字颜色 1 5 5" xfId="22931"/>
    <cellStyle name="60% - 强调文字颜色 1 5 5 2" xfId="6750"/>
    <cellStyle name="60% - 强调文字颜色 1 5 5 2 2" xfId="12623"/>
    <cellStyle name="60% - 强调文字颜色 1 5 5 2 3" xfId="13803"/>
    <cellStyle name="60% - 强调文字颜色 1 5 5 3" xfId="9116"/>
    <cellStyle name="60% - 强调文字颜色 1 5 5 4" xfId="9120"/>
    <cellStyle name="60% - 强调文字颜色 1 5 6" xfId="22935"/>
    <cellStyle name="60% - 强调文字颜色 1 5 6 2" xfId="22938"/>
    <cellStyle name="60% - 强调文字颜色 1 5 6 3" xfId="22940"/>
    <cellStyle name="60% - 强调文字颜色 1 5 7" xfId="22941"/>
    <cellStyle name="60% - 强调文字颜色 1 5 8" xfId="22943"/>
    <cellStyle name="60% - 强调文字颜色 1 6" xfId="20145"/>
    <cellStyle name="60% - 强调文字颜色 1 6 2" xfId="19034"/>
    <cellStyle name="60% - 强调文字颜色 1 6 2 2" xfId="15003"/>
    <cellStyle name="60% - 强调文字颜色 1 6 2 2 2" xfId="5445"/>
    <cellStyle name="60% - 强调文字颜色 1 6 2 2 3" xfId="15020"/>
    <cellStyle name="60% - 强调文字颜色 1 6 2 3" xfId="11542"/>
    <cellStyle name="60% - 强调文字颜色 1 6 2 4" xfId="11548"/>
    <cellStyle name="60% - 强调文字颜色 1 6 3" xfId="22946"/>
    <cellStyle name="60% - 强调文字颜色 1 6 3 2" xfId="15049"/>
    <cellStyle name="60% - 强调文字颜色 1 6 3 2 2" xfId="15052"/>
    <cellStyle name="60% - 强调文字颜色 1 6 3 2 3" xfId="15062"/>
    <cellStyle name="60% - 强调文字颜色 1 6 3 3" xfId="11560"/>
    <cellStyle name="60% - 强调文字颜色 1 6 3 4" xfId="624"/>
    <cellStyle name="60% - 强调文字颜色 1 6 4" xfId="22948"/>
    <cellStyle name="60% - 强调文字颜色 1 6 4 2" xfId="15082"/>
    <cellStyle name="60% - 强调文字颜色 1 6 4 3" xfId="11575"/>
    <cellStyle name="60% - 强调文字颜色 1 6 5" xfId="22950"/>
    <cellStyle name="60% - 强调文字颜色 1 6 6" xfId="22952"/>
    <cellStyle name="60% - 强调文字颜色 1 7" xfId="20147"/>
    <cellStyle name="60% - 强调文字颜色 1 7 2" xfId="22955"/>
    <cellStyle name="60% - 强调文字颜色 1 7 2 2" xfId="1512"/>
    <cellStyle name="60% - 强调文字颜色 1 7 2 2 2" xfId="1518"/>
    <cellStyle name="60% - 强调文字颜色 1 7 2 2 3" xfId="1531"/>
    <cellStyle name="60% - 强调文字颜色 1 7 2 3" xfId="1546"/>
    <cellStyle name="60% - 强调文字颜色 1 7 2 4" xfId="1565"/>
    <cellStyle name="60% - 强调文字颜色 1 7 3" xfId="22958"/>
    <cellStyle name="60% - 强调文字颜色 1 7 3 2" xfId="19081"/>
    <cellStyle name="60% - 强调文字颜色 1 7 3 3" xfId="19090"/>
    <cellStyle name="60% - 强调文字颜色 1 7 4" xfId="22959"/>
    <cellStyle name="60% - 强调文字颜色 1 7 5" xfId="22960"/>
    <cellStyle name="60% - 强调文字颜色 1 8" xfId="19054"/>
    <cellStyle name="60% - 强调文字颜色 1 8 2" xfId="22963"/>
    <cellStyle name="60% - 强调文字颜色 1 8 2 2" xfId="13822"/>
    <cellStyle name="60% - 强调文字颜色 1 8 2 2 2" xfId="13825"/>
    <cellStyle name="60% - 强调文字颜色 1 8 2 2 3" xfId="13834"/>
    <cellStyle name="60% - 强调文字颜色 1 8 2 3" xfId="11632"/>
    <cellStyle name="60% - 强调文字颜色 1 8 2 4" xfId="11646"/>
    <cellStyle name="60% - 强调文字颜色 1 8 3" xfId="22964"/>
    <cellStyle name="60% - 强调文字颜色 1 8 3 2" xfId="19114"/>
    <cellStyle name="60% - 强调文字颜色 1 8 3 3" xfId="19117"/>
    <cellStyle name="60% - 强调文字颜色 1 8 4" xfId="22965"/>
    <cellStyle name="60% - 强调文字颜色 1 8 5" xfId="22967"/>
    <cellStyle name="60% - 强调文字颜色 1 9" xfId="19056"/>
    <cellStyle name="60% - 强调文字颜色 1 9 2" xfId="22969"/>
    <cellStyle name="60% - 强调文字颜色 1 9 2 2" xfId="22970"/>
    <cellStyle name="60% - 强调文字颜色 1 9 2 2 2" xfId="19287"/>
    <cellStyle name="60% - 强调文字颜色 1 9 2 2 3" xfId="19290"/>
    <cellStyle name="60% - 强调文字颜色 1 9 2 3" xfId="22971"/>
    <cellStyle name="60% - 强调文字颜色 1 9 2 4" xfId="22972"/>
    <cellStyle name="60% - 强调文字颜色 1 9 3" xfId="22975"/>
    <cellStyle name="60% - 强调文字颜色 1 9 3 2" xfId="19133"/>
    <cellStyle name="60% - 强调文字颜色 1 9 3 3" xfId="22976"/>
    <cellStyle name="60% - 强调文字颜色 1 9 4" xfId="22977"/>
    <cellStyle name="60% - 强调文字颜色 1 9 5" xfId="22978"/>
    <cellStyle name="60% - 强调文字颜色 2 10" xfId="20931"/>
    <cellStyle name="60% - 强调文字颜色 2 10 2" xfId="22979"/>
    <cellStyle name="60% - 强调文字颜色 2 10 2 2" xfId="22980"/>
    <cellStyle name="60% - 强调文字颜色 2 10 2 3" xfId="22982"/>
    <cellStyle name="60% - 强调文字颜色 2 10 3" xfId="10499"/>
    <cellStyle name="60% - 强调文字颜色 2 10 4" xfId="10502"/>
    <cellStyle name="60% - 强调文字颜色 2 11" xfId="15088"/>
    <cellStyle name="60% - 强调文字颜色 2 11 2" xfId="2814"/>
    <cellStyle name="60% - 强调文字颜色 2 11 2 2" xfId="22984"/>
    <cellStyle name="60% - 强调文字颜色 2 11 2 3" xfId="22985"/>
    <cellStyle name="60% - 强调文字颜色 2 11 3" xfId="15092"/>
    <cellStyle name="60% - 强调文字颜色 2 11 4" xfId="19229"/>
    <cellStyle name="60% - 强调文字颜色 2 12" xfId="15100"/>
    <cellStyle name="60% - 强调文字颜色 2 12 2" xfId="22834"/>
    <cellStyle name="60% - 强调文字颜色 2 12 2 2" xfId="19581"/>
    <cellStyle name="60% - 强调文字颜色 2 12 2 3" xfId="19584"/>
    <cellStyle name="60% - 强调文字颜色 2 12 3" xfId="22837"/>
    <cellStyle name="60% - 强调文字颜色 2 12 4" xfId="22987"/>
    <cellStyle name="60% - 强调文字颜色 2 13" xfId="15115"/>
    <cellStyle name="60% - 强调文字颜色 2 13 2" xfId="16835"/>
    <cellStyle name="60% - 强调文字颜色 2 13 3" xfId="16839"/>
    <cellStyle name="60% - 强调文字颜色 2 14" xfId="16842"/>
    <cellStyle name="60% - 强调文字颜色 2 15" xfId="16846"/>
    <cellStyle name="60% - 强调文字颜色 2 16" xfId="22988"/>
    <cellStyle name="60% - 强调文字颜色 2 2" xfId="947"/>
    <cellStyle name="60% - 强调文字颜色 2 2 10" xfId="22990"/>
    <cellStyle name="60% - 强调文字颜色 2 2 10 2" xfId="3199"/>
    <cellStyle name="60% - 强调文字颜色 2 2 10 2 2" xfId="22610"/>
    <cellStyle name="60% - 强调文字颜色 2 2 10 2 3" xfId="19696"/>
    <cellStyle name="60% - 强调文字颜色 2 2 10 3" xfId="22991"/>
    <cellStyle name="60% - 强调文字颜色 2 2 10 4" xfId="22992"/>
    <cellStyle name="60% - 强调文字颜色 2 2 11" xfId="22993"/>
    <cellStyle name="60% - 强调文字颜色 2 2 11 2" xfId="22994"/>
    <cellStyle name="60% - 强调文字颜色 2 2 11 2 2" xfId="22623"/>
    <cellStyle name="60% - 强调文字颜色 2 2 11 2 3" xfId="22995"/>
    <cellStyle name="60% - 强调文字颜色 2 2 11 3" xfId="22996"/>
    <cellStyle name="60% - 强调文字颜色 2 2 11 4" xfId="22998"/>
    <cellStyle name="60% - 强调文字颜色 2 2 12" xfId="22999"/>
    <cellStyle name="60% - 强调文字颜色 2 2 12 2" xfId="23001"/>
    <cellStyle name="60% - 强调文字颜色 2 2 12 3" xfId="23002"/>
    <cellStyle name="60% - 强调文字颜色 2 2 13" xfId="23004"/>
    <cellStyle name="60% - 强调文字颜色 2 2 14" xfId="23006"/>
    <cellStyle name="60% - 强调文字颜色 2 2 2" xfId="9980"/>
    <cellStyle name="60% - 强调文字颜色 2 2 2 10" xfId="21498"/>
    <cellStyle name="60% - 强调文字颜色 2 2 2 2" xfId="23008"/>
    <cellStyle name="60% - 强调文字颜色 2 2 2 2 2" xfId="23009"/>
    <cellStyle name="60% - 强调文字颜色 2 2 2 2 2 2" xfId="1304"/>
    <cellStyle name="60% - 强调文字颜色 2 2 2 2 2 2 2" xfId="17416"/>
    <cellStyle name="60% - 强调文字颜色 2 2 2 2 2 2 3" xfId="17421"/>
    <cellStyle name="60% - 强调文字颜色 2 2 2 2 2 3" xfId="17660"/>
    <cellStyle name="60% - 强调文字颜色 2 2 2 2 2 4" xfId="17665"/>
    <cellStyle name="60% - 强调文字颜色 2 2 2 2 3" xfId="23010"/>
    <cellStyle name="60% - 强调文字颜色 2 2 2 2 3 2" xfId="23011"/>
    <cellStyle name="60% - 强调文字颜色 2 2 2 2 3 2 2" xfId="17489"/>
    <cellStyle name="60% - 强调文字颜色 2 2 2 2 3 2 3" xfId="17491"/>
    <cellStyle name="60% - 强调文字颜色 2 2 2 2 3 3" xfId="17676"/>
    <cellStyle name="60% - 强调文字颜色 2 2 2 2 3 4" xfId="17681"/>
    <cellStyle name="60% - 强调文字颜色 2 2 2 2 4" xfId="23012"/>
    <cellStyle name="60% - 强调文字颜色 2 2 2 2 4 2" xfId="23013"/>
    <cellStyle name="60% - 强调文字颜色 2 2 2 2 4 3" xfId="17687"/>
    <cellStyle name="60% - 强调文字颜色 2 2 2 2 5" xfId="23014"/>
    <cellStyle name="60% - 强调文字颜色 2 2 2 2 6" xfId="23015"/>
    <cellStyle name="60% - 强调文字颜色 2 2 2 3" xfId="23016"/>
    <cellStyle name="60% - 强调文字颜色 2 2 2 3 2" xfId="23017"/>
    <cellStyle name="60% - 强调文字颜色 2 2 2 3 2 2" xfId="23018"/>
    <cellStyle name="60% - 强调文字颜色 2 2 2 3 2 3" xfId="23019"/>
    <cellStyle name="60% - 强调文字颜色 2 2 2 3 3" xfId="23021"/>
    <cellStyle name="60% - 强调文字颜色 2 2 2 3 4" xfId="23022"/>
    <cellStyle name="60% - 强调文字颜色 2 2 2 4" xfId="23023"/>
    <cellStyle name="60% - 强调文字颜色 2 2 2 4 2" xfId="23024"/>
    <cellStyle name="60% - 强调文字颜色 2 2 2 4 2 2" xfId="23026"/>
    <cellStyle name="60% - 强调文字颜色 2 2 2 4 2 3" xfId="23027"/>
    <cellStyle name="60% - 强调文字颜色 2 2 2 4 3" xfId="23029"/>
    <cellStyle name="60% - 强调文字颜色 2 2 2 4 4" xfId="8522"/>
    <cellStyle name="60% - 强调文字颜色 2 2 2 5" xfId="2651"/>
    <cellStyle name="60% - 强调文字颜色 2 2 2 5 2" xfId="1282"/>
    <cellStyle name="60% - 强调文字颜色 2 2 2 5 2 2" xfId="20208"/>
    <cellStyle name="60% - 强调文字颜色 2 2 2 5 2 3" xfId="20210"/>
    <cellStyle name="60% - 强调文字颜色 2 2 2 5 3" xfId="1299"/>
    <cellStyle name="60% - 强调文字颜色 2 2 2 5 4" xfId="23031"/>
    <cellStyle name="60% - 强调文字颜色 2 2 2 6" xfId="2663"/>
    <cellStyle name="60% - 强调文字颜色 2 2 2 6 2" xfId="23032"/>
    <cellStyle name="60% - 强调文字颜色 2 2 2 6 2 2" xfId="20223"/>
    <cellStyle name="60% - 强调文字颜色 2 2 2 6 2 3" xfId="23033"/>
    <cellStyle name="60% - 强调文字颜色 2 2 2 6 3" xfId="23034"/>
    <cellStyle name="60% - 强调文字颜色 2 2 2 6 4" xfId="23036"/>
    <cellStyle name="60% - 强调文字颜色 2 2 2 7" xfId="648"/>
    <cellStyle name="60% - 强调文字颜色 2 2 2 7 2" xfId="23037"/>
    <cellStyle name="60% - 强调文字颜色 2 2 2 7 2 2" xfId="23038"/>
    <cellStyle name="60% - 强调文字颜色 2 2 2 7 2 3" xfId="10765"/>
    <cellStyle name="60% - 强调文字颜色 2 2 2 7 3" xfId="23039"/>
    <cellStyle name="60% - 强调文字颜色 2 2 2 7 4" xfId="23041"/>
    <cellStyle name="60% - 强调文字颜色 2 2 2 8" xfId="23043"/>
    <cellStyle name="60% - 强调文字颜色 2 2 2 8 2" xfId="23046"/>
    <cellStyle name="60% - 强调文字颜色 2 2 2 8 3" xfId="23048"/>
    <cellStyle name="60% - 强调文字颜色 2 2 2 9" xfId="682"/>
    <cellStyle name="60% - 强调文字颜色 2 2 3" xfId="9984"/>
    <cellStyle name="60% - 强调文字颜色 2 2 3 10" xfId="13391"/>
    <cellStyle name="60% - 强调文字颜色 2 2 3 2" xfId="23050"/>
    <cellStyle name="60% - 强调文字颜色 2 2 3 2 2" xfId="1715"/>
    <cellStyle name="60% - 强调文字颜色 2 2 3 2 2 2" xfId="8571"/>
    <cellStyle name="60% - 强调文字颜色 2 2 3 2 2 2 2" xfId="17753"/>
    <cellStyle name="60% - 强调文字颜色 2 2 3 2 2 2 3" xfId="23056"/>
    <cellStyle name="60% - 强调文字颜色 2 2 3 2 2 3" xfId="16117"/>
    <cellStyle name="60% - 强调文字颜色 2 2 3 2 2 4" xfId="17749"/>
    <cellStyle name="60% - 强调文字颜色 2 2 3 2 3" xfId="942"/>
    <cellStyle name="60% - 强调文字颜色 2 2 3 2 3 2" xfId="5092"/>
    <cellStyle name="60% - 强调文字颜色 2 2 3 2 3 2 2" xfId="200"/>
    <cellStyle name="60% - 强调文字颜色 2 2 3 2 3 2 3" xfId="5097"/>
    <cellStyle name="60% - 强调文字颜色 2 2 3 2 3 3" xfId="5103"/>
    <cellStyle name="60% - 强调文字颜色 2 2 3 2 3 4" xfId="5106"/>
    <cellStyle name="60% - 强调文字颜色 2 2 3 2 4" xfId="23059"/>
    <cellStyle name="60% - 强调文字颜色 2 2 3 2 4 2" xfId="16124"/>
    <cellStyle name="60% - 强调文字颜色 2 2 3 2 4 2 2" xfId="23062"/>
    <cellStyle name="60% - 强调文字颜色 2 2 3 2 4 2 3" xfId="23066"/>
    <cellStyle name="60% - 强调文字颜色 2 2 3 2 4 3" xfId="23071"/>
    <cellStyle name="60% - 强调文字颜色 2 2 3 2 4 4" xfId="23075"/>
    <cellStyle name="60% - 强调文字颜色 2 2 3 2 5" xfId="23078"/>
    <cellStyle name="60% - 强调文字颜色 2 2 3 2 5 2" xfId="23079"/>
    <cellStyle name="60% - 强调文字颜色 2 2 3 2 5 3" xfId="23086"/>
    <cellStyle name="60% - 强调文字颜色 2 2 3 2 6" xfId="23089"/>
    <cellStyle name="60% - 强调文字颜色 2 2 3 2 7" xfId="23091"/>
    <cellStyle name="60% - 强调文字颜色 2 2 3 3" xfId="23093"/>
    <cellStyle name="60% - 强调文字颜色 2 2 3 3 2" xfId="1778"/>
    <cellStyle name="60% - 强调文字颜色 2 2 3 3 2 2" xfId="23095"/>
    <cellStyle name="60% - 强调文字颜色 2 2 3 3 2 3" xfId="23099"/>
    <cellStyle name="60% - 强调文字颜色 2 2 3 3 3" xfId="23102"/>
    <cellStyle name="60% - 强调文字颜色 2 2 3 3 4" xfId="17652"/>
    <cellStyle name="60% - 强调文字颜色 2 2 3 4" xfId="23103"/>
    <cellStyle name="60% - 强调文字颜色 2 2 3 4 2" xfId="23107"/>
    <cellStyle name="60% - 强调文字颜色 2 2 3 4 2 2" xfId="18019"/>
    <cellStyle name="60% - 强调文字颜色 2 2 3 4 2 3" xfId="23110"/>
    <cellStyle name="60% - 强调文字颜色 2 2 3 4 3" xfId="23112"/>
    <cellStyle name="60% - 强调文字颜色 2 2 3 4 4" xfId="23116"/>
    <cellStyle name="60% - 强调文字颜色 2 2 3 5" xfId="2248"/>
    <cellStyle name="60% - 强调文字颜色 2 2 3 5 2" xfId="23118"/>
    <cellStyle name="60% - 强调文字颜色 2 2 3 5 2 2" xfId="20265"/>
    <cellStyle name="60% - 强调文字颜色 2 2 3 5 2 3" xfId="11338"/>
    <cellStyle name="60% - 强调文字颜色 2 2 3 5 3" xfId="23119"/>
    <cellStyle name="60% - 强调文字颜色 2 2 3 5 4" xfId="19070"/>
    <cellStyle name="60% - 强调文字颜色 2 2 3 6" xfId="2273"/>
    <cellStyle name="60% - 强调文字颜色 2 2 3 6 2" xfId="23123"/>
    <cellStyle name="60% - 强调文字颜色 2 2 3 6 2 2" xfId="20277"/>
    <cellStyle name="60% - 强调文字颜色 2 2 3 6 2 3" xfId="23125"/>
    <cellStyle name="60% - 强调文字颜色 2 2 3 6 3" xfId="23126"/>
    <cellStyle name="60% - 强调文字颜色 2 2 3 6 4" xfId="23129"/>
    <cellStyle name="60% - 强调文字颜色 2 2 3 7" xfId="23133"/>
    <cellStyle name="60% - 强调文字颜色 2 2 3 7 2" xfId="23135"/>
    <cellStyle name="60% - 强调文字颜色 2 2 3 7 2 2" xfId="23137"/>
    <cellStyle name="60% - 强调文字颜色 2 2 3 7 2 3" xfId="23139"/>
    <cellStyle name="60% - 强调文字颜色 2 2 3 7 3" xfId="23141"/>
    <cellStyle name="60% - 强调文字颜色 2 2 3 7 4" xfId="23143"/>
    <cellStyle name="60% - 强调文字颜色 2 2 3 8" xfId="23145"/>
    <cellStyle name="60% - 强调文字颜色 2 2 3 8 2" xfId="23147"/>
    <cellStyle name="60% - 强调文字颜色 2 2 3 8 3" xfId="23148"/>
    <cellStyle name="60% - 强调文字颜色 2 2 3 9" xfId="780"/>
    <cellStyle name="60% - 强调文字颜色 2 2 4" xfId="23150"/>
    <cellStyle name="60% - 强调文字颜色 2 2 4 2" xfId="6287"/>
    <cellStyle name="60% - 强调文字颜色 2 2 4 2 2" xfId="1985"/>
    <cellStyle name="60% - 强调文字颜色 2 2 4 2 2 2" xfId="16197"/>
    <cellStyle name="60% - 强调文字颜色 2 2 4 2 2 2 2" xfId="23153"/>
    <cellStyle name="60% - 强调文字颜色 2 2 4 2 2 2 3" xfId="19557"/>
    <cellStyle name="60% - 强调文字颜色 2 2 4 2 2 3" xfId="23158"/>
    <cellStyle name="60% - 强调文字颜色 2 2 4 2 2 4" xfId="23161"/>
    <cellStyle name="60% - 强调文字颜色 2 2 4 2 3" xfId="15559"/>
    <cellStyle name="60% - 强调文字颜色 2 2 4 2 3 2" xfId="42"/>
    <cellStyle name="60% - 强调文字颜色 2 2 4 2 3 3" xfId="14438"/>
    <cellStyle name="60% - 强调文字颜色 2 2 4 2 4" xfId="17415"/>
    <cellStyle name="60% - 强调文字颜色 2 2 4 2 5" xfId="17418"/>
    <cellStyle name="60% - 强调文字颜色 2 2 4 3" xfId="23166"/>
    <cellStyle name="60% - 强调文字颜色 2 2 4 3 2" xfId="7142"/>
    <cellStyle name="60% - 强调文字颜色 2 2 4 3 2 2" xfId="23167"/>
    <cellStyle name="60% - 强调文字颜色 2 2 4 3 2 3" xfId="23170"/>
    <cellStyle name="60% - 强调文字颜色 2 2 4 3 3" xfId="9298"/>
    <cellStyle name="60% - 强调文字颜色 2 2 4 3 4" xfId="17424"/>
    <cellStyle name="60% - 强调文字颜色 2 2 4 4" xfId="23174"/>
    <cellStyle name="60% - 强调文字颜色 2 2 4 4 2" xfId="15575"/>
    <cellStyle name="60% - 强调文字颜色 2 2 4 4 2 2" xfId="23175"/>
    <cellStyle name="60% - 强调文字颜色 2 2 4 4 2 3" xfId="23178"/>
    <cellStyle name="60% - 强调文字颜色 2 2 4 4 3" xfId="15582"/>
    <cellStyle name="60% - 强调文字颜色 2 2 4 4 4" xfId="17437"/>
    <cellStyle name="60% - 强调文字颜色 2 2 4 5" xfId="23182"/>
    <cellStyle name="60% - 强调文字颜色 2 2 4 5 2" xfId="15588"/>
    <cellStyle name="60% - 强调文字颜色 2 2 4 5 2 2" xfId="10587"/>
    <cellStyle name="60% - 强调文字颜色 2 2 4 5 2 3" xfId="23184"/>
    <cellStyle name="60% - 强调文字颜色 2 2 4 5 3" xfId="15595"/>
    <cellStyle name="60% - 强调文字颜色 2 2 4 5 4" xfId="17451"/>
    <cellStyle name="60% - 强调文字颜色 2 2 4 6" xfId="23186"/>
    <cellStyle name="60% - 强调文字颜色 2 2 4 6 2" xfId="15601"/>
    <cellStyle name="60% - 强调文字颜色 2 2 4 6 3" xfId="17463"/>
    <cellStyle name="60% - 强调文字颜色 2 2 4 7" xfId="23188"/>
    <cellStyle name="60% - 强调文字颜色 2 2 4 8" xfId="23189"/>
    <cellStyle name="60% - 强调文字颜色 2 2 5" xfId="21169"/>
    <cellStyle name="60% - 强调文字颜色 2 2 5 2" xfId="4028"/>
    <cellStyle name="60% - 强调文字颜色 2 2 5 2 2" xfId="15625"/>
    <cellStyle name="60% - 强调文字颜色 2 2 5 2 2 2" xfId="10789"/>
    <cellStyle name="60% - 强调文字颜色 2 2 5 2 2 3" xfId="23191"/>
    <cellStyle name="60% - 强调文字颜色 2 2 5 2 3" xfId="15631"/>
    <cellStyle name="60% - 强调文字颜色 2 2 5 2 4" xfId="17488"/>
    <cellStyle name="60% - 强调文字颜色 2 2 5 3" xfId="23194"/>
    <cellStyle name="60% - 强调文字颜色 2 2 5 3 2" xfId="15645"/>
    <cellStyle name="60% - 强调文字颜色 2 2 5 3 2 2" xfId="16500"/>
    <cellStyle name="60% - 强调文字颜色 2 2 5 3 2 3" xfId="23196"/>
    <cellStyle name="60% - 强调文字颜色 2 2 5 3 3" xfId="15651"/>
    <cellStyle name="60% - 强调文字颜色 2 2 5 3 4" xfId="17495"/>
    <cellStyle name="60% - 强调文字颜色 2 2 5 4" xfId="23198"/>
    <cellStyle name="60% - 强调文字颜色 2 2 5 4 2" xfId="15658"/>
    <cellStyle name="60% - 强调文字颜色 2 2 5 4 3" xfId="17504"/>
    <cellStyle name="60% - 强调文字颜色 2 2 5 5" xfId="23201"/>
    <cellStyle name="60% - 强调文字颜色 2 2 5 6" xfId="21044"/>
    <cellStyle name="60% - 强调文字颜色 2 2 6" xfId="21173"/>
    <cellStyle name="60% - 强调文字颜色 2 2 6 2" xfId="6311"/>
    <cellStyle name="60% - 强调文字颜色 2 2 6 2 2" xfId="15672"/>
    <cellStyle name="60% - 强调文字颜色 2 2 6 2 2 2" xfId="11538"/>
    <cellStyle name="60% - 强调文字颜色 2 2 6 2 2 3" xfId="23203"/>
    <cellStyle name="60% - 强调文字颜色 2 2 6 2 3" xfId="17534"/>
    <cellStyle name="60% - 强调文字颜色 2 2 6 2 4" xfId="17538"/>
    <cellStyle name="60% - 强调文字颜色 2 2 6 3" xfId="23206"/>
    <cellStyle name="60% - 强调文字颜色 2 2 6 3 2" xfId="23208"/>
    <cellStyle name="60% - 强调文字颜色 2 2 6 3 3" xfId="23210"/>
    <cellStyle name="60% - 强调文字颜色 2 2 6 4" xfId="23212"/>
    <cellStyle name="60% - 强调文字颜色 2 2 6 5" xfId="23215"/>
    <cellStyle name="60% - 强调文字颜色 2 2 7" xfId="23218"/>
    <cellStyle name="60% - 强调文字颜色 2 2 7 2" xfId="23221"/>
    <cellStyle name="60% - 强调文字颜色 2 2 7 2 2" xfId="19231"/>
    <cellStyle name="60% - 强调文字颜色 2 2 7 2 3" xfId="11141"/>
    <cellStyle name="60% - 强调文字颜色 2 2 7 3" xfId="23223"/>
    <cellStyle name="60% - 强调文字颜色 2 2 7 4" xfId="3663"/>
    <cellStyle name="60% - 强调文字颜色 2 2 8" xfId="23224"/>
    <cellStyle name="60% - 强调文字颜色 2 2 8 2" xfId="23226"/>
    <cellStyle name="60% - 强调文字颜色 2 2 8 2 2" xfId="19245"/>
    <cellStyle name="60% - 强调文字颜色 2 2 8 2 3" xfId="23227"/>
    <cellStyle name="60% - 强调文字颜色 2 2 8 3" xfId="23231"/>
    <cellStyle name="60% - 强调文字颜色 2 2 8 4" xfId="23232"/>
    <cellStyle name="60% - 强调文字颜色 2 2 9" xfId="23233"/>
    <cellStyle name="60% - 强调文字颜色 2 2 9 2" xfId="23237"/>
    <cellStyle name="60% - 强调文字颜色 2 2 9 2 2" xfId="23238"/>
    <cellStyle name="60% - 强调文字颜色 2 2 9 2 3" xfId="23239"/>
    <cellStyle name="60% - 强调文字颜色 2 2 9 3" xfId="23241"/>
    <cellStyle name="60% - 强调文字颜色 2 2 9 4" xfId="23242"/>
    <cellStyle name="60% - 强调文字颜色 2 2_11" xfId="23243"/>
    <cellStyle name="60% - 强调文字颜色 2 3" xfId="143"/>
    <cellStyle name="60% - 强调文字颜色 2 3 10" xfId="23244"/>
    <cellStyle name="60% - 强调文字颜色 2 3 10 2" xfId="23246"/>
    <cellStyle name="60% - 强调文字颜色 2 3 10 3" xfId="23248"/>
    <cellStyle name="60% - 强调文字颜色 2 3 11" xfId="23250"/>
    <cellStyle name="60% - 强调文字颜色 2 3 12" xfId="23251"/>
    <cellStyle name="60% - 强调文字颜色 2 3 2" xfId="7374"/>
    <cellStyle name="60% - 强调文字颜色 2 3 2 2" xfId="23252"/>
    <cellStyle name="60% - 强调文字颜色 2 3 2 2 2" xfId="23254"/>
    <cellStyle name="60% - 强调文字颜色 2 3 2 2 2 2" xfId="10023"/>
    <cellStyle name="60% - 强调文字颜色 2 3 2 2 2 2 2" xfId="18781"/>
    <cellStyle name="60% - 强调文字颜色 2 3 2 2 2 2 3" xfId="18785"/>
    <cellStyle name="60% - 强调文字颜色 2 3 2 2 2 3" xfId="23255"/>
    <cellStyle name="60% - 强调文字颜色 2 3 2 2 2 4" xfId="515"/>
    <cellStyle name="60% - 强调文字颜色 2 3 2 2 3" xfId="23257"/>
    <cellStyle name="60% - 强调文字颜色 2 3 2 2 3 2" xfId="20991"/>
    <cellStyle name="60% - 强调文字颜色 2 3 2 2 3 2 2" xfId="18863"/>
    <cellStyle name="60% - 强调文字颜色 2 3 2 2 3 2 3" xfId="18866"/>
    <cellStyle name="60% - 强调文字颜色 2 3 2 2 3 3" xfId="23259"/>
    <cellStyle name="60% - 强调文字颜色 2 3 2 2 3 4" xfId="19283"/>
    <cellStyle name="60% - 强调文字颜色 2 3 2 2 4" xfId="23260"/>
    <cellStyle name="60% - 强调文字颜色 2 3 2 2 4 2" xfId="23262"/>
    <cellStyle name="60% - 强调文字颜色 2 3 2 2 4 3" xfId="23264"/>
    <cellStyle name="60% - 强调文字颜色 2 3 2 2 5" xfId="23265"/>
    <cellStyle name="60% - 强调文字颜色 2 3 2 2 6" xfId="23266"/>
    <cellStyle name="60% - 强调文字颜色 2 3 2 3" xfId="23268"/>
    <cellStyle name="60% - 强调文字颜色 2 3 2 3 2" xfId="23270"/>
    <cellStyle name="60% - 强调文字颜色 2 3 2 3 2 2" xfId="23272"/>
    <cellStyle name="60% - 强调文字颜色 2 3 2 3 2 3" xfId="23273"/>
    <cellStyle name="60% - 强调文字颜色 2 3 2 3 3" xfId="23274"/>
    <cellStyle name="60% - 强调文字颜色 2 3 2 3 4" xfId="23276"/>
    <cellStyle name="60% - 强调文字颜色 2 3 2 4" xfId="8409"/>
    <cellStyle name="60% - 强调文字颜色 2 3 2 4 2" xfId="23277"/>
    <cellStyle name="60% - 强调文字颜色 2 3 2 4 2 2" xfId="23278"/>
    <cellStyle name="60% - 强调文字颜色 2 3 2 4 2 3" xfId="23279"/>
    <cellStyle name="60% - 强调文字颜色 2 3 2 4 3" xfId="23280"/>
    <cellStyle name="60% - 强调文字颜色 2 3 2 4 4" xfId="23282"/>
    <cellStyle name="60% - 强调文字颜色 2 3 2 5" xfId="8413"/>
    <cellStyle name="60% - 强调文字颜色 2 3 2 5 2" xfId="23284"/>
    <cellStyle name="60% - 强调文字颜色 2 3 2 5 2 2" xfId="21227"/>
    <cellStyle name="60% - 强调文字颜色 2 3 2 5 2 3" xfId="21229"/>
    <cellStyle name="60% - 强调文字颜色 2 3 2 5 3" xfId="23285"/>
    <cellStyle name="60% - 强调文字颜色 2 3 2 5 4" xfId="23287"/>
    <cellStyle name="60% - 强调文字颜色 2 3 2 6" xfId="10020"/>
    <cellStyle name="60% - 强调文字颜色 2 3 2 6 2" xfId="23288"/>
    <cellStyle name="60% - 强调文字颜色 2 3 2 6 3" xfId="23289"/>
    <cellStyle name="60% - 强调文字颜色 2 3 2 7" xfId="9554"/>
    <cellStyle name="60% - 强调文字颜色 2 3 2 8" xfId="23292"/>
    <cellStyle name="60% - 强调文字颜色 2 3 3" xfId="23293"/>
    <cellStyle name="60% - 强调文字颜色 2 3 3 2" xfId="23294"/>
    <cellStyle name="60% - 强调文字颜色 2 3 3 2 2" xfId="18438"/>
    <cellStyle name="60% - 强调文字颜色 2 3 3 2 2 2" xfId="10082"/>
    <cellStyle name="60% - 强调文字颜色 2 3 3 2 2 2 2" xfId="19086"/>
    <cellStyle name="60% - 强调文字颜色 2 3 3 2 2 2 3" xfId="23296"/>
    <cellStyle name="60% - 强调文字颜色 2 3 3 2 2 3" xfId="23299"/>
    <cellStyle name="60% - 强调文字颜色 2 3 3 2 2 4" xfId="23154"/>
    <cellStyle name="60% - 强调文字颜色 2 3 3 2 3" xfId="23302"/>
    <cellStyle name="60% - 强调文字颜色 2 3 3 2 3 2" xfId="16962"/>
    <cellStyle name="60% - 强调文字颜色 2 3 3 2 3 2 2" xfId="23305"/>
    <cellStyle name="60% - 强调文字颜色 2 3 3 2 3 2 3" xfId="23307"/>
    <cellStyle name="60% - 强调文字颜色 2 3 3 2 3 3" xfId="4300"/>
    <cellStyle name="60% - 强调文字颜色 2 3 3 2 3 4" xfId="23310"/>
    <cellStyle name="60% - 强调文字颜色 2 3 3 2 4" xfId="23312"/>
    <cellStyle name="60% - 强调文字颜色 2 3 3 2 4 2" xfId="23316"/>
    <cellStyle name="60% - 强调文字颜色 2 3 3 2 4 3" xfId="23321"/>
    <cellStyle name="60% - 强调文字颜色 2 3 3 2 5" xfId="23324"/>
    <cellStyle name="60% - 强调文字颜色 2 3 3 2 6" xfId="23326"/>
    <cellStyle name="60% - 强调文字颜色 2 3 3 3" xfId="17056"/>
    <cellStyle name="60% - 强调文字颜色 2 3 3 3 2" xfId="17060"/>
    <cellStyle name="60% - 强调文字颜色 2 3 3 3 2 2" xfId="17063"/>
    <cellStyle name="60% - 强调文字颜色 2 3 3 3 2 3" xfId="17066"/>
    <cellStyle name="60% - 强调文字颜色 2 3 3 3 3" xfId="17070"/>
    <cellStyle name="60% - 强调文字颜色 2 3 3 3 4" xfId="17073"/>
    <cellStyle name="60% - 强调文字颜色 2 3 3 4" xfId="17078"/>
    <cellStyle name="60% - 强调文字颜色 2 3 3 4 2" xfId="17081"/>
    <cellStyle name="60% - 强调文字颜色 2 3 3 4 2 2" xfId="17084"/>
    <cellStyle name="60% - 强调文字颜色 2 3 3 4 2 3" xfId="17087"/>
    <cellStyle name="60% - 强调文字颜色 2 3 3 4 3" xfId="17090"/>
    <cellStyle name="60% - 强调文字颜色 2 3 3 4 4" xfId="17094"/>
    <cellStyle name="60% - 强调文字颜色 2 3 3 5" xfId="17098"/>
    <cellStyle name="60% - 强调文字颜色 2 3 3 5 2" xfId="17102"/>
    <cellStyle name="60% - 强调文字颜色 2 3 3 5 2 2" xfId="17107"/>
    <cellStyle name="60% - 强调文字颜色 2 3 3 5 2 3" xfId="17114"/>
    <cellStyle name="60% - 强调文字颜色 2 3 3 5 3" xfId="17121"/>
    <cellStyle name="60% - 强调文字颜色 2 3 3 5 4" xfId="17126"/>
    <cellStyle name="60% - 强调文字颜色 2 3 3 6" xfId="17131"/>
    <cellStyle name="60% - 强调文字颜色 2 3 3 6 2" xfId="17135"/>
    <cellStyle name="60% - 强调文字颜色 2 3 3 6 3" xfId="17140"/>
    <cellStyle name="60% - 强调文字颜色 2 3 3 7" xfId="17144"/>
    <cellStyle name="60% - 强调文字颜色 2 3 3 8" xfId="17150"/>
    <cellStyle name="60% - 强调文字颜色 2 3 4" xfId="23328"/>
    <cellStyle name="60% - 强调文字颜色 2 3 4 2" xfId="6339"/>
    <cellStyle name="60% - 强调文字颜色 2 3 4 2 2" xfId="7075"/>
    <cellStyle name="60% - 强调文字颜色 2 3 4 2 2 2" xfId="22863"/>
    <cellStyle name="60% - 强调文字颜色 2 3 4 2 2 2 2" xfId="19279"/>
    <cellStyle name="60% - 强调文字颜色 2 3 4 2 2 2 3" xfId="23329"/>
    <cellStyle name="60% - 强调文字颜色 2 3 4 2 2 3" xfId="23332"/>
    <cellStyle name="60% - 强调文字颜色 2 3 4 2 2 4" xfId="23336"/>
    <cellStyle name="60% - 强调文字颜色 2 3 4 2 3" xfId="15792"/>
    <cellStyle name="60% - 强调文字颜色 2 3 4 2 3 2" xfId="17545"/>
    <cellStyle name="60% - 强调文字颜色 2 3 4 2 3 3" xfId="17551"/>
    <cellStyle name="60% - 强调文字颜色 2 3 4 2 4" xfId="17555"/>
    <cellStyle name="60% - 强调文字颜色 2 3 4 2 5" xfId="17560"/>
    <cellStyle name="60% - 强调文字颜色 2 3 4 3" xfId="17156"/>
    <cellStyle name="60% - 强调文字颜色 2 3 4 3 2" xfId="15803"/>
    <cellStyle name="60% - 强调文字颜色 2 3 4 3 2 2" xfId="23338"/>
    <cellStyle name="60% - 强调文字颜色 2 3 4 3 2 3" xfId="23340"/>
    <cellStyle name="60% - 强调文字颜色 2 3 4 3 3" xfId="15808"/>
    <cellStyle name="60% - 强调文字颜色 2 3 4 3 4" xfId="17570"/>
    <cellStyle name="60% - 强调文字颜色 2 3 4 4" xfId="17160"/>
    <cellStyle name="60% - 强调文字颜色 2 3 4 4 2" xfId="15816"/>
    <cellStyle name="60% - 强调文字颜色 2 3 4 4 2 2" xfId="23342"/>
    <cellStyle name="60% - 强调文字颜色 2 3 4 4 2 3" xfId="23344"/>
    <cellStyle name="60% - 强调文字颜色 2 3 4 4 3" xfId="15821"/>
    <cellStyle name="60% - 强调文字颜色 2 3 4 4 4" xfId="17579"/>
    <cellStyle name="60% - 强调文字颜色 2 3 4 5" xfId="17163"/>
    <cellStyle name="60% - 强调文字颜色 2 3 4 5 2" xfId="15830"/>
    <cellStyle name="60% - 强调文字颜色 2 3 4 5 3" xfId="15834"/>
    <cellStyle name="60% - 强调文字颜色 2 3 4 6" xfId="18780"/>
    <cellStyle name="60% - 强调文字颜色 2 3 4 7" xfId="18784"/>
    <cellStyle name="60% - 强调文字颜色 2 3 5" xfId="23346"/>
    <cellStyle name="60% - 强调文字颜色 2 3 5 2" xfId="23348"/>
    <cellStyle name="60% - 强调文字颜色 2 3 5 2 2" xfId="15872"/>
    <cellStyle name="60% - 强调文字颜色 2 3 5 2 2 2" xfId="10134"/>
    <cellStyle name="60% - 强调文字颜色 2 3 5 2 2 3" xfId="23351"/>
    <cellStyle name="60% - 强调文字颜色 2 3 5 2 3" xfId="15878"/>
    <cellStyle name="60% - 强调文字颜色 2 3 5 2 4" xfId="6682"/>
    <cellStyle name="60% - 强调文字颜色 2 3 5 3" xfId="17169"/>
    <cellStyle name="60% - 强调文字颜色 2 3 5 3 2" xfId="15893"/>
    <cellStyle name="60% - 强调文字颜色 2 3 5 3 3" xfId="15900"/>
    <cellStyle name="60% - 强调文字颜色 2 3 5 4" xfId="17173"/>
    <cellStyle name="60% - 强调文字颜色 2 3 5 5" xfId="17176"/>
    <cellStyle name="60% - 强调文字颜色 2 3 6" xfId="23353"/>
    <cellStyle name="60% - 强调文字颜色 2 3 6 2" xfId="23356"/>
    <cellStyle name="60% - 强调文字颜色 2 3 6 2 2" xfId="15926"/>
    <cellStyle name="60% - 强调文字颜色 2 3 6 2 3" xfId="23359"/>
    <cellStyle name="60% - 强调文字颜色 2 3 6 3" xfId="17182"/>
    <cellStyle name="60% - 强调文字颜色 2 3 6 4" xfId="17188"/>
    <cellStyle name="60% - 强调文字颜色 2 3 7" xfId="23365"/>
    <cellStyle name="60% - 强调文字颜色 2 3 7 2" xfId="23367"/>
    <cellStyle name="60% - 强调文字颜色 2 3 7 2 2" xfId="10388"/>
    <cellStyle name="60% - 强调文字颜色 2 3 7 2 3" xfId="10395"/>
    <cellStyle name="60% - 强调文字颜色 2 3 7 3" xfId="17198"/>
    <cellStyle name="60% - 强调文字颜色 2 3 7 4" xfId="3685"/>
    <cellStyle name="60% - 强调文字颜色 2 3 8" xfId="23369"/>
    <cellStyle name="60% - 强调文字颜色 2 3 8 2" xfId="23370"/>
    <cellStyle name="60% - 强调文字颜色 2 3 8 2 2" xfId="23372"/>
    <cellStyle name="60% - 强调文字颜色 2 3 8 2 3" xfId="23374"/>
    <cellStyle name="60% - 强调文字颜色 2 3 8 3" xfId="17203"/>
    <cellStyle name="60% - 强调文字颜色 2 3 8 4" xfId="17207"/>
    <cellStyle name="60% - 强调文字颜色 2 3 9" xfId="23376"/>
    <cellStyle name="60% - 强调文字颜色 2 3 9 2" xfId="23377"/>
    <cellStyle name="60% - 强调文字颜色 2 3 9 2 2" xfId="3517"/>
    <cellStyle name="60% - 强调文字颜色 2 3 9 2 3" xfId="3522"/>
    <cellStyle name="60% - 强调文字颜色 2 3 9 3" xfId="23379"/>
    <cellStyle name="60% - 强调文字颜色 2 3 9 4" xfId="23381"/>
    <cellStyle name="60% - 强调文字颜色 2 3_11" xfId="14273"/>
    <cellStyle name="60% - 强调文字颜色 2 4" xfId="1353"/>
    <cellStyle name="60% - 强调文字颜色 2 4 10" xfId="23382"/>
    <cellStyle name="60% - 强调文字颜色 2 4 2" xfId="3796"/>
    <cellStyle name="60% - 强调文字颜色 2 4 2 2" xfId="18634"/>
    <cellStyle name="60% - 强调文字颜色 2 4 2 2 2" xfId="2927"/>
    <cellStyle name="60% - 强调文字颜色 2 4 2 2 2 2" xfId="478"/>
    <cellStyle name="60% - 强调文字颜色 2 4 2 2 2 3" xfId="3092"/>
    <cellStyle name="60% - 强调文字颜色 2 4 2 2 3" xfId="3097"/>
    <cellStyle name="60% - 强调文字颜色 2 4 2 2 4" xfId="3111"/>
    <cellStyle name="60% - 强调文字颜色 2 4 2 3" xfId="23384"/>
    <cellStyle name="60% - 强调文字颜色 2 4 2 3 2" xfId="3115"/>
    <cellStyle name="60% - 强调文字颜色 2 4 2 3 2 2" xfId="23385"/>
    <cellStyle name="60% - 强调文字颜色 2 4 2 3 2 3" xfId="11923"/>
    <cellStyle name="60% - 强调文字颜色 2 4 2 3 3" xfId="23388"/>
    <cellStyle name="60% - 强调文字颜色 2 4 2 3 4" xfId="23390"/>
    <cellStyle name="60% - 强调文字颜色 2 4 2 4" xfId="3806"/>
    <cellStyle name="60% - 强调文字颜色 2 4 2 4 2" xfId="23392"/>
    <cellStyle name="60% - 强调文字颜色 2 4 2 4 3" xfId="23393"/>
    <cellStyle name="60% - 强调文字颜色 2 4 2 5" xfId="5135"/>
    <cellStyle name="60% - 强调文字颜色 2 4 2 6" xfId="23394"/>
    <cellStyle name="60% - 强调文字颜色 2 4 3" xfId="20149"/>
    <cellStyle name="60% - 强调文字颜色 2 4 3 2" xfId="19887"/>
    <cellStyle name="60% - 强调文字颜色 2 4 3 2 2" xfId="2985"/>
    <cellStyle name="60% - 强调文字颜色 2 4 3 2 3" xfId="3393"/>
    <cellStyle name="60% - 强调文字颜色 2 4 3 3" xfId="17220"/>
    <cellStyle name="60% - 强调文字颜色 2 4 3 4" xfId="17229"/>
    <cellStyle name="60% - 强调文字颜色 2 4 4" xfId="21161"/>
    <cellStyle name="60% - 强调文字颜色 2 4 4 2" xfId="19893"/>
    <cellStyle name="60% - 强调文字颜色 2 4 4 2 2" xfId="1240"/>
    <cellStyle name="60% - 强调文字颜色 2 4 4 2 3" xfId="15955"/>
    <cellStyle name="60% - 强调文字颜色 2 4 4 3" xfId="17246"/>
    <cellStyle name="60% - 强调文字颜色 2 4 4 4" xfId="17250"/>
    <cellStyle name="60% - 强调文字颜色 2 4 5" xfId="21163"/>
    <cellStyle name="60% - 强调文字颜色 2 4 5 2" xfId="23396"/>
    <cellStyle name="60% - 强调文字颜色 2 4 5 2 2" xfId="23398"/>
    <cellStyle name="60% - 强调文字颜色 2 4 5 2 3" xfId="23400"/>
    <cellStyle name="60% - 强调文字颜色 2 4 5 3" xfId="17261"/>
    <cellStyle name="60% - 强调文字颜色 2 4 5 4" xfId="17270"/>
    <cellStyle name="60% - 强调文字颜色 2 4 6" xfId="23404"/>
    <cellStyle name="60% - 强调文字颜色 2 4 6 2" xfId="23406"/>
    <cellStyle name="60% - 强调文字颜色 2 4 6 2 2" xfId="20445"/>
    <cellStyle name="60% - 强调文字颜色 2 4 6 2 3" xfId="20449"/>
    <cellStyle name="60% - 强调文字颜色 2 4 6 3" xfId="17281"/>
    <cellStyle name="60% - 强调文字颜色 2 4 6 4" xfId="17287"/>
    <cellStyle name="60% - 强调文字颜色 2 4 7" xfId="23408"/>
    <cellStyle name="60% - 强调文字颜色 2 4 7 2" xfId="23410"/>
    <cellStyle name="60% - 强调文字颜色 2 4 7 2 2" xfId="12522"/>
    <cellStyle name="60% - 强调文字颜色 2 4 7 2 3" xfId="20559"/>
    <cellStyle name="60% - 强调文字颜色 2 4 7 3" xfId="23412"/>
    <cellStyle name="60% - 强调文字颜色 2 4 7 4" xfId="23414"/>
    <cellStyle name="60% - 强调文字颜色 2 4 8" xfId="23416"/>
    <cellStyle name="60% - 强调文字颜色 2 4 8 2" xfId="23417"/>
    <cellStyle name="60% - 强调文字颜色 2 4 8 3" xfId="23419"/>
    <cellStyle name="60% - 强调文字颜色 2 4 9" xfId="23421"/>
    <cellStyle name="60% - 强调文字颜色 2 5" xfId="3195"/>
    <cellStyle name="60% - 强调文字颜色 2 5 2" xfId="23423"/>
    <cellStyle name="60% - 强调文字颜色 2 5 2 2" xfId="23426"/>
    <cellStyle name="60% - 强调文字颜色 2 5 2 2 2" xfId="7042"/>
    <cellStyle name="60% - 强调文字颜色 2 5 2 2 3" xfId="7046"/>
    <cellStyle name="60% - 强调文字颜色 2 5 2 3" xfId="23428"/>
    <cellStyle name="60% - 强调文字颜色 2 5 2 4" xfId="8425"/>
    <cellStyle name="60% - 强调文字颜色 2 5 3" xfId="23430"/>
    <cellStyle name="60% - 强调文字颜色 2 5 3 2" xfId="23433"/>
    <cellStyle name="60% - 强调文字颜色 2 5 3 2 2" xfId="7181"/>
    <cellStyle name="60% - 强调文字颜色 2 5 3 2 3" xfId="7185"/>
    <cellStyle name="60% - 强调文字颜色 2 5 3 3" xfId="17301"/>
    <cellStyle name="60% - 强调文字颜色 2 5 3 4" xfId="17307"/>
    <cellStyle name="60% - 强调文字颜色 2 5 4" xfId="23435"/>
    <cellStyle name="60% - 强调文字颜色 2 5 4 2" xfId="23438"/>
    <cellStyle name="60% - 强调文字颜色 2 5 4 2 2" xfId="9767"/>
    <cellStyle name="60% - 强调文字颜色 2 5 4 2 3" xfId="23440"/>
    <cellStyle name="60% - 强调文字颜色 2 5 4 3" xfId="17318"/>
    <cellStyle name="60% - 强调文字颜色 2 5 4 4" xfId="17323"/>
    <cellStyle name="60% - 强调文字颜色 2 5 5" xfId="23444"/>
    <cellStyle name="60% - 强调文字颜色 2 5 5 2" xfId="23446"/>
    <cellStyle name="60% - 强调文字颜色 2 5 5 2 2" xfId="23448"/>
    <cellStyle name="60% - 强调文字颜色 2 5 5 2 3" xfId="23450"/>
    <cellStyle name="60% - 强调文字颜色 2 5 5 3" xfId="23453"/>
    <cellStyle name="60% - 强调文字颜色 2 5 5 4" xfId="23455"/>
    <cellStyle name="60% - 强调文字颜色 2 5 6" xfId="23458"/>
    <cellStyle name="60% - 强调文字颜色 2 5 6 2" xfId="23461"/>
    <cellStyle name="60% - 强调文字颜色 2 5 6 3" xfId="23463"/>
    <cellStyle name="60% - 强调文字颜色 2 5 7" xfId="23465"/>
    <cellStyle name="60% - 强调文字颜色 2 5 8" xfId="19263"/>
    <cellStyle name="60% - 强调文字颜色 2 6" xfId="20151"/>
    <cellStyle name="60% - 强调文字颜色 2 6 2" xfId="3938"/>
    <cellStyle name="60% - 强调文字颜色 2 6 2 2" xfId="23467"/>
    <cellStyle name="60% - 强调文字颜色 2 6 2 2 2" xfId="7933"/>
    <cellStyle name="60% - 强调文字颜色 2 6 2 2 3" xfId="15718"/>
    <cellStyle name="60% - 强调文字颜色 2 6 2 3" xfId="23468"/>
    <cellStyle name="60% - 强调文字颜色 2 6 2 4" xfId="23469"/>
    <cellStyle name="60% - 强调文字颜色 2 6 3" xfId="23471"/>
    <cellStyle name="60% - 强调文字颜色 2 6 3 2" xfId="19155"/>
    <cellStyle name="60% - 强调文字颜色 2 6 3 2 2" xfId="23474"/>
    <cellStyle name="60% - 强调文字颜色 2 6 3 2 3" xfId="15733"/>
    <cellStyle name="60% - 强调文字颜色 2 6 3 3" xfId="17337"/>
    <cellStyle name="60% - 强调文字颜色 2 6 3 4" xfId="17341"/>
    <cellStyle name="60% - 强调文字颜色 2 6 4" xfId="23475"/>
    <cellStyle name="60% - 强调文字颜色 2 6 4 2" xfId="19159"/>
    <cellStyle name="60% - 强调文字颜色 2 6 4 3" xfId="19161"/>
    <cellStyle name="60% - 强调文字颜色 2 6 5" xfId="23476"/>
    <cellStyle name="60% - 强调文字颜色 2 6 6" xfId="3628"/>
    <cellStyle name="60% - 强调文字颜色 2 7" xfId="23481"/>
    <cellStyle name="60% - 强调文字颜色 2 7 2" xfId="2686"/>
    <cellStyle name="60% - 强调文字颜色 2 7 2 2" xfId="4539"/>
    <cellStyle name="60% - 强调文字颜色 2 7 2 2 2" xfId="15530"/>
    <cellStyle name="60% - 强调文字颜色 2 7 2 2 3" xfId="23483"/>
    <cellStyle name="60% - 强调文字颜色 2 7 2 3" xfId="4549"/>
    <cellStyle name="60% - 强调文字颜色 2 7 2 4" xfId="23484"/>
    <cellStyle name="60% - 强调文字颜色 2 7 3" xfId="23486"/>
    <cellStyle name="60% - 强调文字颜色 2 7 3 2" xfId="19189"/>
    <cellStyle name="60% - 强调文字颜色 2 7 3 3" xfId="17352"/>
    <cellStyle name="60% - 强调文字颜色 2 7 4" xfId="23487"/>
    <cellStyle name="60% - 强调文字颜色 2 7 5" xfId="23488"/>
    <cellStyle name="60% - 强调文字颜色 2 8" xfId="23493"/>
    <cellStyle name="60% - 强调文字颜色 2 8 2" xfId="3959"/>
    <cellStyle name="60% - 强调文字颜色 2 8 2 2" xfId="23494"/>
    <cellStyle name="60% - 强调文字颜色 2 8 2 2 2" xfId="23496"/>
    <cellStyle name="60% - 强调文字颜色 2 8 2 2 3" xfId="23498"/>
    <cellStyle name="60% - 强调文字颜色 2 8 2 3" xfId="23499"/>
    <cellStyle name="60% - 强调文字颜色 2 8 2 4" xfId="23501"/>
    <cellStyle name="60% - 强调文字颜色 2 8 3" xfId="23504"/>
    <cellStyle name="60% - 强调文字颜色 2 8 3 2" xfId="19197"/>
    <cellStyle name="60% - 强调文字颜色 2 8 3 3" xfId="17367"/>
    <cellStyle name="60% - 强调文字颜色 2 8 4" xfId="23505"/>
    <cellStyle name="60% - 强调文字颜色 2 8 5" xfId="23507"/>
    <cellStyle name="60% - 强调文字颜色 2 9" xfId="23509"/>
    <cellStyle name="60% - 强调文字颜色 2 9 2" xfId="23511"/>
    <cellStyle name="60% - 强调文字颜色 2 9 2 2" xfId="23512"/>
    <cellStyle name="60% - 强调文字颜色 2 9 2 2 2" xfId="23513"/>
    <cellStyle name="60% - 强调文字颜色 2 9 2 2 3" xfId="23516"/>
    <cellStyle name="60% - 强调文字颜色 2 9 2 3" xfId="23518"/>
    <cellStyle name="60% - 强调文字颜色 2 9 2 4" xfId="23519"/>
    <cellStyle name="60% - 强调文字颜色 2 9 3" xfId="23521"/>
    <cellStyle name="60% - 强调文字颜色 2 9 3 2" xfId="19207"/>
    <cellStyle name="60% - 强调文字颜色 2 9 3 3" xfId="23522"/>
    <cellStyle name="60% - 强调文字颜色 2 9 4" xfId="23524"/>
    <cellStyle name="60% - 强调文字颜色 2 9 5" xfId="23525"/>
    <cellStyle name="60% - 强调文字颜色 3 10" xfId="23526"/>
    <cellStyle name="60% - 强调文字颜色 3 10 2" xfId="23527"/>
    <cellStyle name="60% - 强调文字颜色 3 10 2 2" xfId="23528"/>
    <cellStyle name="60% - 强调文字颜色 3 10 2 3" xfId="23529"/>
    <cellStyle name="60% - 强调文字颜色 3 10 3" xfId="23531"/>
    <cellStyle name="60% - 强调文字颜色 3 10 4" xfId="11016"/>
    <cellStyle name="60% - 强调文字颜色 3 11" xfId="23532"/>
    <cellStyle name="60% - 强调文字颜色 3 11 2" xfId="23533"/>
    <cellStyle name="60% - 强调文字颜色 3 11 2 2" xfId="22951"/>
    <cellStyle name="60% - 强调文字颜色 3 11 2 3" xfId="23534"/>
    <cellStyle name="60% - 强调文字颜色 3 11 3" xfId="23536"/>
    <cellStyle name="60% - 强调文字颜色 3 11 4" xfId="11029"/>
    <cellStyle name="60% - 强调文字颜色 3 12" xfId="3625"/>
    <cellStyle name="60% - 强调文字颜色 3 12 2" xfId="2142"/>
    <cellStyle name="60% - 强调文字颜色 3 12 2 2" xfId="3629"/>
    <cellStyle name="60% - 强调文字颜色 3 12 2 3" xfId="3639"/>
    <cellStyle name="60% - 强调文字颜色 3 12 3" xfId="2177"/>
    <cellStyle name="60% - 强调文字颜色 3 12 4" xfId="3656"/>
    <cellStyle name="60% - 强调文字颜色 3 13" xfId="122"/>
    <cellStyle name="60% - 强调文字颜色 3 13 2" xfId="2411"/>
    <cellStyle name="60% - 强调文字颜色 3 13 3" xfId="3681"/>
    <cellStyle name="60% - 强调文字颜色 3 14" xfId="1511"/>
    <cellStyle name="60% - 强调文字颜色 3 15" xfId="1545"/>
    <cellStyle name="60% - 强调文字颜色 3 16" xfId="1564"/>
    <cellStyle name="60% - 强调文字颜色 3 2" xfId="8983"/>
    <cellStyle name="60% - 强调文字颜色 3 2 10" xfId="4671"/>
    <cellStyle name="60% - 强调文字颜色 3 2 10 2" xfId="1360"/>
    <cellStyle name="60% - 强调文字颜色 3 2 10 2 2" xfId="8918"/>
    <cellStyle name="60% - 强调文字颜色 3 2 10 2 3" xfId="7197"/>
    <cellStyle name="60% - 强调文字颜色 3 2 10 3" xfId="1385"/>
    <cellStyle name="60% - 强调文字颜色 3 2 10 4" xfId="3553"/>
    <cellStyle name="60% - 强调文字颜色 3 2 11" xfId="2936"/>
    <cellStyle name="60% - 强调文字颜色 3 2 11 2" xfId="8921"/>
    <cellStyle name="60% - 强调文字颜色 3 2 11 2 2" xfId="23538"/>
    <cellStyle name="60% - 强调文字颜色 3 2 11 2 3" xfId="8103"/>
    <cellStyle name="60% - 强调文字颜色 3 2 11 3" xfId="8924"/>
    <cellStyle name="60% - 强调文字颜色 3 2 11 4" xfId="10690"/>
    <cellStyle name="60% - 强调文字颜色 3 2 12" xfId="2941"/>
    <cellStyle name="60% - 强调文字颜色 3 2 12 2" xfId="23539"/>
    <cellStyle name="60% - 强调文字颜色 3 2 12 3" xfId="17926"/>
    <cellStyle name="60% - 强调文字颜色 3 2 13" xfId="3117"/>
    <cellStyle name="60% - 强调文字颜色 3 2 14" xfId="23386"/>
    <cellStyle name="60% - 强调文字颜色 3 2 2" xfId="23540"/>
    <cellStyle name="60% - 强调文字颜色 3 2 2 10" xfId="16237"/>
    <cellStyle name="60% - 强调文字颜色 3 2 2 2" xfId="23542"/>
    <cellStyle name="60% - 强调文字颜色 3 2 2 2 2" xfId="23543"/>
    <cellStyle name="60% - 强调文字颜色 3 2 2 2 2 2" xfId="23544"/>
    <cellStyle name="60% - 强调文字颜色 3 2 2 2 2 2 2" xfId="13122"/>
    <cellStyle name="60% - 强调文字颜色 3 2 2 2 2 2 3" xfId="13293"/>
    <cellStyle name="60% - 强调文字颜色 3 2 2 2 2 3" xfId="15055"/>
    <cellStyle name="60% - 强调文字颜色 3 2 2 2 2 4" xfId="15059"/>
    <cellStyle name="60% - 强调文字颜色 3 2 2 2 3" xfId="23547"/>
    <cellStyle name="60% - 强调文字颜色 3 2 2 2 3 2" xfId="23548"/>
    <cellStyle name="60% - 强调文字颜色 3 2 2 2 3 2 2" xfId="14499"/>
    <cellStyle name="60% - 强调文字颜色 3 2 2 2 3 2 3" xfId="14627"/>
    <cellStyle name="60% - 强调文字颜色 3 2 2 2 3 3" xfId="9703"/>
    <cellStyle name="60% - 强调文字颜色 3 2 2 2 3 4" xfId="11564"/>
    <cellStyle name="60% - 强调文字颜色 3 2 2 2 4" xfId="1630"/>
    <cellStyle name="60% - 强调文字颜色 3 2 2 2 4 2" xfId="23551"/>
    <cellStyle name="60% - 强调文字颜色 3 2 2 2 4 3" xfId="19035"/>
    <cellStyle name="60% - 强调文字颜色 3 2 2 2 5" xfId="1640"/>
    <cellStyle name="60% - 强调文字颜色 3 2 2 2 6" xfId="23554"/>
    <cellStyle name="60% - 强调文字颜色 3 2 2 3" xfId="23555"/>
    <cellStyle name="60% - 强调文字颜色 3 2 2 3 2" xfId="5305"/>
    <cellStyle name="60% - 强调文字颜色 3 2 2 3 2 2" xfId="23556"/>
    <cellStyle name="60% - 强调文字颜色 3 2 2 3 2 3" xfId="20"/>
    <cellStyle name="60% - 强调文字颜色 3 2 2 3 3" xfId="3053"/>
    <cellStyle name="60% - 强调文字颜色 3 2 2 3 4" xfId="23559"/>
    <cellStyle name="60% - 强调文字颜色 3 2 2 4" xfId="23560"/>
    <cellStyle name="60% - 强调文字颜色 3 2 2 4 2" xfId="7960"/>
    <cellStyle name="60% - 强调文字颜色 3 2 2 4 2 2" xfId="23561"/>
    <cellStyle name="60% - 强调文字颜色 3 2 2 4 2 3" xfId="13282"/>
    <cellStyle name="60% - 强调文字颜色 3 2 2 4 3" xfId="3103"/>
    <cellStyle name="60% - 强调文字颜色 3 2 2 4 4" xfId="23564"/>
    <cellStyle name="60% - 强调文字颜色 3 2 2 5" xfId="23565"/>
    <cellStyle name="60% - 强调文字颜色 3 2 2 5 2" xfId="7973"/>
    <cellStyle name="60% - 强调文字颜色 3 2 2 5 2 2" xfId="2890"/>
    <cellStyle name="60% - 强调文字颜色 3 2 2 5 2 3" xfId="23566"/>
    <cellStyle name="60% - 强调文字颜色 3 2 2 5 3" xfId="7977"/>
    <cellStyle name="60% - 强调文字颜色 3 2 2 5 4" xfId="23570"/>
    <cellStyle name="60% - 强调文字颜色 3 2 2 6" xfId="23572"/>
    <cellStyle name="60% - 强调文字颜色 3 2 2 6 2" xfId="7986"/>
    <cellStyle name="60% - 强调文字颜色 3 2 2 6 2 2" xfId="23477"/>
    <cellStyle name="60% - 强调文字颜色 3 2 2 6 2 3" xfId="23489"/>
    <cellStyle name="60% - 强调文字颜色 3 2 2 6 3" xfId="14231"/>
    <cellStyle name="60% - 强调文字颜色 3 2 2 6 4" xfId="14234"/>
    <cellStyle name="60% - 强调文字颜色 3 2 2 7" xfId="23573"/>
    <cellStyle name="60% - 强调文字颜色 3 2 2 7 2" xfId="23575"/>
    <cellStyle name="60% - 强调文字颜色 3 2 2 7 2 2" xfId="23578"/>
    <cellStyle name="60% - 强调文字颜色 3 2 2 7 2 3" xfId="23582"/>
    <cellStyle name="60% - 强调文字颜色 3 2 2 7 3" xfId="23585"/>
    <cellStyle name="60% - 强调文字颜色 3 2 2 7 4" xfId="23588"/>
    <cellStyle name="60% - 强调文字颜色 3 2 2 8" xfId="23591"/>
    <cellStyle name="60% - 强调文字颜色 3 2 2 8 2" xfId="23592"/>
    <cellStyle name="60% - 强调文字颜色 3 2 2 8 3" xfId="23594"/>
    <cellStyle name="60% - 强调文字颜色 3 2 2 9" xfId="9922"/>
    <cellStyle name="60% - 强调文字颜色 3 2 3" xfId="23597"/>
    <cellStyle name="60% - 强调文字颜色 3 2 3 10" xfId="23599"/>
    <cellStyle name="60% - 强调文字颜色 3 2 3 2" xfId="23600"/>
    <cellStyle name="60% - 强调文字颜色 3 2 3 2 2" xfId="8542"/>
    <cellStyle name="60% - 强调文字颜色 3 2 3 2 2 2" xfId="17663"/>
    <cellStyle name="60% - 强调文字颜色 3 2 3 2 2 2 2" xfId="17439"/>
    <cellStyle name="60% - 强调文字颜色 3 2 3 2 2 2 3" xfId="17444"/>
    <cellStyle name="60% - 强调文字颜色 3 2 3 2 2 3" xfId="17668"/>
    <cellStyle name="60% - 强调文字颜色 3 2 3 2 2 4" xfId="19084"/>
    <cellStyle name="60% - 强调文字颜色 3 2 3 2 3" xfId="8546"/>
    <cellStyle name="60% - 强调文字颜色 3 2 3 2 3 2" xfId="17679"/>
    <cellStyle name="60% - 强调文字颜色 3 2 3 2 3 2 2" xfId="17512"/>
    <cellStyle name="60% - 强调文字颜色 3 2 3 2 3 2 3" xfId="23601"/>
    <cellStyle name="60% - 强调文字颜色 3 2 3 2 3 3" xfId="17684"/>
    <cellStyle name="60% - 强调文字颜色 3 2 3 2 3 4" xfId="23602"/>
    <cellStyle name="60% - 强调文字颜色 3 2 3 2 4" xfId="23603"/>
    <cellStyle name="60% - 强调文字颜色 3 2 3 2 4 2" xfId="17690"/>
    <cellStyle name="60% - 强调文字颜色 3 2 3 2 4 2 2" xfId="23605"/>
    <cellStyle name="60% - 强调文字颜色 3 2 3 2 4 2 3" xfId="23607"/>
    <cellStyle name="60% - 强调文字颜色 3 2 3 2 4 3" xfId="23608"/>
    <cellStyle name="60% - 强调文字颜色 3 2 3 2 4 4" xfId="23610"/>
    <cellStyle name="60% - 强调文字颜色 3 2 3 2 5" xfId="13826"/>
    <cellStyle name="60% - 强调文字颜色 3 2 3 2 5 2" xfId="13829"/>
    <cellStyle name="60% - 强调文字颜色 3 2 3 2 5 3" xfId="13832"/>
    <cellStyle name="60% - 强调文字颜色 3 2 3 2 6" xfId="13835"/>
    <cellStyle name="60% - 强调文字颜色 3 2 3 2 7" xfId="13838"/>
    <cellStyle name="60% - 强调文字颜色 3 2 3 3" xfId="23611"/>
    <cellStyle name="60% - 强调文字颜色 3 2 3 3 2" xfId="5573"/>
    <cellStyle name="60% - 强调文字颜色 3 2 3 3 2 2" xfId="23612"/>
    <cellStyle name="60% - 强调文字颜色 3 2 3 3 2 3" xfId="23613"/>
    <cellStyle name="60% - 强调文字颜色 3 2 3 3 3" xfId="23614"/>
    <cellStyle name="60% - 强调文字颜色 3 2 3 3 4" xfId="17743"/>
    <cellStyle name="60% - 强调文字颜色 3 2 3 4" xfId="23615"/>
    <cellStyle name="60% - 强调文字颜色 3 2 3 4 2" xfId="23616"/>
    <cellStyle name="60% - 强调文字颜色 3 2 3 4 2 2" xfId="3706"/>
    <cellStyle name="60% - 强调文字颜色 3 2 3 4 2 3" xfId="23617"/>
    <cellStyle name="60% - 强调文字颜色 3 2 3 4 3" xfId="23618"/>
    <cellStyle name="60% - 强调文字颜色 3 2 3 4 4" xfId="23619"/>
    <cellStyle name="60% - 强调文字颜色 3 2 3 5" xfId="23620"/>
    <cellStyle name="60% - 强调文字颜色 3 2 3 5 2" xfId="23621"/>
    <cellStyle name="60% - 强调文字颜色 3 2 3 5 2 2" xfId="23623"/>
    <cellStyle name="60% - 强调文字颜色 3 2 3 5 2 3" xfId="23625"/>
    <cellStyle name="60% - 强调文字颜色 3 2 3 5 3" xfId="23627"/>
    <cellStyle name="60% - 强调文字颜色 3 2 3 5 4" xfId="23629"/>
    <cellStyle name="60% - 强调文字颜色 3 2 3 6" xfId="23631"/>
    <cellStyle name="60% - 强调文字颜色 3 2 3 6 2" xfId="12404"/>
    <cellStyle name="60% - 强调文字颜色 3 2 3 6 2 2" xfId="23632"/>
    <cellStyle name="60% - 强调文字颜色 3 2 3 6 2 3" xfId="3740"/>
    <cellStyle name="60% - 强调文字颜色 3 2 3 6 3" xfId="14238"/>
    <cellStyle name="60% - 强调文字颜色 3 2 3 6 4" xfId="14241"/>
    <cellStyle name="60% - 强调文字颜色 3 2 3 7" xfId="23634"/>
    <cellStyle name="60% - 强调文字颜色 3 2 3 7 2" xfId="23636"/>
    <cellStyle name="60% - 强调文字颜色 3 2 3 7 2 2" xfId="23638"/>
    <cellStyle name="60% - 强调文字颜色 3 2 3 7 2 3" xfId="23640"/>
    <cellStyle name="60% - 强调文字颜色 3 2 3 7 3" xfId="20776"/>
    <cellStyle name="60% - 强调文字颜色 3 2 3 7 4" xfId="20779"/>
    <cellStyle name="60% - 强调文字颜色 3 2 3 8" xfId="23642"/>
    <cellStyle name="60% - 强调文字颜色 3 2 3 8 2" xfId="23644"/>
    <cellStyle name="60% - 强调文字颜色 3 2 3 8 3" xfId="23646"/>
    <cellStyle name="60% - 强调文字颜色 3 2 3 9" xfId="9951"/>
    <cellStyle name="60% - 强调文字颜色 3 2 4" xfId="23051"/>
    <cellStyle name="60% - 强调文字颜色 3 2 4 2" xfId="1714"/>
    <cellStyle name="60% - 强调文字颜色 3 2 4 2 2" xfId="8570"/>
    <cellStyle name="60% - 强调文字颜色 3 2 4 2 2 2" xfId="17752"/>
    <cellStyle name="60% - 强调文字颜色 3 2 4 2 2 2 2" xfId="23074"/>
    <cellStyle name="60% - 强调文字颜色 3 2 4 2 2 2 3" xfId="23648"/>
    <cellStyle name="60% - 强调文字颜色 3 2 4 2 2 3" xfId="23055"/>
    <cellStyle name="60% - 强调文字颜色 3 2 4 2 2 4" xfId="23650"/>
    <cellStyle name="60% - 强调文字颜色 3 2 4 2 3" xfId="16116"/>
    <cellStyle name="60% - 强调文字颜色 3 2 4 2 3 2" xfId="5110"/>
    <cellStyle name="60% - 强调文字颜色 3 2 4 2 3 3" xfId="23651"/>
    <cellStyle name="60% - 强调文字颜色 3 2 4 2 4" xfId="17750"/>
    <cellStyle name="60% - 强调文字颜色 3 2 4 2 5" xfId="23053"/>
    <cellStyle name="60% - 强调文字颜色 3 2 4 3" xfId="943"/>
    <cellStyle name="60% - 强调文字颜色 3 2 4 3 2" xfId="5090"/>
    <cellStyle name="60% - 强调文字颜色 3 2 4 3 2 2" xfId="199"/>
    <cellStyle name="60% - 强调文字颜色 3 2 4 3 2 3" xfId="5096"/>
    <cellStyle name="60% - 强调文字颜色 3 2 4 3 3" xfId="5101"/>
    <cellStyle name="60% - 强调文字颜色 3 2 4 3 4" xfId="5108"/>
    <cellStyle name="60% - 强调文字颜色 3 2 4 4" xfId="23058"/>
    <cellStyle name="60% - 强调文字颜色 3 2 4 4 2" xfId="16123"/>
    <cellStyle name="60% - 强调文字颜色 3 2 4 4 2 2" xfId="23064"/>
    <cellStyle name="60% - 强调文字颜色 3 2 4 4 2 3" xfId="23067"/>
    <cellStyle name="60% - 强调文字颜色 3 2 4 4 3" xfId="23069"/>
    <cellStyle name="60% - 强调文字颜色 3 2 4 4 4" xfId="23073"/>
    <cellStyle name="60% - 强调文字颜色 3 2 4 5" xfId="23077"/>
    <cellStyle name="60% - 强调文字颜色 3 2 4 5 2" xfId="23080"/>
    <cellStyle name="60% - 强调文字颜色 3 2 4 5 2 2" xfId="11342"/>
    <cellStyle name="60% - 强调文字颜色 3 2 4 5 2 3" xfId="23652"/>
    <cellStyle name="60% - 强调文字颜色 3 2 4 5 3" xfId="23083"/>
    <cellStyle name="60% - 强调文字颜色 3 2 4 5 4" xfId="23655"/>
    <cellStyle name="60% - 强调文字颜色 3 2 4 6" xfId="23088"/>
    <cellStyle name="60% - 强调文字颜色 3 2 4 6 2" xfId="309"/>
    <cellStyle name="60% - 强调文字颜色 3 2 4 6 3" xfId="270"/>
    <cellStyle name="60% - 强调文字颜色 3 2 4 7" xfId="23090"/>
    <cellStyle name="60% - 强调文字颜色 3 2 4 8" xfId="23659"/>
    <cellStyle name="60% - 强调文字颜色 3 2 5" xfId="23092"/>
    <cellStyle name="60% - 强调文字颜色 3 2 5 2" xfId="1777"/>
    <cellStyle name="60% - 强调文字颜色 3 2 5 2 2" xfId="23094"/>
    <cellStyle name="60% - 强调文字颜色 3 2 5 2 2 2" xfId="23163"/>
    <cellStyle name="60% - 强调文字颜色 3 2 5 2 2 3" xfId="23661"/>
    <cellStyle name="60% - 强调文字颜色 3 2 5 2 3" xfId="23097"/>
    <cellStyle name="60% - 强调文字颜色 3 2 5 2 4" xfId="196"/>
    <cellStyle name="60% - 强调文字颜色 3 2 5 3" xfId="23101"/>
    <cellStyle name="60% - 强调文字颜色 3 2 5 3 2" xfId="8065"/>
    <cellStyle name="60% - 强调文字颜色 3 2 5 3 2 2" xfId="8928"/>
    <cellStyle name="60% - 强调文字颜色 3 2 5 3 2 3" xfId="8934"/>
    <cellStyle name="60% - 强调文字颜色 3 2 5 3 3" xfId="8945"/>
    <cellStyle name="60% - 强调文字颜色 3 2 5 3 4" xfId="8965"/>
    <cellStyle name="60% - 强调文字颜色 3 2 5 4" xfId="17651"/>
    <cellStyle name="60% - 强调文字颜色 3 2 5 4 2" xfId="9067"/>
    <cellStyle name="60% - 强调文字颜色 3 2 5 4 3" xfId="9101"/>
    <cellStyle name="60% - 强调文字颜色 3 2 5 5" xfId="17655"/>
    <cellStyle name="60% - 强调文字颜色 3 2 5 6" xfId="23662"/>
    <cellStyle name="60% - 强调文字颜色 3 2 6" xfId="23104"/>
    <cellStyle name="60% - 强调文字颜色 3 2 6 2" xfId="23106"/>
    <cellStyle name="60% - 强调文字颜色 3 2 6 2 2" xfId="18018"/>
    <cellStyle name="60% - 强调文字颜色 3 2 6 2 2 2" xfId="23664"/>
    <cellStyle name="60% - 强调文字颜色 3 2 6 2 2 3" xfId="23665"/>
    <cellStyle name="60% - 强调文字颜色 3 2 6 2 3" xfId="23108"/>
    <cellStyle name="60% - 强调文字颜色 3 2 6 2 4" xfId="23060"/>
    <cellStyle name="60% - 强调文字颜色 3 2 6 3" xfId="23113"/>
    <cellStyle name="60% - 强调文字颜色 3 2 6 3 2" xfId="8079"/>
    <cellStyle name="60% - 强调文字颜色 3 2 6 3 3" xfId="9521"/>
    <cellStyle name="60% - 强调文字颜色 3 2 6 4" xfId="23115"/>
    <cellStyle name="60% - 强调文字颜色 3 2 6 5" xfId="23667"/>
    <cellStyle name="60% - 强调文字颜色 3 2 7" xfId="2247"/>
    <cellStyle name="60% - 强调文字颜色 3 2 7 2" xfId="23117"/>
    <cellStyle name="60% - 强调文字颜色 3 2 7 2 2" xfId="20264"/>
    <cellStyle name="60% - 强调文字颜色 3 2 7 2 3" xfId="11339"/>
    <cellStyle name="60% - 强调文字颜色 3 2 7 3" xfId="23120"/>
    <cellStyle name="60% - 强调文字颜色 3 2 7 4" xfId="19069"/>
    <cellStyle name="60% - 强调文字颜色 3 2 8" xfId="2272"/>
    <cellStyle name="60% - 强调文字颜色 3 2 8 2" xfId="23122"/>
    <cellStyle name="60% - 强调文字颜色 3 2 8 2 2" xfId="20279"/>
    <cellStyle name="60% - 强调文字颜色 3 2 8 2 3" xfId="23124"/>
    <cellStyle name="60% - 强调文字颜色 3 2 8 3" xfId="23127"/>
    <cellStyle name="60% - 强调文字颜色 3 2 8 4" xfId="23130"/>
    <cellStyle name="60% - 强调文字颜色 3 2 9" xfId="23132"/>
    <cellStyle name="60% - 强调文字颜色 3 2 9 2" xfId="23134"/>
    <cellStyle name="60% - 强调文字颜色 3 2 9 2 2" xfId="23136"/>
    <cellStyle name="60% - 强调文字颜色 3 2 9 2 3" xfId="23138"/>
    <cellStyle name="60% - 强调文字颜色 3 2 9 3" xfId="23140"/>
    <cellStyle name="60% - 强调文字颜色 3 2 9 4" xfId="23142"/>
    <cellStyle name="60% - 强调文字颜色 3 2_11" xfId="23668"/>
    <cellStyle name="60% - 强调文字颜色 3 3" xfId="6263"/>
    <cellStyle name="60% - 强调文字颜色 3 3 10" xfId="10941"/>
    <cellStyle name="60% - 强调文字颜色 3 3 10 2" xfId="23669"/>
    <cellStyle name="60% - 强调文字颜色 3 3 10 3" xfId="23674"/>
    <cellStyle name="60% - 强调文字颜色 3 3 11" xfId="23677"/>
    <cellStyle name="60% - 强调文字颜色 3 3 12" xfId="23000"/>
    <cellStyle name="60% - 强调文字颜色 3 3 2" xfId="6266"/>
    <cellStyle name="60% - 强调文字颜色 3 3 2 2" xfId="6273"/>
    <cellStyle name="60% - 强调文字颜色 3 3 2 2 2" xfId="23678"/>
    <cellStyle name="60% - 强调文字颜色 3 3 2 2 2 2" xfId="23680"/>
    <cellStyle name="60% - 强调文字颜色 3 3 2 2 2 2 2" xfId="18312"/>
    <cellStyle name="60% - 强调文字颜色 3 3 2 2 2 2 3" xfId="18317"/>
    <cellStyle name="60% - 强调文字颜色 3 3 2 2 2 3" xfId="23472"/>
    <cellStyle name="60% - 强调文字颜色 3 3 2 2 2 4" xfId="15735"/>
    <cellStyle name="60% - 强调文字颜色 3 3 2 2 3" xfId="23682"/>
    <cellStyle name="60% - 强调文字颜色 3 3 2 2 3 2" xfId="16707"/>
    <cellStyle name="60% - 强调文字颜色 3 3 2 2 3 2 2" xfId="18383"/>
    <cellStyle name="60% - 强调文字颜色 3 3 2 2 3 2 3" xfId="18386"/>
    <cellStyle name="60% - 强调文字颜色 3 3 2 2 3 3" xfId="23684"/>
    <cellStyle name="60% - 强调文字颜色 3 3 2 2 3 4" xfId="23687"/>
    <cellStyle name="60% - 强调文字颜色 3 3 2 2 4" xfId="23689"/>
    <cellStyle name="60% - 强调文字颜色 3 3 2 2 4 2" xfId="23691"/>
    <cellStyle name="60% - 强调文字颜色 3 3 2 2 4 3" xfId="23694"/>
    <cellStyle name="60% - 强调文字颜色 3 3 2 2 5" xfId="23698"/>
    <cellStyle name="60% - 强调文字颜色 3 3 2 2 6" xfId="23699"/>
    <cellStyle name="60% - 强调文字颜色 3 3 2 3" xfId="6277"/>
    <cellStyle name="60% - 强调文字颜色 3 3 2 3 2" xfId="16049"/>
    <cellStyle name="60% - 强调文字颜色 3 3 2 3 2 2" xfId="23700"/>
    <cellStyle name="60% - 强调文字颜色 3 3 2 3 2 3" xfId="23701"/>
    <cellStyle name="60% - 强调文字颜色 3 3 2 3 3" xfId="16051"/>
    <cellStyle name="60% - 强调文字颜色 3 3 2 3 4" xfId="23702"/>
    <cellStyle name="60% - 强调文字颜色 3 3 2 4" xfId="8447"/>
    <cellStyle name="60% - 强调文字颜色 3 3 2 4 2" xfId="16059"/>
    <cellStyle name="60% - 强调文字颜色 3 3 2 4 2 2" xfId="23703"/>
    <cellStyle name="60% - 强调文字颜色 3 3 2 4 2 3" xfId="23704"/>
    <cellStyle name="60% - 强调文字颜色 3 3 2 4 3" xfId="16063"/>
    <cellStyle name="60% - 强调文字颜色 3 3 2 4 4" xfId="1208"/>
    <cellStyle name="60% - 强调文字颜色 3 3 2 5" xfId="8449"/>
    <cellStyle name="60% - 强调文字颜色 3 3 2 5 2" xfId="16067"/>
    <cellStyle name="60% - 强调文字颜色 3 3 2 5 2 2" xfId="23705"/>
    <cellStyle name="60% - 强调文字颜色 3 3 2 5 2 3" xfId="23706"/>
    <cellStyle name="60% - 强调文字颜色 3 3 2 5 3" xfId="23707"/>
    <cellStyle name="60% - 强调文字颜色 3 3 2 5 4" xfId="20868"/>
    <cellStyle name="60% - 强调文字颜色 3 3 2 6" xfId="23708"/>
    <cellStyle name="60% - 强调文字颜色 3 3 2 6 2" xfId="7691"/>
    <cellStyle name="60% - 强调文字颜色 3 3 2 6 3" xfId="14308"/>
    <cellStyle name="60% - 强调文字颜色 3 3 2 7" xfId="23709"/>
    <cellStyle name="60% - 强调文字颜色 3 3 2 8" xfId="23711"/>
    <cellStyle name="60% - 强调文字颜色 3 3 3" xfId="6279"/>
    <cellStyle name="60% - 强调文字颜色 3 3 3 2" xfId="2560"/>
    <cellStyle name="60% - 强调文字颜色 3 3 3 2 2" xfId="4731"/>
    <cellStyle name="60% - 强调文字颜色 3 3 3 2 2 2" xfId="512"/>
    <cellStyle name="60% - 强调文字颜色 3 3 3 2 2 2 2" xfId="18802"/>
    <cellStyle name="60% - 强调文字颜色 3 3 3 2 2 2 3" xfId="18807"/>
    <cellStyle name="60% - 强调文字颜色 3 3 3 2 2 3" xfId="4760"/>
    <cellStyle name="60% - 强调文字颜色 3 3 3 2 2 4" xfId="19276"/>
    <cellStyle name="60% - 强调文字颜色 3 3 3 2 3" xfId="4838"/>
    <cellStyle name="60% - 强调文字颜色 3 3 3 2 3 2" xfId="19281"/>
    <cellStyle name="60% - 强调文字颜色 3 3 3 2 3 2 2" xfId="18884"/>
    <cellStyle name="60% - 强调文字颜色 3 3 3 2 3 2 3" xfId="23712"/>
    <cellStyle name="60% - 强调文字颜色 3 3 3 2 3 3" xfId="19284"/>
    <cellStyle name="60% - 强调文字颜色 3 3 3 2 3 4" xfId="23713"/>
    <cellStyle name="60% - 强调文字颜色 3 3 3 2 4" xfId="4876"/>
    <cellStyle name="60% - 强调文字颜色 3 3 3 2 4 2" xfId="23715"/>
    <cellStyle name="60% - 强调文字颜色 3 3 3 2 4 3" xfId="23716"/>
    <cellStyle name="60% - 强调文字颜色 3 3 3 2 5" xfId="19288"/>
    <cellStyle name="60% - 强调文字颜色 3 3 3 2 6" xfId="19291"/>
    <cellStyle name="60% - 强调文字颜色 3 3 3 3" xfId="15533"/>
    <cellStyle name="60% - 强调文字颜色 3 3 3 3 2" xfId="5897"/>
    <cellStyle name="60% - 强调文字颜色 3 3 3 3 2 2" xfId="14797"/>
    <cellStyle name="60% - 强调文字颜色 3 3 3 3 2 3" xfId="14802"/>
    <cellStyle name="60% - 强调文字颜色 3 3 3 3 3" xfId="5914"/>
    <cellStyle name="60% - 强调文字颜色 3 3 3 3 4" xfId="5930"/>
    <cellStyle name="60% - 强调文字颜色 3 3 3 4" xfId="15536"/>
    <cellStyle name="60% - 强调文字颜色 3 3 3 4 2" xfId="15539"/>
    <cellStyle name="60% - 强调文字颜色 3 3 3 4 2 2" xfId="14623"/>
    <cellStyle name="60% - 强调文字颜色 3 3 3 4 2 3" xfId="17390"/>
    <cellStyle name="60% - 强调文字颜色 3 3 3 4 3" xfId="15543"/>
    <cellStyle name="60% - 强调文字颜色 3 3 3 4 4" xfId="5072"/>
    <cellStyle name="60% - 强调文字颜色 3 3 3 5" xfId="15547"/>
    <cellStyle name="60% - 强调文字颜色 3 3 3 5 2" xfId="17392"/>
    <cellStyle name="60% - 强调文字颜色 3 3 3 5 2 2" xfId="17395"/>
    <cellStyle name="60% - 强调文字颜色 3 3 3 5 2 3" xfId="17397"/>
    <cellStyle name="60% - 强调文字颜色 3 3 3 5 3" xfId="17399"/>
    <cellStyle name="60% - 强调文字颜色 3 3 3 5 4" xfId="17402"/>
    <cellStyle name="60% - 强调文字颜色 3 3 3 6" xfId="15551"/>
    <cellStyle name="60% - 强调文字颜色 3 3 3 6 2" xfId="12628"/>
    <cellStyle name="60% - 强调文字颜色 3 3 3 6 3" xfId="14315"/>
    <cellStyle name="60% - 强调文字颜色 3 3 3 7" xfId="17405"/>
    <cellStyle name="60% - 强调文字颜色 3 3 3 8" xfId="17409"/>
    <cellStyle name="60% - 强调文字颜色 3 3 4" xfId="6286"/>
    <cellStyle name="60% - 强调文字颜色 3 3 4 2" xfId="1984"/>
    <cellStyle name="60% - 强调文字颜色 3 3 4 2 2" xfId="16196"/>
    <cellStyle name="60% - 强调文字颜色 3 3 4 2 2 2" xfId="23152"/>
    <cellStyle name="60% - 强调文字颜色 3 3 4 2 2 2 2" xfId="23609"/>
    <cellStyle name="60% - 强调文字颜色 3 3 4 2 2 2 3" xfId="23717"/>
    <cellStyle name="60% - 强调文字颜色 3 3 4 2 2 3" xfId="19556"/>
    <cellStyle name="60% - 强调文字颜色 3 3 4 2 2 4" xfId="23718"/>
    <cellStyle name="60% - 强调文字颜色 3 3 4 2 3" xfId="23157"/>
    <cellStyle name="60% - 强调文字颜色 3 3 4 2 3 2" xfId="23309"/>
    <cellStyle name="60% - 强调文字颜色 3 3 4 2 3 3" xfId="23719"/>
    <cellStyle name="60% - 强调文字颜色 3 3 4 2 4" xfId="23160"/>
    <cellStyle name="60% - 强调文字颜色 3 3 4 2 5" xfId="23660"/>
    <cellStyle name="60% - 强调文字颜色 3 3 4 3" xfId="15560"/>
    <cellStyle name="60% - 强调文字颜色 3 3 4 3 2" xfId="41"/>
    <cellStyle name="60% - 强调文字颜色 3 3 4 3 2 2" xfId="14433"/>
    <cellStyle name="60% - 强调文字颜色 3 3 4 3 2 3" xfId="8162"/>
    <cellStyle name="60% - 强调文字颜色 3 3 4 3 3" xfId="14439"/>
    <cellStyle name="60% - 强调文字颜色 3 3 4 3 4" xfId="14441"/>
    <cellStyle name="60% - 强调文字颜色 3 3 4 4" xfId="17414"/>
    <cellStyle name="60% - 强调文字颜色 3 3 4 4 2" xfId="22799"/>
    <cellStyle name="60% - 强调文字颜色 3 3 4 4 2 2" xfId="23721"/>
    <cellStyle name="60% - 强调文字颜色 3 3 4 4 2 3" xfId="23723"/>
    <cellStyle name="60% - 强调文字颜色 3 3 4 4 3" xfId="23725"/>
    <cellStyle name="60% - 强调文字颜色 3 3 4 4 4" xfId="23726"/>
    <cellStyle name="60% - 强调文字颜色 3 3 4 5" xfId="17419"/>
    <cellStyle name="60% - 强调文字颜色 3 3 4 5 2" xfId="18935"/>
    <cellStyle name="60% - 强调文字颜色 3 3 4 5 3" xfId="18938"/>
    <cellStyle name="60% - 强调文字颜色 3 3 4 6" xfId="18940"/>
    <cellStyle name="60% - 强调文字颜色 3 3 4 7" xfId="18942"/>
    <cellStyle name="60% - 强调文字颜色 3 3 5" xfId="23165"/>
    <cellStyle name="60% - 强调文字颜色 3 3 5 2" xfId="7144"/>
    <cellStyle name="60% - 强调文字颜色 3 3 5 2 2" xfId="23168"/>
    <cellStyle name="60% - 强调文字颜色 3 3 5 2 2 2" xfId="23334"/>
    <cellStyle name="60% - 强调文字颜色 3 3 5 2 2 3" xfId="23727"/>
    <cellStyle name="60% - 强调文字颜色 3 3 5 2 3" xfId="23171"/>
    <cellStyle name="60% - 强调文字颜色 3 3 5 2 4" xfId="8931"/>
    <cellStyle name="60% - 强调文字颜色 3 3 5 3" xfId="9296"/>
    <cellStyle name="60% - 强调文字颜色 3 3 5 3 2" xfId="10508"/>
    <cellStyle name="60% - 强调文字颜色 3 3 5 3 3" xfId="10534"/>
    <cellStyle name="60% - 强调文字颜色 3 3 5 4" xfId="17426"/>
    <cellStyle name="60% - 强调文字颜色 3 3 5 5" xfId="17430"/>
    <cellStyle name="60% - 强调文字颜色 3 3 6" xfId="23173"/>
    <cellStyle name="60% - 强调文字颜色 3 3 6 2" xfId="15573"/>
    <cellStyle name="60% - 强调文字颜色 3 3 6 2 2" xfId="23176"/>
    <cellStyle name="60% - 强调文字颜色 3 3 6 2 3" xfId="23179"/>
    <cellStyle name="60% - 强调文字颜色 3 3 6 3" xfId="15580"/>
    <cellStyle name="60% - 强调文字颜色 3 3 6 4" xfId="17438"/>
    <cellStyle name="60% - 强调文字颜色 3 3 7" xfId="23181"/>
    <cellStyle name="60% - 强调文字颜色 3 3 7 2" xfId="15586"/>
    <cellStyle name="60% - 强调文字颜色 3 3 7 2 2" xfId="10586"/>
    <cellStyle name="60% - 强调文字颜色 3 3 7 2 3" xfId="23183"/>
    <cellStyle name="60% - 强调文字颜色 3 3 7 3" xfId="15592"/>
    <cellStyle name="60% - 强调文字颜色 3 3 7 4" xfId="17453"/>
    <cellStyle name="60% - 强调文字颜色 3 3 8" xfId="23185"/>
    <cellStyle name="60% - 强调文字颜色 3 3 8 2" xfId="15602"/>
    <cellStyle name="60% - 强调文字颜色 3 3 8 2 2" xfId="23729"/>
    <cellStyle name="60% - 强调文字颜色 3 3 8 2 3" xfId="23730"/>
    <cellStyle name="60% - 强调文字颜色 3 3 8 3" xfId="17462"/>
    <cellStyle name="60% - 强调文字颜色 3 3 8 4" xfId="17465"/>
    <cellStyle name="60% - 强调文字颜色 3 3 9" xfId="23187"/>
    <cellStyle name="60% - 强调文字颜色 3 3 9 2" xfId="23732"/>
    <cellStyle name="60% - 强调文字颜色 3 3 9 2 2" xfId="23733"/>
    <cellStyle name="60% - 强调文字颜色 3 3 9 2 3" xfId="23734"/>
    <cellStyle name="60% - 强调文字颜色 3 3 9 3" xfId="23735"/>
    <cellStyle name="60% - 强调文字颜色 3 3 9 4" xfId="23736"/>
    <cellStyle name="60% - 强调文字颜色 3 3_11" xfId="9704"/>
    <cellStyle name="60% - 强调文字颜色 3 4" xfId="6291"/>
    <cellStyle name="60% - 强调文字颜色 3 4 10" xfId="23737"/>
    <cellStyle name="60% - 强调文字颜色 3 4 2" xfId="4004"/>
    <cellStyle name="60% - 强调文字颜色 3 4 2 2" xfId="4011"/>
    <cellStyle name="60% - 强调文字颜色 3 4 2 2 2" xfId="10464"/>
    <cellStyle name="60% - 强调文字颜色 3 4 2 2 2 2" xfId="10466"/>
    <cellStyle name="60% - 强调文字颜色 3 4 2 2 2 3" xfId="10467"/>
    <cellStyle name="60% - 强调文字颜色 3 4 2 2 3" xfId="10474"/>
    <cellStyle name="60% - 强调文字颜色 3 4 2 2 4" xfId="10478"/>
    <cellStyle name="60% - 强调文字颜色 3 4 2 3" xfId="4016"/>
    <cellStyle name="60% - 强调文字颜色 3 4 2 3 2" xfId="8155"/>
    <cellStyle name="60% - 强调文字颜色 3 4 2 3 2 2" xfId="22836"/>
    <cellStyle name="60% - 强调文字颜色 3 4 2 3 2 3" xfId="22986"/>
    <cellStyle name="60% - 强调文字颜色 3 4 2 3 3" xfId="23739"/>
    <cellStyle name="60% - 强调文字颜色 3 4 2 3 4" xfId="23740"/>
    <cellStyle name="60% - 强调文字颜色 3 4 2 4" xfId="23741"/>
    <cellStyle name="60% - 强调文字颜色 3 4 2 4 2" xfId="23742"/>
    <cellStyle name="60% - 强调文字颜色 3 4 2 4 3" xfId="23743"/>
    <cellStyle name="60% - 强调文字颜色 3 4 2 5" xfId="23744"/>
    <cellStyle name="60% - 强调文字颜色 3 4 2 6" xfId="23745"/>
    <cellStyle name="60% - 强调文字颜色 3 4 3" xfId="4021"/>
    <cellStyle name="60% - 强调文字颜色 3 4 3 2" xfId="15612"/>
    <cellStyle name="60% - 强调文字颜色 3 4 3 2 2" xfId="3877"/>
    <cellStyle name="60% - 强调文字颜色 3 4 3 2 3" xfId="6795"/>
    <cellStyle name="60% - 强调文字颜色 3 4 3 3" xfId="15616"/>
    <cellStyle name="60% - 强调文字颜色 3 4 3 4" xfId="15619"/>
    <cellStyle name="60% - 强调文字颜色 3 4 4" xfId="4029"/>
    <cellStyle name="60% - 强调文字颜色 3 4 4 2" xfId="15626"/>
    <cellStyle name="60% - 强调文字颜色 3 4 4 2 2" xfId="10790"/>
    <cellStyle name="60% - 强调文字颜色 3 4 4 2 3" xfId="23190"/>
    <cellStyle name="60% - 强调文字颜色 3 4 4 3" xfId="15629"/>
    <cellStyle name="60% - 强调文字颜色 3 4 4 4" xfId="17487"/>
    <cellStyle name="60% - 强调文字颜色 3 4 5" xfId="23193"/>
    <cellStyle name="60% - 强调文字颜色 3 4 5 2" xfId="15643"/>
    <cellStyle name="60% - 强调文字颜色 3 4 5 2 2" xfId="16499"/>
    <cellStyle name="60% - 强调文字颜色 3 4 5 2 3" xfId="23195"/>
    <cellStyle name="60% - 强调文字颜色 3 4 5 3" xfId="15649"/>
    <cellStyle name="60% - 强调文字颜色 3 4 5 4" xfId="17494"/>
    <cellStyle name="60% - 强调文字颜色 3 4 6" xfId="23197"/>
    <cellStyle name="60% - 强调文字颜色 3 4 6 2" xfId="15656"/>
    <cellStyle name="60% - 强调文字颜色 3 4 6 2 2" xfId="21507"/>
    <cellStyle name="60% - 强调文字颜色 3 4 6 2 3" xfId="21509"/>
    <cellStyle name="60% - 强调文字颜色 3 4 6 3" xfId="17505"/>
    <cellStyle name="60% - 强调文字颜色 3 4 6 4" xfId="17511"/>
    <cellStyle name="60% - 强调文字颜色 3 4 7" xfId="23199"/>
    <cellStyle name="60% - 强调文字颜色 3 4 7 2" xfId="23746"/>
    <cellStyle name="60% - 强调文字颜色 3 4 7 2 2" xfId="21618"/>
    <cellStyle name="60% - 强调文字颜色 3 4 7 2 3" xfId="21622"/>
    <cellStyle name="60% - 强调文字颜色 3 4 7 3" xfId="23749"/>
    <cellStyle name="60% - 强调文字颜色 3 4 7 4" xfId="23751"/>
    <cellStyle name="60% - 强调文字颜色 3 4 8" xfId="21042"/>
    <cellStyle name="60% - 强调文字颜色 3 4 8 2" xfId="23752"/>
    <cellStyle name="60% - 强调文字颜色 3 4 8 3" xfId="23753"/>
    <cellStyle name="60% - 强调文字颜色 3 4 9" xfId="23754"/>
    <cellStyle name="60% - 强调文字颜色 3 5" xfId="6296"/>
    <cellStyle name="60% - 强调文字颜色 3 5 2" xfId="4040"/>
    <cellStyle name="60% - 强调文字颜色 3 5 2 2" xfId="6299"/>
    <cellStyle name="60% - 强调文字颜色 3 5 2 2 2" xfId="11207"/>
    <cellStyle name="60% - 强调文字颜色 3 5 2 2 3" xfId="70"/>
    <cellStyle name="60% - 强调文字颜色 3 5 2 3" xfId="6303"/>
    <cellStyle name="60% - 强调文字颜色 3 5 2 4" xfId="23755"/>
    <cellStyle name="60% - 强调文字颜色 3 5 3" xfId="4044"/>
    <cellStyle name="60% - 强调文字颜色 3 5 3 2" xfId="15666"/>
    <cellStyle name="60% - 强调文字颜色 3 5 3 2 2" xfId="11389"/>
    <cellStyle name="60% - 强调文字颜色 3 5 3 2 3" xfId="909"/>
    <cellStyle name="60% - 强调文字颜色 3 5 3 3" xfId="15669"/>
    <cellStyle name="60% - 强调文字颜色 3 5 3 4" xfId="17526"/>
    <cellStyle name="60% - 强调文字颜色 3 5 4" xfId="6309"/>
    <cellStyle name="60% - 强调文字颜色 3 5 4 2" xfId="15673"/>
    <cellStyle name="60% - 强调文字颜色 3 5 4 2 2" xfId="11539"/>
    <cellStyle name="60% - 强调文字颜色 3 5 4 2 3" xfId="23202"/>
    <cellStyle name="60% - 强调文字颜色 3 5 4 3" xfId="17535"/>
    <cellStyle name="60% - 强调文字颜色 3 5 4 4" xfId="17539"/>
    <cellStyle name="60% - 强调文字颜色 3 5 5" xfId="23205"/>
    <cellStyle name="60% - 强调文字颜色 3 5 5 2" xfId="23207"/>
    <cellStyle name="60% - 强调文字颜色 3 5 5 2 2" xfId="23756"/>
    <cellStyle name="60% - 强调文字颜色 3 5 5 2 3" xfId="402"/>
    <cellStyle name="60% - 强调文字颜色 3 5 5 3" xfId="23209"/>
    <cellStyle name="60% - 强调文字颜色 3 5 5 4" xfId="23757"/>
    <cellStyle name="60% - 强调文字颜色 3 5 6" xfId="23211"/>
    <cellStyle name="60% - 强调文字颜色 3 5 6 2" xfId="23758"/>
    <cellStyle name="60% - 强调文字颜色 3 5 6 3" xfId="23759"/>
    <cellStyle name="60% - 强调文字颜色 3 5 7" xfId="23214"/>
    <cellStyle name="60% - 强调文字颜色 3 5 8" xfId="19272"/>
    <cellStyle name="60% - 强调文字颜色 3 6" xfId="6317"/>
    <cellStyle name="60% - 强调文字颜色 3 6 2" xfId="4068"/>
    <cellStyle name="60% - 强调文字颜色 3 6 2 2" xfId="23761"/>
    <cellStyle name="60% - 强调文字颜色 3 6 2 2 2" xfId="11717"/>
    <cellStyle name="60% - 强调文字颜色 3 6 2 2 3" xfId="15842"/>
    <cellStyle name="60% - 强调文字颜色 3 6 2 3" xfId="11107"/>
    <cellStyle name="60% - 强调文字颜色 3 6 2 4" xfId="11111"/>
    <cellStyle name="60% - 强调文字颜色 3 6 3" xfId="4075"/>
    <cellStyle name="60% - 强调文字颜色 3 6 3 2" xfId="15687"/>
    <cellStyle name="60% - 强调文字颜色 3 6 3 2 2" xfId="10470"/>
    <cellStyle name="60% - 强调文字颜色 3 6 3 2 3" xfId="8654"/>
    <cellStyle name="60% - 强调文字颜色 3 6 3 3" xfId="6911"/>
    <cellStyle name="60% - 强调文字颜色 3 6 3 4" xfId="11127"/>
    <cellStyle name="60% - 强调文字颜色 3 6 4" xfId="23219"/>
    <cellStyle name="60% - 强调文字颜色 3 6 4 2" xfId="19232"/>
    <cellStyle name="60% - 强调文字颜色 3 6 4 3" xfId="11140"/>
    <cellStyle name="60% - 强调文字颜色 3 6 5" xfId="23222"/>
    <cellStyle name="60% - 强调文字颜色 3 6 6" xfId="3664"/>
    <cellStyle name="60% - 强调文字颜色 3 7" xfId="6322"/>
    <cellStyle name="60% - 强调文字颜色 3 7 2" xfId="4084"/>
    <cellStyle name="60% - 强调文字颜色 3 7 2 2" xfId="23762"/>
    <cellStyle name="60% - 强调文字颜色 3 7 2 2 2" xfId="7344"/>
    <cellStyle name="60% - 强调文字颜色 3 7 2 2 3" xfId="20292"/>
    <cellStyle name="60% - 强调文字颜色 3 7 2 3" xfId="23764"/>
    <cellStyle name="60% - 强调文字颜色 3 7 2 4" xfId="23765"/>
    <cellStyle name="60% - 强调文字颜色 3 7 3" xfId="23767"/>
    <cellStyle name="60% - 强调文字颜色 3 7 3 2" xfId="6925"/>
    <cellStyle name="60% - 强调文字颜色 3 7 3 3" xfId="6936"/>
    <cellStyle name="60% - 强调文字颜色 3 7 4" xfId="23225"/>
    <cellStyle name="60% - 强调文字颜色 3 7 5" xfId="23230"/>
    <cellStyle name="60% - 强调文字颜色 3 8" xfId="1614"/>
    <cellStyle name="60% - 强调文字颜色 3 8 2" xfId="1628"/>
    <cellStyle name="60% - 强调文字颜色 3 8 2 2" xfId="23769"/>
    <cellStyle name="60% - 强调文字颜色 3 8 2 2 2" xfId="23770"/>
    <cellStyle name="60% - 强调文字颜色 3 8 2 2 3" xfId="21341"/>
    <cellStyle name="60% - 强调文字颜色 3 8 2 3" xfId="23772"/>
    <cellStyle name="60% - 强调文字颜色 3 8 2 4" xfId="23773"/>
    <cellStyle name="60% - 强调文字颜色 3 8 3" xfId="23774"/>
    <cellStyle name="60% - 强调文字颜色 3 8 3 2" xfId="15707"/>
    <cellStyle name="60% - 强调文字颜色 3 8 3 3" xfId="13181"/>
    <cellStyle name="60% - 强调文字颜色 3 8 4" xfId="23236"/>
    <cellStyle name="60% - 强调文字颜色 3 8 5" xfId="23240"/>
    <cellStyle name="60% - 强调文字颜色 3 9" xfId="23775"/>
    <cellStyle name="60% - 强调文字颜色 3 9 2" xfId="3600"/>
    <cellStyle name="60% - 强调文字颜色 3 9 2 2" xfId="23776"/>
    <cellStyle name="60% - 强调文字颜色 3 9 2 2 2" xfId="23777"/>
    <cellStyle name="60% - 强调文字颜色 3 9 2 2 3" xfId="22724"/>
    <cellStyle name="60% - 强调文字颜色 3 9 2 3" xfId="23779"/>
    <cellStyle name="60% - 强调文字颜色 3 9 2 4" xfId="23780"/>
    <cellStyle name="60% - 强调文字颜色 3 9 3" xfId="3607"/>
    <cellStyle name="60% - 强调文字颜色 3 9 3 2" xfId="19248"/>
    <cellStyle name="60% - 强调文字颜色 3 9 3 3" xfId="13196"/>
    <cellStyle name="60% - 强调文字颜色 3 9 4" xfId="11266"/>
    <cellStyle name="60% - 强调文字颜色 3 9 5" xfId="23782"/>
    <cellStyle name="60% - 强调文字颜色 4 10" xfId="9873"/>
    <cellStyle name="60% - 强调文字颜色 4 10 2" xfId="18048"/>
    <cellStyle name="60% - 强调文字颜色 4 10 2 2" xfId="18052"/>
    <cellStyle name="60% - 强调文字颜色 4 10 2 3" xfId="16413"/>
    <cellStyle name="60% - 强调文字颜色 4 10 3" xfId="18056"/>
    <cellStyle name="60% - 强调文字颜色 4 10 4" xfId="18060"/>
    <cellStyle name="60% - 强调文字颜色 4 11" xfId="9878"/>
    <cellStyle name="60% - 强调文字颜色 4 11 2" xfId="18063"/>
    <cellStyle name="60% - 强调文字颜色 4 11 2 2" xfId="18068"/>
    <cellStyle name="60% - 强调文字颜色 4 11 2 3" xfId="16465"/>
    <cellStyle name="60% - 强调文字颜色 4 11 3" xfId="18072"/>
    <cellStyle name="60% - 强调文字颜色 4 11 4" xfId="18077"/>
    <cellStyle name="60% - 强调文字颜色 4 12" xfId="6449"/>
    <cellStyle name="60% - 强调文字颜色 4 12 2" xfId="6455"/>
    <cellStyle name="60% - 强调文字颜色 4 12 2 2" xfId="3911"/>
    <cellStyle name="60% - 强调文字颜色 4 12 2 3" xfId="933"/>
    <cellStyle name="60% - 强调文字颜色 4 12 3" xfId="6460"/>
    <cellStyle name="60% - 强调文字颜色 4 12 4" xfId="2217"/>
    <cellStyle name="60% - 强调文字颜色 4 13" xfId="6465"/>
    <cellStyle name="60% - 强调文字颜色 4 13 2" xfId="6469"/>
    <cellStyle name="60% - 强调文字颜色 4 13 3" xfId="2580"/>
    <cellStyle name="60% - 强调文字颜色 4 14" xfId="6474"/>
    <cellStyle name="60% - 强调文字颜色 4 15" xfId="1936"/>
    <cellStyle name="60% - 强调文字颜色 4 16" xfId="1967"/>
    <cellStyle name="60% - 强调文字颜色 4 2" xfId="2229"/>
    <cellStyle name="60% - 强调文字颜色 4 2 10" xfId="20571"/>
    <cellStyle name="60% - 强调文字颜色 4 2 10 2" xfId="19382"/>
    <cellStyle name="60% - 强调文字颜色 4 2 10 2 2" xfId="3131"/>
    <cellStyle name="60% - 强调文字颜色 4 2 10 2 3" xfId="3166"/>
    <cellStyle name="60% - 强调文字颜色 4 2 10 3" xfId="19399"/>
    <cellStyle name="60% - 强调文字颜色 4 2 10 4" xfId="19407"/>
    <cellStyle name="60% - 强调文字颜色 4 2 11" xfId="16657"/>
    <cellStyle name="60% - 强调文字颜色 4 2 11 2" xfId="278"/>
    <cellStyle name="60% - 强调文字颜色 4 2 11 2 2" xfId="1500"/>
    <cellStyle name="60% - 强调文字颜色 4 2 11 2 3" xfId="19481"/>
    <cellStyle name="60% - 强调文字颜色 4 2 11 3" xfId="365"/>
    <cellStyle name="60% - 强调文字颜色 4 2 11 4" xfId="377"/>
    <cellStyle name="60% - 强调文字颜色 4 2 12" xfId="14287"/>
    <cellStyle name="60% - 强调文字颜色 4 2 12 2" xfId="15149"/>
    <cellStyle name="60% - 强调文字颜色 4 2 12 3" xfId="1751"/>
    <cellStyle name="60% - 强调文字颜色 4 2 13" xfId="14292"/>
    <cellStyle name="60% - 强调文字颜色 4 2 14" xfId="23783"/>
    <cellStyle name="60% - 强调文字颜色 4 2 2" xfId="23784"/>
    <cellStyle name="60% - 强调文字颜色 4 2 2 10" xfId="22556"/>
    <cellStyle name="60% - 强调文字颜色 4 2 2 2" xfId="23785"/>
    <cellStyle name="60% - 强调文字颜色 4 2 2 2 2" xfId="23786"/>
    <cellStyle name="60% - 强调文字颜色 4 2 2 2 2 2" xfId="1054"/>
    <cellStyle name="60% - 强调文字颜色 4 2 2 2 2 2 2" xfId="22249"/>
    <cellStyle name="60% - 强调文字颜色 4 2 2 2 2 2 3" xfId="20056"/>
    <cellStyle name="60% - 强调文字颜色 4 2 2 2 2 3" xfId="1123"/>
    <cellStyle name="60% - 强调文字颜色 4 2 2 2 2 4" xfId="20096"/>
    <cellStyle name="60% - 强调文字颜色 4 2 2 2 3" xfId="23787"/>
    <cellStyle name="60% - 强调文字颜色 4 2 2 2 3 2" xfId="11468"/>
    <cellStyle name="60% - 强调文字颜色 4 2 2 2 3 2 2" xfId="22547"/>
    <cellStyle name="60% - 强调文字颜色 4 2 2 2 3 2 3" xfId="20067"/>
    <cellStyle name="60% - 强调文字颜色 4 2 2 2 3 3" xfId="20107"/>
    <cellStyle name="60% - 强调文字颜色 4 2 2 2 3 4" xfId="20111"/>
    <cellStyle name="60% - 强调文字颜色 4 2 2 2 4" xfId="23788"/>
    <cellStyle name="60% - 强调文字颜色 4 2 2 2 4 2" xfId="23790"/>
    <cellStyle name="60% - 强调文字颜色 4 2 2 2 4 3" xfId="20115"/>
    <cellStyle name="60% - 强调文字颜色 4 2 2 2 5" xfId="23792"/>
    <cellStyle name="60% - 强调文字颜色 4 2 2 2 6" xfId="23793"/>
    <cellStyle name="60% - 强调文字颜色 4 2 2 3" xfId="23794"/>
    <cellStyle name="60% - 强调文字颜色 4 2 2 3 2" xfId="16926"/>
    <cellStyle name="60% - 强调文字颜色 4 2 2 3 2 2" xfId="13799"/>
    <cellStyle name="60% - 强调文字颜色 4 2 2 3 2 3" xfId="23795"/>
    <cellStyle name="60% - 强调文字颜色 4 2 2 3 3" xfId="16928"/>
    <cellStyle name="60% - 强调文字颜色 4 2 2 3 4" xfId="23796"/>
    <cellStyle name="60% - 强调文字颜色 4 2 2 4" xfId="23798"/>
    <cellStyle name="60% - 强调文字颜色 4 2 2 4 2" xfId="16933"/>
    <cellStyle name="60% - 强调文字颜色 4 2 2 4 2 2" xfId="13801"/>
    <cellStyle name="60% - 强调文字颜色 4 2 2 4 2 3" xfId="6085"/>
    <cellStyle name="60% - 强调文字颜色 4 2 2 4 3" xfId="16936"/>
    <cellStyle name="60% - 强调文字颜色 4 2 2 4 4" xfId="23800"/>
    <cellStyle name="60% - 强调文字颜色 4 2 2 5" xfId="23802"/>
    <cellStyle name="60% - 强调文字颜色 4 2 2 5 2" xfId="16946"/>
    <cellStyle name="60% - 强调文字颜色 4 2 2 5 2 2" xfId="19833"/>
    <cellStyle name="60% - 强调文字颜色 4 2 2 5 2 3" xfId="5706"/>
    <cellStyle name="60% - 强调文字颜色 4 2 2 5 3" xfId="16950"/>
    <cellStyle name="60% - 强调文字颜色 4 2 2 5 4" xfId="23804"/>
    <cellStyle name="60% - 强调文字颜色 4 2 2 6" xfId="23806"/>
    <cellStyle name="60% - 强调文字颜色 4 2 2 6 2" xfId="13114"/>
    <cellStyle name="60% - 强调文字颜色 4 2 2 6 2 2" xfId="19935"/>
    <cellStyle name="60% - 强调文字颜色 4 2 2 6 2 3" xfId="5190"/>
    <cellStyle name="60% - 强调文字颜色 4 2 2 6 3" xfId="14582"/>
    <cellStyle name="60% - 强调文字颜色 4 2 2 6 4" xfId="13447"/>
    <cellStyle name="60% - 强调文字颜色 4 2 2 7" xfId="23807"/>
    <cellStyle name="60% - 强调文字颜色 4 2 2 7 2" xfId="23810"/>
    <cellStyle name="60% - 强调文字颜色 4 2 2 7 2 2" xfId="23813"/>
    <cellStyle name="60% - 强调文字颜色 4 2 2 7 2 3" xfId="23815"/>
    <cellStyle name="60% - 强调文字颜色 4 2 2 7 3" xfId="23817"/>
    <cellStyle name="60% - 强调文字颜色 4 2 2 7 4" xfId="23819"/>
    <cellStyle name="60% - 强调文字颜色 4 2 2 8" xfId="23821"/>
    <cellStyle name="60% - 强调文字颜色 4 2 2 8 2" xfId="23823"/>
    <cellStyle name="60% - 强调文字颜色 4 2 2 8 3" xfId="23827"/>
    <cellStyle name="60% - 强调文字颜色 4 2 2 9" xfId="11742"/>
    <cellStyle name="60% - 强调文字颜色 4 2 3" xfId="23830"/>
    <cellStyle name="60% - 强调文字颜色 4 2 3 10" xfId="17726"/>
    <cellStyle name="60% - 强调文字颜色 4 2 3 2" xfId="20760"/>
    <cellStyle name="60% - 强调文字颜色 4 2 3 2 2" xfId="7365"/>
    <cellStyle name="60% - 强调文字颜色 4 2 3 2 2 2" xfId="15063"/>
    <cellStyle name="60% - 强调文字颜色 4 2 3 2 2 2 2" xfId="13696"/>
    <cellStyle name="60% - 强调文字颜色 4 2 3 2 2 2 3" xfId="11321"/>
    <cellStyle name="60% - 强调文字颜色 4 2 3 2 2 3" xfId="15071"/>
    <cellStyle name="60% - 强调文字颜色 4 2 3 2 2 4" xfId="20141"/>
    <cellStyle name="60% - 强调文字颜色 4 2 3 2 3" xfId="10063"/>
    <cellStyle name="60% - 强调文字颜色 4 2 3 2 3 2" xfId="11567"/>
    <cellStyle name="60% - 强调文字颜色 4 2 3 2 3 2 2" xfId="14944"/>
    <cellStyle name="60% - 强调文字颜色 4 2 3 2 3 2 3" xfId="11509"/>
    <cellStyle name="60% - 强调文字颜色 4 2 3 2 3 3" xfId="19032"/>
    <cellStyle name="60% - 强调文字颜色 4 2 3 2 3 4" xfId="22945"/>
    <cellStyle name="60% - 强调文字颜色 4 2 3 2 4" xfId="20763"/>
    <cellStyle name="60% - 强调文字颜色 4 2 3 2 4 2" xfId="19039"/>
    <cellStyle name="60% - 强调文字颜色 4 2 3 2 4 2 2" xfId="23831"/>
    <cellStyle name="60% - 强调文字颜色 4 2 3 2 4 2 3" xfId="23832"/>
    <cellStyle name="60% - 强调文字颜色 4 2 3 2 4 3" xfId="22953"/>
    <cellStyle name="60% - 强调文字颜色 4 2 3 2 4 4" xfId="22956"/>
    <cellStyle name="60% - 强调文字颜色 4 2 3 2 5" xfId="23495"/>
    <cellStyle name="60% - 强调文字颜色 4 2 3 2 5 2" xfId="23833"/>
    <cellStyle name="60% - 强调文字颜色 4 2 3 2 5 3" xfId="22961"/>
    <cellStyle name="60% - 强调文字颜色 4 2 3 2 6" xfId="23497"/>
    <cellStyle name="60% - 强调文字颜色 4 2 3 2 7" xfId="23834"/>
    <cellStyle name="60% - 强调文字颜色 4 2 3 3" xfId="20766"/>
    <cellStyle name="60% - 强调文字颜色 4 2 3 3 2" xfId="3840"/>
    <cellStyle name="60% - 强调文字颜色 4 2 3 3 2 2" xfId="391"/>
    <cellStyle name="60% - 强调文字颜色 4 2 3 3 2 3" xfId="23422"/>
    <cellStyle name="60% - 强调文字颜色 4 2 3 3 3" xfId="20768"/>
    <cellStyle name="60% - 强调文字颜色 4 2 3 3 4" xfId="23835"/>
    <cellStyle name="60% - 强调文字颜色 4 2 3 4" xfId="23836"/>
    <cellStyle name="60% - 强调文字颜色 4 2 3 4 2" xfId="23838"/>
    <cellStyle name="60% - 强调文字颜色 4 2 3 4 2 2" xfId="4033"/>
    <cellStyle name="60% - 强调文字颜色 4 2 3 4 2 3" xfId="4036"/>
    <cellStyle name="60% - 强调文字颜色 4 2 3 4 3" xfId="23840"/>
    <cellStyle name="60% - 强调文字颜色 4 2 3 4 4" xfId="23842"/>
    <cellStyle name="60% - 强调文字颜色 4 2 3 5" xfId="23844"/>
    <cellStyle name="60% - 强调文字颜色 4 2 3 5 2" xfId="23845"/>
    <cellStyle name="60% - 强调文字颜色 4 2 3 5 2 2" xfId="23846"/>
    <cellStyle name="60% - 强调文字颜色 4 2 3 5 2 3" xfId="23847"/>
    <cellStyle name="60% - 强调文字颜色 4 2 3 5 3" xfId="23849"/>
    <cellStyle name="60% - 强调文字颜色 4 2 3 5 4" xfId="23850"/>
    <cellStyle name="60% - 强调文字颜色 4 2 3 6" xfId="23852"/>
    <cellStyle name="60% - 强调文字颜色 4 2 3 6 2" xfId="4183"/>
    <cellStyle name="60% - 强调文字颜色 4 2 3 6 2 2" xfId="23510"/>
    <cellStyle name="60% - 强调文字颜色 4 2 3 6 2 3" xfId="22299"/>
    <cellStyle name="60% - 强调文字颜色 4 2 3 6 3" xfId="23853"/>
    <cellStyle name="60% - 强调文字颜色 4 2 3 6 4" xfId="23854"/>
    <cellStyle name="60% - 强调文字颜色 4 2 3 7" xfId="23855"/>
    <cellStyle name="60% - 强调文字颜色 4 2 3 7 2" xfId="23858"/>
    <cellStyle name="60% - 强调文字颜色 4 2 3 7 2 2" xfId="23861"/>
    <cellStyle name="60% - 强调文字颜色 4 2 3 7 2 3" xfId="23863"/>
    <cellStyle name="60% - 强调文字颜色 4 2 3 7 3" xfId="20824"/>
    <cellStyle name="60% - 强调文字颜色 4 2 3 7 4" xfId="20827"/>
    <cellStyle name="60% - 强调文字颜色 4 2 3 8" xfId="23865"/>
    <cellStyle name="60% - 强调文字颜色 4 2 3 8 2" xfId="23868"/>
    <cellStyle name="60% - 强调文字颜色 4 2 3 8 3" xfId="23872"/>
    <cellStyle name="60% - 强调文字颜色 4 2 3 9" xfId="23874"/>
    <cellStyle name="60% - 强调文字颜色 4 2 4" xfId="23295"/>
    <cellStyle name="60% - 强调文字颜色 4 2 4 2" xfId="18440"/>
    <cellStyle name="60% - 强调文字颜色 4 2 4 2 2" xfId="10081"/>
    <cellStyle name="60% - 强调文字颜色 4 2 4 2 2 2" xfId="19088"/>
    <cellStyle name="60% - 强调文字颜色 4 2 4 2 2 2 2" xfId="17467"/>
    <cellStyle name="60% - 强调文字颜色 4 2 4 2 2 2 3" xfId="22375"/>
    <cellStyle name="60% - 强调文字颜色 4 2 4 2 2 3" xfId="23297"/>
    <cellStyle name="60% - 强调文字颜色 4 2 4 2 2 4" xfId="23876"/>
    <cellStyle name="60% - 强调文字颜色 4 2 4 2 3" xfId="23300"/>
    <cellStyle name="60% - 强调文字颜色 4 2 4 2 3 2" xfId="23879"/>
    <cellStyle name="60% - 强调文字颜色 4 2 4 2 3 3" xfId="23880"/>
    <cellStyle name="60% - 强调文字颜色 4 2 4 2 4" xfId="23155"/>
    <cellStyle name="60% - 强调文字颜色 4 2 4 2 5" xfId="19559"/>
    <cellStyle name="60% - 强调文字颜色 4 2 4 3" xfId="23303"/>
    <cellStyle name="60% - 强调文字颜色 4 2 4 3 2" xfId="16963"/>
    <cellStyle name="60% - 强调文字颜色 4 2 4 3 2 2" xfId="23306"/>
    <cellStyle name="60% - 强调文字颜色 4 2 4 3 2 3" xfId="23308"/>
    <cellStyle name="60% - 强调文字颜色 4 2 4 3 3" xfId="4301"/>
    <cellStyle name="60% - 强调文字颜色 4 2 4 3 4" xfId="23311"/>
    <cellStyle name="60% - 强调文字颜色 4 2 4 4" xfId="23313"/>
    <cellStyle name="60% - 强调文字颜色 4 2 4 4 2" xfId="23317"/>
    <cellStyle name="60% - 强调文字颜色 4 2 4 4 2 2" xfId="23881"/>
    <cellStyle name="60% - 强调文字颜色 4 2 4 4 2 3" xfId="1793"/>
    <cellStyle name="60% - 强调文字颜色 4 2 4 4 3" xfId="23322"/>
    <cellStyle name="60% - 强调文字颜色 4 2 4 4 4" xfId="23882"/>
    <cellStyle name="60% - 强调文字颜色 4 2 4 5" xfId="23325"/>
    <cellStyle name="60% - 强调文字颜色 4 2 4 5 2" xfId="23884"/>
    <cellStyle name="60% - 强调文字颜色 4 2 4 5 2 2" xfId="23885"/>
    <cellStyle name="60% - 强调文字颜色 4 2 4 5 2 3" xfId="23886"/>
    <cellStyle name="60% - 强调文字颜色 4 2 4 5 3" xfId="23887"/>
    <cellStyle name="60% - 强调文字颜色 4 2 4 5 4" xfId="23888"/>
    <cellStyle name="60% - 强调文字颜色 4 2 4 6" xfId="23327"/>
    <cellStyle name="60% - 强调文字颜色 4 2 4 6 2" xfId="2593"/>
    <cellStyle name="60% - 强调文字颜色 4 2 4 6 3" xfId="23889"/>
    <cellStyle name="60% - 强调文字颜色 4 2 4 7" xfId="23891"/>
    <cellStyle name="60% - 强调文字颜色 4 2 4 8" xfId="23895"/>
    <cellStyle name="60% - 强调文字颜色 4 2 5" xfId="17055"/>
    <cellStyle name="60% - 强调文字颜色 4 2 5 2" xfId="17059"/>
    <cellStyle name="60% - 强调文字颜色 4 2 5 2 2" xfId="17064"/>
    <cellStyle name="60% - 强调文字颜色 4 2 5 2 2 2" xfId="23897"/>
    <cellStyle name="60% - 强调文字颜色 4 2 5 2 2 3" xfId="23899"/>
    <cellStyle name="60% - 强调文字颜色 4 2 5 2 3" xfId="17067"/>
    <cellStyle name="60% - 强调文字颜色 4 2 5 2 4" xfId="23900"/>
    <cellStyle name="60% - 强调文字颜色 4 2 5 3" xfId="17069"/>
    <cellStyle name="60% - 强调文字颜色 4 2 5 3 2" xfId="16977"/>
    <cellStyle name="60% - 强调文字颜色 4 2 5 3 2 2" xfId="23903"/>
    <cellStyle name="60% - 强调文字颜色 4 2 5 3 2 3" xfId="23904"/>
    <cellStyle name="60% - 强调文字颜色 4 2 5 3 3" xfId="19715"/>
    <cellStyle name="60% - 强调文字颜色 4 2 5 3 4" xfId="23905"/>
    <cellStyle name="60% - 强调文字颜色 4 2 5 4" xfId="17074"/>
    <cellStyle name="60% - 强调文字颜色 4 2 5 4 2" xfId="23908"/>
    <cellStyle name="60% - 强调文字颜色 4 2 5 4 3" xfId="23910"/>
    <cellStyle name="60% - 强调文字颜色 4 2 5 5" xfId="23912"/>
    <cellStyle name="60% - 强调文字颜色 4 2 5 6" xfId="23913"/>
    <cellStyle name="60% - 强调文字颜色 4 2 6" xfId="17077"/>
    <cellStyle name="60% - 强调文字颜色 4 2 6 2" xfId="17082"/>
    <cellStyle name="60% - 强调文字颜色 4 2 6 2 2" xfId="17085"/>
    <cellStyle name="60% - 强调文字颜色 4 2 6 2 2 2" xfId="23914"/>
    <cellStyle name="60% - 强调文字颜色 4 2 6 2 2 3" xfId="23915"/>
    <cellStyle name="60% - 强调文字颜色 4 2 6 2 3" xfId="17088"/>
    <cellStyle name="60% - 强调文字颜色 4 2 6 2 4" xfId="23917"/>
    <cellStyle name="60% - 强调文字颜色 4 2 6 3" xfId="17091"/>
    <cellStyle name="60% - 强调文字颜色 4 2 6 3 2" xfId="23920"/>
    <cellStyle name="60% - 强调文字颜色 4 2 6 3 3" xfId="23922"/>
    <cellStyle name="60% - 强调文字颜色 4 2 6 4" xfId="17095"/>
    <cellStyle name="60% - 强调文字颜色 4 2 6 5" xfId="23924"/>
    <cellStyle name="60% - 强调文字颜色 4 2 7" xfId="17097"/>
    <cellStyle name="60% - 强调文字颜色 4 2 7 2" xfId="17104"/>
    <cellStyle name="60% - 强调文字颜色 4 2 7 2 2" xfId="17110"/>
    <cellStyle name="60% - 强调文字颜色 4 2 7 2 3" xfId="17117"/>
    <cellStyle name="60% - 强调文字颜色 4 2 7 3" xfId="17123"/>
    <cellStyle name="60% - 强调文字颜色 4 2 7 4" xfId="17128"/>
    <cellStyle name="60% - 强调文字颜色 4 2 8" xfId="17133"/>
    <cellStyle name="60% - 强调文字颜色 4 2 8 2" xfId="17137"/>
    <cellStyle name="60% - 强调文字颜色 4 2 8 2 2" xfId="18760"/>
    <cellStyle name="60% - 强调文字颜色 4 2 8 2 3" xfId="18762"/>
    <cellStyle name="60% - 强调文字颜色 4 2 8 3" xfId="17142"/>
    <cellStyle name="60% - 强调文字颜色 4 2 8 4" xfId="18764"/>
    <cellStyle name="60% - 强调文字颜色 4 2 9" xfId="17146"/>
    <cellStyle name="60% - 强调文字颜色 4 2 9 2" xfId="18767"/>
    <cellStyle name="60% - 强调文字颜色 4 2 9 2 2" xfId="18769"/>
    <cellStyle name="60% - 强调文字颜色 4 2 9 2 3" xfId="18771"/>
    <cellStyle name="60% - 强调文字颜色 4 2 9 3" xfId="18774"/>
    <cellStyle name="60% - 强调文字颜色 4 2 9 4" xfId="18776"/>
    <cellStyle name="60% - 强调文字颜色 4 2_11" xfId="23926"/>
    <cellStyle name="60% - 强调文字颜色 4 3" xfId="6330"/>
    <cellStyle name="60% - 强调文字颜色 4 3 10" xfId="23927"/>
    <cellStyle name="60% - 强调文字颜色 4 3 10 2" xfId="8846"/>
    <cellStyle name="60% - 强调文字颜色 4 3 10 3" xfId="8853"/>
    <cellStyle name="60% - 强调文字颜色 4 3 11" xfId="23928"/>
    <cellStyle name="60% - 强调文字颜色 4 3 12" xfId="23929"/>
    <cellStyle name="60% - 强调文字颜色 4 3 2" xfId="23930"/>
    <cellStyle name="60% - 强调文字颜色 4 3 2 2" xfId="23931"/>
    <cellStyle name="60% - 强调文字颜色 4 3 2 2 2" xfId="23933"/>
    <cellStyle name="60% - 强调文字颜色 4 3 2 2 2 2" xfId="7186"/>
    <cellStyle name="60% - 强调文字颜色 4 3 2 2 2 2 2" xfId="19680"/>
    <cellStyle name="60% - 强调文字颜色 4 3 2 2 2 2 3" xfId="21007"/>
    <cellStyle name="60% - 强调文字颜色 4 3 2 2 2 3" xfId="23936"/>
    <cellStyle name="60% - 强调文字颜色 4 3 2 2 2 4" xfId="23939"/>
    <cellStyle name="60% - 强调文字颜色 4 3 2 2 3" xfId="23942"/>
    <cellStyle name="60% - 强调文字颜色 4 3 2 2 3 2" xfId="23945"/>
    <cellStyle name="60% - 强调文字颜色 4 3 2 2 3 2 2" xfId="23947"/>
    <cellStyle name="60% - 强调文字颜色 4 3 2 2 3 2 3" xfId="23949"/>
    <cellStyle name="60% - 强调文字颜色 4 3 2 2 3 3" xfId="23951"/>
    <cellStyle name="60% - 强调文字颜色 4 3 2 2 3 4" xfId="23953"/>
    <cellStyle name="60% - 强调文字颜色 4 3 2 2 4" xfId="23956"/>
    <cellStyle name="60% - 强调文字颜色 4 3 2 2 4 2" xfId="23960"/>
    <cellStyle name="60% - 强调文字颜色 4 3 2 2 4 3" xfId="23963"/>
    <cellStyle name="60% - 强调文字颜色 4 3 2 2 5" xfId="23966"/>
    <cellStyle name="60% - 强调文字颜色 4 3 2 2 6" xfId="23967"/>
    <cellStyle name="60% - 强调文字颜色 4 3 2 3" xfId="23968"/>
    <cellStyle name="60% - 强调文字颜色 4 3 2 3 2" xfId="23970"/>
    <cellStyle name="60% - 强调文字颜色 4 3 2 3 2 2" xfId="23441"/>
    <cellStyle name="60% - 强调文字颜色 4 3 2 3 2 3" xfId="23972"/>
    <cellStyle name="60% - 强调文字颜色 4 3 2 3 3" xfId="23975"/>
    <cellStyle name="60% - 强调文字颜色 4 3 2 3 4" xfId="23978"/>
    <cellStyle name="60% - 强调文字颜色 4 3 2 4" xfId="23980"/>
    <cellStyle name="60% - 强调文字颜色 4 3 2 4 2" xfId="23983"/>
    <cellStyle name="60% - 强调文字颜色 4 3 2 4 2 2" xfId="23451"/>
    <cellStyle name="60% - 强调文字颜色 4 3 2 4 2 3" xfId="8277"/>
    <cellStyle name="60% - 强调文字颜色 4 3 2 4 3" xfId="23986"/>
    <cellStyle name="60% - 强调文字颜色 4 3 2 4 4" xfId="23989"/>
    <cellStyle name="60% - 强调文字颜色 4 3 2 5" xfId="23990"/>
    <cellStyle name="60% - 强调文字颜色 4 3 2 5 2" xfId="23992"/>
    <cellStyle name="60% - 强调文字颜色 4 3 2 5 2 2" xfId="20841"/>
    <cellStyle name="60% - 强调文字颜色 4 3 2 5 2 3" xfId="8369"/>
    <cellStyle name="60% - 强调文字颜色 4 3 2 5 3" xfId="23993"/>
    <cellStyle name="60% - 强调文字颜色 4 3 2 5 4" xfId="23994"/>
    <cellStyle name="60% - 强调文字颜色 4 3 2 6" xfId="23996"/>
    <cellStyle name="60% - 强调文字颜色 4 3 2 6 2" xfId="13275"/>
    <cellStyle name="60% - 强调文字颜色 4 3 2 6 3" xfId="23998"/>
    <cellStyle name="60% - 强调文字颜色 4 3 2 7" xfId="23999"/>
    <cellStyle name="60% - 强调文字颜色 4 3 2 8" xfId="24002"/>
    <cellStyle name="60% - 强调文字颜色 4 3 3" xfId="24004"/>
    <cellStyle name="60% - 强调文字颜色 4 3 3 2" xfId="12922"/>
    <cellStyle name="60% - 强调文字颜色 4 3 3 2 2" xfId="15728"/>
    <cellStyle name="60% - 强调文字颜色 4 3 3 2 2 2" xfId="15731"/>
    <cellStyle name="60% - 强调文字颜色 4 3 3 2 2 2 2" xfId="18332"/>
    <cellStyle name="60% - 强调文字颜色 4 3 3 2 2 2 3" xfId="24005"/>
    <cellStyle name="60% - 强调文字颜色 4 3 3 2 2 3" xfId="15737"/>
    <cellStyle name="60% - 强调文字颜色 4 3 3 2 2 4" xfId="24007"/>
    <cellStyle name="60% - 强调文字颜色 4 3 3 2 3" xfId="15741"/>
    <cellStyle name="60% - 强调文字颜色 4 3 3 2 3 2" xfId="24008"/>
    <cellStyle name="60% - 强调文字颜色 4 3 3 2 3 2 2" xfId="24010"/>
    <cellStyle name="60% - 强调文字颜色 4 3 3 2 3 2 3" xfId="24012"/>
    <cellStyle name="60% - 强调文字颜色 4 3 3 2 3 3" xfId="24013"/>
    <cellStyle name="60% - 强调文字颜色 4 3 3 2 3 4" xfId="24015"/>
    <cellStyle name="60% - 强调文字颜色 4 3 3 2 4" xfId="15744"/>
    <cellStyle name="60% - 强调文字颜色 4 3 3 2 4 2" xfId="24016"/>
    <cellStyle name="60% - 强调文字颜色 4 3 3 2 4 3" xfId="24018"/>
    <cellStyle name="60% - 强调文字颜色 4 3 3 2 5" xfId="23514"/>
    <cellStyle name="60% - 强调文字颜色 4 3 3 2 6" xfId="23517"/>
    <cellStyle name="60% - 强调文字颜色 4 3 3 3" xfId="824"/>
    <cellStyle name="60% - 强调文字颜色 4 3 3 3 2" xfId="15747"/>
    <cellStyle name="60% - 强调文字颜色 4 3 3 3 2 2" xfId="15752"/>
    <cellStyle name="60% - 强调文字颜色 4 3 3 3 2 3" xfId="15755"/>
    <cellStyle name="60% - 强调文字颜色 4 3 3 3 3" xfId="15758"/>
    <cellStyle name="60% - 强调文字颜色 4 3 3 3 4" xfId="15762"/>
    <cellStyle name="60% - 强调文字颜色 4 3 3 4" xfId="847"/>
    <cellStyle name="60% - 强调文字颜色 4 3 3 4 2" xfId="15766"/>
    <cellStyle name="60% - 强调文字颜色 4 3 3 4 2 2" xfId="24020"/>
    <cellStyle name="60% - 强调文字颜色 4 3 3 4 2 3" xfId="97"/>
    <cellStyle name="60% - 强调文字颜色 4 3 3 4 3" xfId="15770"/>
    <cellStyle name="60% - 强调文字颜色 4 3 3 4 4" xfId="24022"/>
    <cellStyle name="60% - 强调文字颜色 4 3 3 5" xfId="15776"/>
    <cellStyle name="60% - 强调文字颜色 4 3 3 5 2" xfId="18982"/>
    <cellStyle name="60% - 强调文字颜色 4 3 3 5 2 2" xfId="24024"/>
    <cellStyle name="60% - 强调文字颜色 4 3 3 5 2 3" xfId="24025"/>
    <cellStyle name="60% - 强调文字颜色 4 3 3 5 3" xfId="18984"/>
    <cellStyle name="60% - 强调文字颜色 4 3 3 5 4" xfId="24027"/>
    <cellStyle name="60% - 强调文字颜色 4 3 3 6" xfId="15779"/>
    <cellStyle name="60% - 强调文字颜色 4 3 3 6 2" xfId="4812"/>
    <cellStyle name="60% - 强调文字颜色 4 3 3 6 3" xfId="24028"/>
    <cellStyle name="60% - 强调文字颜色 4 3 3 7" xfId="18987"/>
    <cellStyle name="60% - 强调文字颜色 4 3 3 8" xfId="24029"/>
    <cellStyle name="60% - 强调文字颜色 4 3 4" xfId="6340"/>
    <cellStyle name="60% - 强调文字颜色 4 3 4 2" xfId="7077"/>
    <cellStyle name="60% - 强调文字颜色 4 3 4 2 2" xfId="22864"/>
    <cellStyle name="60% - 强调文字颜色 4 3 4 2 2 2" xfId="19280"/>
    <cellStyle name="60% - 强调文字颜色 4 3 4 2 2 2 2" xfId="18829"/>
    <cellStyle name="60% - 强调文字颜色 4 3 4 2 2 2 3" xfId="24031"/>
    <cellStyle name="60% - 强调文字颜色 4 3 4 2 2 3" xfId="23330"/>
    <cellStyle name="60% - 强调文字颜色 4 3 4 2 2 4" xfId="15480"/>
    <cellStyle name="60% - 强调文字颜色 4 3 4 2 3" xfId="23333"/>
    <cellStyle name="60% - 强调文字颜色 4 3 4 2 3 2" xfId="24033"/>
    <cellStyle name="60% - 强调文字颜色 4 3 4 2 3 3" xfId="24034"/>
    <cellStyle name="60% - 强调文字颜色 4 3 4 2 4" xfId="23337"/>
    <cellStyle name="60% - 强调文字颜色 4 3 4 2 5" xfId="24036"/>
    <cellStyle name="60% - 强调文字颜色 4 3 4 3" xfId="15790"/>
    <cellStyle name="60% - 强调文字颜色 4 3 4 3 2" xfId="17546"/>
    <cellStyle name="60% - 强调文字颜色 4 3 4 3 2 2" xfId="24037"/>
    <cellStyle name="60% - 强调文字颜色 4 3 4 3 2 3" xfId="24038"/>
    <cellStyle name="60% - 强调文字颜色 4 3 4 3 3" xfId="17552"/>
    <cellStyle name="60% - 强调文字颜色 4 3 4 3 4" xfId="24039"/>
    <cellStyle name="60% - 强调文字颜色 4 3 4 4" xfId="17556"/>
    <cellStyle name="60% - 强调文字颜色 4 3 4 4 2" xfId="24040"/>
    <cellStyle name="60% - 强调文字颜色 4 3 4 4 2 2" xfId="24042"/>
    <cellStyle name="60% - 强调文字颜色 4 3 4 4 2 3" xfId="4929"/>
    <cellStyle name="60% - 强调文字颜色 4 3 4 4 3" xfId="24043"/>
    <cellStyle name="60% - 强调文字颜色 4 3 4 4 4" xfId="24045"/>
    <cellStyle name="60% - 强调文字颜色 4 3 4 5" xfId="17562"/>
    <cellStyle name="60% - 强调文字颜色 4 3 4 5 2" xfId="24046"/>
    <cellStyle name="60% - 强调文字颜色 4 3 4 5 3" xfId="24048"/>
    <cellStyle name="60% - 强调文字颜色 4 3 4 6" xfId="18992"/>
    <cellStyle name="60% - 强调文字颜色 4 3 4 7" xfId="24049"/>
    <cellStyle name="60% - 强调文字颜色 4 3 5" xfId="17155"/>
    <cellStyle name="60% - 强调文字颜色 4 3 5 2" xfId="15801"/>
    <cellStyle name="60% - 强调文字颜色 4 3 5 2 2" xfId="23339"/>
    <cellStyle name="60% - 强调文字颜色 4 3 5 2 2 2" xfId="24053"/>
    <cellStyle name="60% - 强调文字颜色 4 3 5 2 2 3" xfId="24054"/>
    <cellStyle name="60% - 强调文字颜色 4 3 5 2 3" xfId="23341"/>
    <cellStyle name="60% - 强调文字颜色 4 3 5 2 4" xfId="10509"/>
    <cellStyle name="60% - 强调文字颜色 4 3 5 3" xfId="15806"/>
    <cellStyle name="60% - 强调文字颜色 4 3 5 3 2" xfId="24055"/>
    <cellStyle name="60% - 强调文字颜色 4 3 5 3 3" xfId="24057"/>
    <cellStyle name="60% - 强调文字颜色 4 3 5 4" xfId="17571"/>
    <cellStyle name="60% - 强调文字颜色 4 3 5 5" xfId="24058"/>
    <cellStyle name="60% - 强调文字颜色 4 3 6" xfId="17159"/>
    <cellStyle name="60% - 强调文字颜色 4 3 6 2" xfId="15814"/>
    <cellStyle name="60% - 强调文字颜色 4 3 6 2 2" xfId="23343"/>
    <cellStyle name="60% - 强调文字颜色 4 3 6 2 3" xfId="23345"/>
    <cellStyle name="60% - 强调文字颜色 4 3 6 3" xfId="15819"/>
    <cellStyle name="60% - 强调文字颜色 4 3 6 4" xfId="17581"/>
    <cellStyle name="60% - 强调文字颜色 4 3 7" xfId="17165"/>
    <cellStyle name="60% - 强调文字颜色 4 3 7 2" xfId="15827"/>
    <cellStyle name="60% - 强调文字颜色 4 3 7 2 2" xfId="24059"/>
    <cellStyle name="60% - 强调文字颜色 4 3 7 2 3" xfId="24060"/>
    <cellStyle name="60% - 强调文字颜色 4 3 7 3" xfId="15831"/>
    <cellStyle name="60% - 强调文字颜色 4 3 7 4" xfId="24061"/>
    <cellStyle name="60% - 强调文字颜色 4 3 8" xfId="18783"/>
    <cellStyle name="60% - 强调文字颜色 4 3 8 2" xfId="77"/>
    <cellStyle name="60% - 强调文字颜色 4 3 8 2 2" xfId="24062"/>
    <cellStyle name="60% - 强调文字颜色 4 3 8 2 3" xfId="24063"/>
    <cellStyle name="60% - 强调文字颜色 4 3 8 3" xfId="24065"/>
    <cellStyle name="60% - 强调文字颜色 4 3 8 4" xfId="24066"/>
    <cellStyle name="60% - 强调文字颜色 4 3 9" xfId="18787"/>
    <cellStyle name="60% - 强调文字颜色 4 3 9 2" xfId="24067"/>
    <cellStyle name="60% - 强调文字颜色 4 3 9 2 2" xfId="24068"/>
    <cellStyle name="60% - 强调文字颜色 4 3 9 2 3" xfId="24069"/>
    <cellStyle name="60% - 强调文字颜色 4 3 9 3" xfId="24070"/>
    <cellStyle name="60% - 强调文字颜色 4 3 9 4" xfId="24071"/>
    <cellStyle name="60% - 强调文字颜色 4 3_11" xfId="24072"/>
    <cellStyle name="60% - 强调文字颜色 4 4" xfId="6344"/>
    <cellStyle name="60% - 强调文字颜色 4 4 10" xfId="24075"/>
    <cellStyle name="60% - 强调文字颜色 4 4 2" xfId="24076"/>
    <cellStyle name="60% - 强调文字颜色 4 4 2 2" xfId="24079"/>
    <cellStyle name="60% - 强调文字颜色 4 4 2 2 2" xfId="24082"/>
    <cellStyle name="60% - 强调文字颜色 4 4 2 2 2 2" xfId="908"/>
    <cellStyle name="60% - 强调文字颜色 4 4 2 2 2 3" xfId="24084"/>
    <cellStyle name="60% - 强调文字颜色 4 4 2 2 3" xfId="24087"/>
    <cellStyle name="60% - 强调文字颜色 4 4 2 2 4" xfId="24090"/>
    <cellStyle name="60% - 强调文字颜色 4 4 2 3" xfId="24093"/>
    <cellStyle name="60% - 强调文字颜色 4 4 2 3 2" xfId="24095"/>
    <cellStyle name="60% - 强调文字颜色 4 4 2 3 2 2" xfId="23204"/>
    <cellStyle name="60% - 强调文字颜色 4 4 2 3 2 3" xfId="24097"/>
    <cellStyle name="60% - 强调文字颜色 4 4 2 3 3" xfId="24098"/>
    <cellStyle name="60% - 强调文字颜色 4 4 2 3 4" xfId="24101"/>
    <cellStyle name="60% - 强调文字颜色 4 4 2 4" xfId="6441"/>
    <cellStyle name="60% - 强调文字颜色 4 4 2 4 2" xfId="2872"/>
    <cellStyle name="60% - 强调文字颜色 4 4 2 4 3" xfId="3255"/>
    <cellStyle name="60% - 强调文字颜色 4 4 2 5" xfId="6576"/>
    <cellStyle name="60% - 强调文字颜色 4 4 2 6" xfId="6581"/>
    <cellStyle name="60% - 强调文字颜色 4 4 3" xfId="24102"/>
    <cellStyle name="60% - 强调文字颜色 4 4 3 2" xfId="15853"/>
    <cellStyle name="60% - 强调文字颜色 4 4 3 2 2" xfId="8649"/>
    <cellStyle name="60% - 强调文字颜色 4 4 3 2 3" xfId="8667"/>
    <cellStyle name="60% - 强调文字颜色 4 4 3 3" xfId="15857"/>
    <cellStyle name="60% - 强调文字颜色 4 4 3 4" xfId="6605"/>
    <cellStyle name="60% - 强调文字颜色 4 4 4" xfId="23347"/>
    <cellStyle name="60% - 强调文字颜色 4 4 4 2" xfId="15869"/>
    <cellStyle name="60% - 强调文字颜色 4 4 4 2 2" xfId="10135"/>
    <cellStyle name="60% - 强调文字颜色 4 4 4 2 3" xfId="23350"/>
    <cellStyle name="60% - 强调文字颜色 4 4 4 3" xfId="15875"/>
    <cellStyle name="60% - 强调文字颜色 4 4 4 4" xfId="6685"/>
    <cellStyle name="60% - 强调文字颜色 4 4 5" xfId="17168"/>
    <cellStyle name="60% - 强调文字颜色 4 4 5 2" xfId="15890"/>
    <cellStyle name="60% - 强调文字颜色 4 4 5 2 2" xfId="24104"/>
    <cellStyle name="60% - 强调文字颜色 4 4 5 2 3" xfId="24105"/>
    <cellStyle name="60% - 强调文字颜色 4 4 5 3" xfId="15897"/>
    <cellStyle name="60% - 强调文字颜色 4 4 5 4" xfId="6727"/>
    <cellStyle name="60% - 强调文字颜色 4 4 6" xfId="17172"/>
    <cellStyle name="60% - 强调文字颜色 4 4 6 2" xfId="15905"/>
    <cellStyle name="60% - 强调文字颜色 4 4 6 2 2" xfId="24106"/>
    <cellStyle name="60% - 强调文字颜色 4 4 6 2 3" xfId="24107"/>
    <cellStyle name="60% - 强调文字颜色 4 4 6 3" xfId="24109"/>
    <cellStyle name="60% - 强调文字颜色 4 4 6 4" xfId="6742"/>
    <cellStyle name="60% - 强调文字颜色 4 4 7" xfId="17178"/>
    <cellStyle name="60% - 强调文字颜色 4 4 7 2" xfId="18791"/>
    <cellStyle name="60% - 强调文字颜色 4 4 7 2 2" xfId="24110"/>
    <cellStyle name="60% - 强调文字颜色 4 4 7 2 3" xfId="24113"/>
    <cellStyle name="60% - 强调文字颜色 4 4 7 3" xfId="18269"/>
    <cellStyle name="60% - 强调文字颜色 4 4 7 4" xfId="6757"/>
    <cellStyle name="60% - 强调文字颜色 4 4 8" xfId="18794"/>
    <cellStyle name="60% - 强调文字颜色 4 4 8 2" xfId="24116"/>
    <cellStyle name="60% - 强调文字颜色 4 4 8 3" xfId="24117"/>
    <cellStyle name="60% - 强调文字颜色 4 4 9" xfId="18798"/>
    <cellStyle name="60% - 强调文字颜色 4 5" xfId="5833"/>
    <cellStyle name="60% - 强调文字颜色 4 5 2" xfId="24118"/>
    <cellStyle name="60% - 强调文字颜色 4 5 2 2" xfId="24125"/>
    <cellStyle name="60% - 强调文字颜色 4 5 2 2 2" xfId="24127"/>
    <cellStyle name="60% - 强调文字颜色 4 5 2 2 3" xfId="24129"/>
    <cellStyle name="60% - 强调文字颜色 4 5 2 3" xfId="24131"/>
    <cellStyle name="60% - 强调文字颜色 4 5 2 4" xfId="6789"/>
    <cellStyle name="60% - 强调文字颜色 4 5 3" xfId="24134"/>
    <cellStyle name="60% - 强调文字颜色 4 5 3 2" xfId="15912"/>
    <cellStyle name="60% - 强调文字颜色 4 5 3 2 2" xfId="24139"/>
    <cellStyle name="60% - 强调文字颜色 4 5 3 2 3" xfId="24141"/>
    <cellStyle name="60% - 强调文字颜色 4 5 3 3" xfId="15917"/>
    <cellStyle name="60% - 强调文字颜色 4 5 3 4" xfId="6881"/>
    <cellStyle name="60% - 强调文字颜色 4 5 4" xfId="23354"/>
    <cellStyle name="60% - 强调文字颜色 4 5 4 2" xfId="15923"/>
    <cellStyle name="60% - 强调文字颜色 4 5 4 2 2" xfId="24143"/>
    <cellStyle name="60% - 强调文字颜色 4 5 4 2 3" xfId="24147"/>
    <cellStyle name="60% - 强调文字颜色 4 5 4 3" xfId="23362"/>
    <cellStyle name="60% - 强调文字颜色 4 5 4 4" xfId="6959"/>
    <cellStyle name="60% - 强调文字颜色 4 5 5" xfId="17181"/>
    <cellStyle name="60% - 强调文字颜色 4 5 5 2" xfId="24152"/>
    <cellStyle name="60% - 强调文字颜色 4 5 5 2 2" xfId="24154"/>
    <cellStyle name="60% - 强调文字颜色 4 5 5 2 3" xfId="3808"/>
    <cellStyle name="60% - 强调文字颜色 4 5 5 3" xfId="24155"/>
    <cellStyle name="60% - 强调文字颜色 4 5 5 4" xfId="7008"/>
    <cellStyle name="60% - 强调文字颜色 4 5 6" xfId="17187"/>
    <cellStyle name="60% - 强调文字颜色 4 5 6 2" xfId="24159"/>
    <cellStyle name="60% - 强调文字颜色 4 5 6 3" xfId="24161"/>
    <cellStyle name="60% - 强调文字颜色 4 5 7" xfId="17191"/>
    <cellStyle name="60% - 强调文字颜色 4 5 8" xfId="18804"/>
    <cellStyle name="60% - 强调文字颜色 4 6" xfId="24163"/>
    <cellStyle name="60% - 强调文字颜色 4 6 2" xfId="3497"/>
    <cellStyle name="60% - 强调文字颜色 4 6 2 2" xfId="10337"/>
    <cellStyle name="60% - 强调文字颜色 4 6 2 2 2" xfId="24165"/>
    <cellStyle name="60% - 强调文字颜色 4 6 2 2 3" xfId="24170"/>
    <cellStyle name="60% - 强调文字颜色 4 6 2 3" xfId="10343"/>
    <cellStyle name="60% - 强调文字颜色 4 6 2 4" xfId="7081"/>
    <cellStyle name="60% - 强调文字颜色 4 6 3" xfId="24173"/>
    <cellStyle name="60% - 强调文字颜色 4 6 3 2" xfId="10364"/>
    <cellStyle name="60% - 强调文字颜色 4 6 3 2 2" xfId="11210"/>
    <cellStyle name="60% - 强调文字颜色 4 6 3 2 3" xfId="24176"/>
    <cellStyle name="60% - 强调文字颜色 4 6 3 3" xfId="10371"/>
    <cellStyle name="60% - 强调文字颜色 4 6 3 4" xfId="7119"/>
    <cellStyle name="60% - 强调文字颜色 4 6 4" xfId="23366"/>
    <cellStyle name="60% - 强调文字颜色 4 6 4 2" xfId="10386"/>
    <cellStyle name="60% - 强调文字颜色 4 6 4 3" xfId="10392"/>
    <cellStyle name="60% - 强调文字颜色 4 6 5" xfId="17197"/>
    <cellStyle name="60% - 强调文字颜色 4 6 6" xfId="3683"/>
    <cellStyle name="60% - 强调文字颜色 4 7" xfId="24177"/>
    <cellStyle name="60% - 强调文字颜色 4 7 2" xfId="24178"/>
    <cellStyle name="60% - 强调文字颜色 4 7 2 2" xfId="24181"/>
    <cellStyle name="60% - 强调文字颜色 4 7 2 2 2" xfId="24183"/>
    <cellStyle name="60% - 强调文字颜色 4 7 2 2 3" xfId="24184"/>
    <cellStyle name="60% - 强调文字颜色 4 7 2 3" xfId="24185"/>
    <cellStyle name="60% - 强调文字颜色 4 7 2 4" xfId="7203"/>
    <cellStyle name="60% - 强调文字颜色 4 7 3" xfId="24186"/>
    <cellStyle name="60% - 强调文字颜色 4 7 3 2" xfId="12450"/>
    <cellStyle name="60% - 强调文字颜色 4 7 3 3" xfId="13225"/>
    <cellStyle name="60% - 强调文字颜色 4 7 4" xfId="23371"/>
    <cellStyle name="60% - 强调文字颜色 4 7 5" xfId="17204"/>
    <cellStyle name="60% - 强调文字颜色 4 8" xfId="24188"/>
    <cellStyle name="60% - 强调文字颜色 4 8 2" xfId="24189"/>
    <cellStyle name="60% - 强调文字颜色 4 8 2 2" xfId="3028"/>
    <cellStyle name="60% - 强调文字颜色 4 8 2 2 2" xfId="3035"/>
    <cellStyle name="60% - 强调文字颜色 4 8 2 2 3" xfId="1422"/>
    <cellStyle name="60% - 强调文字颜色 4 8 2 3" xfId="3062"/>
    <cellStyle name="60% - 强调文字颜色 4 8 2 4" xfId="1043"/>
    <cellStyle name="60% - 强调文字颜色 4 8 3" xfId="24191"/>
    <cellStyle name="60% - 强调文字颜色 4 8 3 2" xfId="3263"/>
    <cellStyle name="60% - 强调文字颜色 4 8 3 3" xfId="3347"/>
    <cellStyle name="60% - 强调文字颜色 4 8 4" xfId="23378"/>
    <cellStyle name="60% - 强调文字颜色 4 8 5" xfId="23380"/>
    <cellStyle name="60% - 强调文字颜色 4 9" xfId="24192"/>
    <cellStyle name="60% - 强调文字颜色 4 9 2" xfId="24193"/>
    <cellStyle name="60% - 强调文字颜色 4 9 2 2" xfId="24194"/>
    <cellStyle name="60% - 强调文字颜色 4 9 2 2 2" xfId="24195"/>
    <cellStyle name="60% - 强调文字颜色 4 9 2 2 3" xfId="24197"/>
    <cellStyle name="60% - 强调文字颜色 4 9 2 3" xfId="24199"/>
    <cellStyle name="60% - 强调文字颜色 4 9 2 4" xfId="115"/>
    <cellStyle name="60% - 强调文字颜色 4 9 3" xfId="24200"/>
    <cellStyle name="60% - 强调文字颜色 4 9 3 2" xfId="24201"/>
    <cellStyle name="60% - 强调文字颜色 4 9 3 3" xfId="24202"/>
    <cellStyle name="60% - 强调文字颜色 4 9 4" xfId="24204"/>
    <cellStyle name="60% - 强调文字颜色 4 9 5" xfId="24206"/>
    <cellStyle name="60% - 强调文字颜色 5 10" xfId="24207"/>
    <cellStyle name="60% - 强调文字颜色 5 10 2" xfId="22103"/>
    <cellStyle name="60% - 强调文字颜色 5 10 2 2" xfId="24209"/>
    <cellStyle name="60% - 强调文字颜色 5 10 2 3" xfId="24212"/>
    <cellStyle name="60% - 强调文字颜色 5 10 3" xfId="22107"/>
    <cellStyle name="60% - 强调文字颜色 5 10 4" xfId="24213"/>
    <cellStyle name="60% - 强调文字颜色 5 11" xfId="24216"/>
    <cellStyle name="60% - 强调文字颜色 5 11 2" xfId="22114"/>
    <cellStyle name="60% - 强调文字颜色 5 11 2 2" xfId="10854"/>
    <cellStyle name="60% - 强调文字颜色 5 11 2 3" xfId="16323"/>
    <cellStyle name="60% - 强调文字颜色 5 11 3" xfId="24218"/>
    <cellStyle name="60% - 强调文字颜色 5 11 4" xfId="24219"/>
    <cellStyle name="60% - 强调文字颜色 5 12" xfId="24220"/>
    <cellStyle name="60% - 强调文字颜色 5 12 2" xfId="24222"/>
    <cellStyle name="60% - 强调文字颜色 5 12 2 2" xfId="302"/>
    <cellStyle name="60% - 强调文字颜色 5 12 2 3" xfId="1135"/>
    <cellStyle name="60% - 强调文字颜色 5 12 3" xfId="24223"/>
    <cellStyle name="60% - 强调文字颜色 5 12 4" xfId="24225"/>
    <cellStyle name="60% - 强调文字颜色 5 13" xfId="24226"/>
    <cellStyle name="60% - 强调文字颜色 5 13 2" xfId="24227"/>
    <cellStyle name="60% - 强调文字颜色 5 13 3" xfId="24229"/>
    <cellStyle name="60% - 强调文字颜色 5 14" xfId="24230"/>
    <cellStyle name="60% - 强调文字颜色 5 15" xfId="4874"/>
    <cellStyle name="60% - 强调文字颜色 5 16" xfId="4909"/>
    <cellStyle name="60% - 强调文字颜色 5 2" xfId="18637"/>
    <cellStyle name="60% - 强调文字颜色 5 2 10" xfId="24231"/>
    <cellStyle name="60% - 强调文字颜色 5 2 10 2" xfId="24232"/>
    <cellStyle name="60% - 强调文字颜色 5 2 10 2 2" xfId="24233"/>
    <cellStyle name="60% - 强调文字颜色 5 2 10 2 3" xfId="24235"/>
    <cellStyle name="60% - 强调文字颜色 5 2 10 3" xfId="24236"/>
    <cellStyle name="60% - 强调文字颜色 5 2 10 4" xfId="24238"/>
    <cellStyle name="60% - 强调文字颜色 5 2 11" xfId="24241"/>
    <cellStyle name="60% - 强调文字颜色 5 2 11 2" xfId="24242"/>
    <cellStyle name="60% - 强调文字颜色 5 2 11 2 2" xfId="13927"/>
    <cellStyle name="60% - 强调文字颜色 5 2 11 2 3" xfId="5422"/>
    <cellStyle name="60% - 强调文字颜色 5 2 11 3" xfId="24243"/>
    <cellStyle name="60% - 强调文字颜色 5 2 11 4" xfId="24244"/>
    <cellStyle name="60% - 强调文字颜色 5 2 12" xfId="24246"/>
    <cellStyle name="60% - 强调文字颜色 5 2 12 2" xfId="24247"/>
    <cellStyle name="60% - 强调文字颜色 5 2 12 3" xfId="24248"/>
    <cellStyle name="60% - 强调文字颜色 5 2 13" xfId="24249"/>
    <cellStyle name="60% - 强调文字颜色 5 2 14" xfId="24250"/>
    <cellStyle name="60% - 强调文字颜色 5 2 2" xfId="18645"/>
    <cellStyle name="60% - 强调文字颜色 5 2 2 10" xfId="24251"/>
    <cellStyle name="60% - 强调文字颜色 5 2 2 2" xfId="24253"/>
    <cellStyle name="60% - 强调文字颜色 5 2 2 2 2" xfId="24254"/>
    <cellStyle name="60% - 强调文字颜色 5 2 2 2 2 2" xfId="24255"/>
    <cellStyle name="60% - 强调文字颜色 5 2 2 2 2 2 2" xfId="24256"/>
    <cellStyle name="60% - 强调文字颜色 5 2 2 2 2 2 3" xfId="24258"/>
    <cellStyle name="60% - 强调文字颜色 5 2 2 2 2 3" xfId="24259"/>
    <cellStyle name="60% - 强调文字颜色 5 2 2 2 2 4" xfId="24260"/>
    <cellStyle name="60% - 强调文字颜色 5 2 2 2 3" xfId="24261"/>
    <cellStyle name="60% - 强调文字颜色 5 2 2 2 3 2" xfId="24262"/>
    <cellStyle name="60% - 强调文字颜色 5 2 2 2 3 2 2" xfId="16103"/>
    <cellStyle name="60% - 强调文字颜色 5 2 2 2 3 2 3" xfId="8032"/>
    <cellStyle name="60% - 强调文字颜色 5 2 2 2 3 3" xfId="24263"/>
    <cellStyle name="60% - 强调文字颜色 5 2 2 2 3 4" xfId="24264"/>
    <cellStyle name="60% - 强调文字颜色 5 2 2 2 4" xfId="24265"/>
    <cellStyle name="60% - 强调文字颜色 5 2 2 2 4 2" xfId="24266"/>
    <cellStyle name="60% - 强调文字颜色 5 2 2 2 4 3" xfId="24267"/>
    <cellStyle name="60% - 强调文字颜色 5 2 2 2 5" xfId="24268"/>
    <cellStyle name="60% - 强调文字颜色 5 2 2 2 6" xfId="21280"/>
    <cellStyle name="60% - 强调文字颜色 5 2 2 3" xfId="24269"/>
    <cellStyle name="60% - 强调文字颜色 5 2 2 3 2" xfId="24270"/>
    <cellStyle name="60% - 强调文字颜色 5 2 2 3 2 2" xfId="24271"/>
    <cellStyle name="60% - 强调文字颜色 5 2 2 3 2 3" xfId="24272"/>
    <cellStyle name="60% - 强调文字颜色 5 2 2 3 3" xfId="24273"/>
    <cellStyle name="60% - 强调文字颜色 5 2 2 3 4" xfId="24274"/>
    <cellStyle name="60% - 强调文字颜色 5 2 2 4" xfId="24275"/>
    <cellStyle name="60% - 强调文字颜色 5 2 2 4 2" xfId="24276"/>
    <cellStyle name="60% - 强调文字颜色 5 2 2 4 2 2" xfId="24277"/>
    <cellStyle name="60% - 强调文字颜色 5 2 2 4 2 3" xfId="24279"/>
    <cellStyle name="60% - 强调文字颜色 5 2 2 4 3" xfId="24280"/>
    <cellStyle name="60% - 强调文字颜色 5 2 2 4 4" xfId="24282"/>
    <cellStyle name="60% - 强调文字颜色 5 2 2 5" xfId="24283"/>
    <cellStyle name="60% - 强调文字颜色 5 2 2 5 2" xfId="24284"/>
    <cellStyle name="60% - 强调文字颜色 5 2 2 5 2 2" xfId="24286"/>
    <cellStyle name="60% - 强调文字颜色 5 2 2 5 2 3" xfId="24288"/>
    <cellStyle name="60% - 强调文字颜色 5 2 2 5 3" xfId="24290"/>
    <cellStyle name="60% - 强调文字颜色 5 2 2 5 4" xfId="24291"/>
    <cellStyle name="60% - 强调文字颜色 5 2 2 6" xfId="24292"/>
    <cellStyle name="60% - 强调文字颜色 5 2 2 6 2" xfId="13532"/>
    <cellStyle name="60% - 强调文字颜色 5 2 2 6 2 2" xfId="24294"/>
    <cellStyle name="60% - 强调文字颜色 5 2 2 6 2 3" xfId="24296"/>
    <cellStyle name="60% - 强调文字颜色 5 2 2 6 3" xfId="24298"/>
    <cellStyle name="60% - 强调文字颜色 5 2 2 6 4" xfId="24299"/>
    <cellStyle name="60% - 强调文字颜色 5 2 2 7" xfId="21638"/>
    <cellStyle name="60% - 强调文字颜色 5 2 2 7 2" xfId="21642"/>
    <cellStyle name="60% - 强调文字颜色 5 2 2 7 2 2" xfId="24300"/>
    <cellStyle name="60% - 强调文字颜色 5 2 2 7 2 3" xfId="24302"/>
    <cellStyle name="60% - 强调文字颜色 5 2 2 7 3" xfId="21648"/>
    <cellStyle name="60% - 强调文字颜色 5 2 2 7 4" xfId="24304"/>
    <cellStyle name="60% - 强调文字颜色 5 2 2 8" xfId="21650"/>
    <cellStyle name="60% - 强调文字颜色 5 2 2 8 2" xfId="18716"/>
    <cellStyle name="60% - 强调文字颜色 5 2 2 8 3" xfId="18723"/>
    <cellStyle name="60% - 强调文字颜色 5 2 2 9" xfId="13556"/>
    <cellStyle name="60% - 强调文字颜色 5 2 3" xfId="18649"/>
    <cellStyle name="60% - 强调文字颜色 5 2 3 10" xfId="20893"/>
    <cellStyle name="60% - 强调文字颜色 5 2 3 2" xfId="24305"/>
    <cellStyle name="60% - 强调文字颜色 5 2 3 2 2" xfId="24306"/>
    <cellStyle name="60% - 强调文字颜色 5 2 3 2 2 2" xfId="20097"/>
    <cellStyle name="60% - 强调文字颜色 5 2 3 2 2 2 2" xfId="22358"/>
    <cellStyle name="60% - 强调文字颜色 5 2 3 2 2 2 3" xfId="22362"/>
    <cellStyle name="60% - 强调文字颜色 5 2 3 2 2 3" xfId="20102"/>
    <cellStyle name="60% - 强调文字颜色 5 2 3 2 2 4" xfId="24307"/>
    <cellStyle name="60% - 强调文字颜色 5 2 3 2 3" xfId="24310"/>
    <cellStyle name="60% - 强调文字颜色 5 2 3 2 3 2" xfId="20114"/>
    <cellStyle name="60% - 强调文字颜色 5 2 3 2 3 2 2" xfId="17659"/>
    <cellStyle name="60% - 强调文字颜色 5 2 3 2 3 2 3" xfId="17675"/>
    <cellStyle name="60% - 强调文字颜色 5 2 3 2 3 3" xfId="10554"/>
    <cellStyle name="60% - 强调文字颜色 5 2 3 2 3 4" xfId="24312"/>
    <cellStyle name="60% - 强调文字颜色 5 2 3 2 4" xfId="24313"/>
    <cellStyle name="60% - 强调文字颜色 5 2 3 2 4 2" xfId="20120"/>
    <cellStyle name="60% - 强调文字颜色 5 2 3 2 4 2 2" xfId="17747"/>
    <cellStyle name="60% - 强调文字颜色 5 2 3 2 4 2 3" xfId="17757"/>
    <cellStyle name="60% - 强调文字颜色 5 2 3 2 4 3" xfId="24315"/>
    <cellStyle name="60% - 强调文字颜色 5 2 3 2 4 4" xfId="24316"/>
    <cellStyle name="60% - 强调文字颜色 5 2 3 2 5" xfId="23771"/>
    <cellStyle name="60% - 强调文字颜色 5 2 3 2 5 2" xfId="24317"/>
    <cellStyle name="60% - 强调文字颜色 5 2 3 2 5 3" xfId="24318"/>
    <cellStyle name="60% - 强调文字颜色 5 2 3 2 6" xfId="21343"/>
    <cellStyle name="60% - 强调文字颜色 5 2 3 2 7" xfId="21345"/>
    <cellStyle name="60% - 强调文字颜色 5 2 3 3" xfId="24319"/>
    <cellStyle name="60% - 强调文字颜色 5 2 3 3 2" xfId="24320"/>
    <cellStyle name="60% - 强调文字颜色 5 2 3 3 2 2" xfId="24322"/>
    <cellStyle name="60% - 强调文字颜色 5 2 3 3 2 3" xfId="24323"/>
    <cellStyle name="60% - 强调文字颜色 5 2 3 3 3" xfId="24324"/>
    <cellStyle name="60% - 强调文字颜色 5 2 3 3 4" xfId="24325"/>
    <cellStyle name="60% - 强调文字颜色 5 2 3 4" xfId="24326"/>
    <cellStyle name="60% - 强调文字颜色 5 2 3 4 2" xfId="24327"/>
    <cellStyle name="60% - 强调文字颜色 5 2 3 4 2 2" xfId="24329"/>
    <cellStyle name="60% - 强调文字颜色 5 2 3 4 2 3" xfId="6094"/>
    <cellStyle name="60% - 强调文字颜色 5 2 3 4 3" xfId="24330"/>
    <cellStyle name="60% - 强调文字颜色 5 2 3 4 4" xfId="24331"/>
    <cellStyle name="60% - 强调文字颜色 5 2 3 5" xfId="24332"/>
    <cellStyle name="60% - 强调文字颜色 5 2 3 5 2" xfId="24333"/>
    <cellStyle name="60% - 强调文字颜色 5 2 3 5 2 2" xfId="24334"/>
    <cellStyle name="60% - 强调文字颜色 5 2 3 5 2 3" xfId="5732"/>
    <cellStyle name="60% - 强调文字颜色 5 2 3 5 3" xfId="24336"/>
    <cellStyle name="60% - 强调文字颜色 5 2 3 5 4" xfId="24337"/>
    <cellStyle name="60% - 强调文字颜色 5 2 3 6" xfId="21217"/>
    <cellStyle name="60% - 强调文字颜色 5 2 3 6 2" xfId="6733"/>
    <cellStyle name="60% - 强调文字颜色 5 2 3 6 2 2" xfId="24338"/>
    <cellStyle name="60% - 强调文字颜色 5 2 3 6 2 3" xfId="22914"/>
    <cellStyle name="60% - 强调文字颜色 5 2 3 6 3" xfId="24340"/>
    <cellStyle name="60% - 强调文字颜色 5 2 3 6 4" xfId="24341"/>
    <cellStyle name="60% - 强调文字颜色 5 2 3 7" xfId="21219"/>
    <cellStyle name="60% - 强调文字颜色 5 2 3 7 2" xfId="21653"/>
    <cellStyle name="60% - 强调文字颜色 5 2 3 7 2 2" xfId="24342"/>
    <cellStyle name="60% - 强调文字颜色 5 2 3 7 2 3" xfId="22937"/>
    <cellStyle name="60% - 强调文字颜色 5 2 3 7 3" xfId="21658"/>
    <cellStyle name="60% - 强调文字颜色 5 2 3 7 4" xfId="24344"/>
    <cellStyle name="60% - 强调文字颜色 5 2 3 8" xfId="21661"/>
    <cellStyle name="60% - 强调文字颜色 5 2 3 8 2" xfId="19041"/>
    <cellStyle name="60% - 强调文字颜色 5 2 3 8 3" xfId="19049"/>
    <cellStyle name="60% - 强调文字颜色 5 2 3 9" xfId="13610"/>
    <cellStyle name="60% - 强调文字颜色 5 2 4" xfId="19888"/>
    <cellStyle name="60% - 强调文字颜色 5 2 4 2" xfId="2986"/>
    <cellStyle name="60% - 强调文字颜色 5 2 4 2 2" xfId="2781"/>
    <cellStyle name="60% - 强调文字颜色 5 2 4 2 2 2" xfId="20144"/>
    <cellStyle name="60% - 强调文字颜色 5 2 4 2 2 2 2" xfId="13792"/>
    <cellStyle name="60% - 强调文字颜色 5 2 4 2 2 2 3" xfId="11461"/>
    <cellStyle name="60% - 强调文字颜色 5 2 4 2 2 3" xfId="22930"/>
    <cellStyle name="60% - 强调文字颜色 5 2 4 2 2 4" xfId="22932"/>
    <cellStyle name="60% - 强调文字颜色 5 2 4 2 3" xfId="24345"/>
    <cellStyle name="60% - 强调文字颜色 5 2 4 2 3 2" xfId="22947"/>
    <cellStyle name="60% - 强调文字颜色 5 2 4 2 3 3" xfId="22949"/>
    <cellStyle name="60% - 强调文字颜色 5 2 4 2 4" xfId="24346"/>
    <cellStyle name="60% - 强调文字颜色 5 2 4 2 5" xfId="24347"/>
    <cellStyle name="60% - 强调文字颜色 5 2 4 3" xfId="3392"/>
    <cellStyle name="60% - 强调文字颜色 5 2 4 3 2" xfId="24349"/>
    <cellStyle name="60% - 强调文字颜色 5 2 4 3 2 2" xfId="23431"/>
    <cellStyle name="60% - 强调文字颜色 5 2 4 3 2 3" xfId="23436"/>
    <cellStyle name="60% - 强调文字颜色 5 2 4 3 3" xfId="24350"/>
    <cellStyle name="60% - 强调文字颜色 5 2 4 3 4" xfId="24351"/>
    <cellStyle name="60% - 强调文字颜色 5 2 4 4" xfId="24352"/>
    <cellStyle name="60% - 强调文字颜色 5 2 4 4 2" xfId="24354"/>
    <cellStyle name="60% - 强调文字颜色 5 2 4 4 2 2" xfId="4045"/>
    <cellStyle name="60% - 强调文字颜色 5 2 4 4 2 3" xfId="6310"/>
    <cellStyle name="60% - 强调文字颜色 5 2 4 4 3" xfId="24355"/>
    <cellStyle name="60% - 强调文字颜色 5 2 4 4 4" xfId="24356"/>
    <cellStyle name="60% - 强调文字颜色 5 2 4 5" xfId="24357"/>
    <cellStyle name="60% - 强调文字颜色 5 2 4 5 2" xfId="24358"/>
    <cellStyle name="60% - 强调文字颜色 5 2 4 5 2 2" xfId="24135"/>
    <cellStyle name="60% - 强调文字颜色 5 2 4 5 2 3" xfId="23355"/>
    <cellStyle name="60% - 强调文字颜色 5 2 4 5 3" xfId="24359"/>
    <cellStyle name="60% - 强调文字颜色 5 2 4 5 4" xfId="24360"/>
    <cellStyle name="60% - 强调文字颜色 5 2 4 6" xfId="24361"/>
    <cellStyle name="60% - 强调文字颜色 5 2 4 6 2" xfId="24362"/>
    <cellStyle name="60% - 强调文字颜色 5 2 4 6 3" xfId="24363"/>
    <cellStyle name="60% - 强调文字颜色 5 2 4 7" xfId="21670"/>
    <cellStyle name="60% - 强调文字颜色 5 2 4 8" xfId="21680"/>
    <cellStyle name="60% - 强调文字颜色 5 2 5" xfId="17221"/>
    <cellStyle name="60% - 强调文字颜色 5 2 5 2" xfId="3441"/>
    <cellStyle name="60% - 强调文字颜色 5 2 5 2 2" xfId="24364"/>
    <cellStyle name="60% - 强调文字颜色 5 2 5 2 2 2" xfId="24365"/>
    <cellStyle name="60% - 强调文字颜色 5 2 5 2 2 3" xfId="24366"/>
    <cellStyle name="60% - 强调文字颜色 5 2 5 2 3" xfId="24367"/>
    <cellStyle name="60% - 强调文字颜色 5 2 5 2 4" xfId="24368"/>
    <cellStyle name="60% - 强调文字颜色 5 2 5 3" xfId="24369"/>
    <cellStyle name="60% - 强调文字颜色 5 2 5 3 2" xfId="24370"/>
    <cellStyle name="60% - 强调文字颜色 5 2 5 3 2 2" xfId="24371"/>
    <cellStyle name="60% - 强调文字颜色 5 2 5 3 2 3" xfId="23025"/>
    <cellStyle name="60% - 强调文字颜色 5 2 5 3 3" xfId="24372"/>
    <cellStyle name="60% - 强调文字颜色 5 2 5 3 4" xfId="24373"/>
    <cellStyle name="60% - 强调文字颜色 5 2 5 4" xfId="24374"/>
    <cellStyle name="60% - 强调文字颜色 5 2 5 4 2" xfId="24375"/>
    <cellStyle name="60% - 强调文字颜色 5 2 5 4 3" xfId="24376"/>
    <cellStyle name="60% - 强调文字颜色 5 2 5 5" xfId="24377"/>
    <cellStyle name="60% - 强调文字颜色 5 2 5 6" xfId="24378"/>
    <cellStyle name="60% - 强调文字颜色 5 2 6" xfId="17230"/>
    <cellStyle name="60% - 强调文字颜色 5 2 6 2" xfId="16593"/>
    <cellStyle name="60% - 强调文字颜色 5 2 6 2 2" xfId="24379"/>
    <cellStyle name="60% - 强调文字颜色 5 2 6 2 2 2" xfId="24380"/>
    <cellStyle name="60% - 强调文字颜色 5 2 6 2 2 3" xfId="24381"/>
    <cellStyle name="60% - 强调文字颜色 5 2 6 2 3" xfId="24383"/>
    <cellStyle name="60% - 强调文字颜色 5 2 6 2 4" xfId="24384"/>
    <cellStyle name="60% - 强调文字颜色 5 2 6 3" xfId="24386"/>
    <cellStyle name="60% - 强调文字颜色 5 2 6 3 2" xfId="24387"/>
    <cellStyle name="60% - 强调文字颜色 5 2 6 3 3" xfId="24389"/>
    <cellStyle name="60% - 强调文字颜色 5 2 6 4" xfId="24391"/>
    <cellStyle name="60% - 强调文字颜色 5 2 6 5" xfId="24392"/>
    <cellStyle name="60% - 强调文字颜色 5 2 7" xfId="17236"/>
    <cellStyle name="60% - 强调文字颜色 5 2 7 2" xfId="16605"/>
    <cellStyle name="60% - 强调文字颜色 5 2 7 2 2" xfId="18842"/>
    <cellStyle name="60% - 强调文字颜色 5 2 7 2 3" xfId="18846"/>
    <cellStyle name="60% - 强调文字颜色 5 2 7 3" xfId="18848"/>
    <cellStyle name="60% - 强调文字颜色 5 2 7 4" xfId="18850"/>
    <cellStyle name="60% - 强调文字颜色 5 2 8" xfId="17240"/>
    <cellStyle name="60% - 强调文字颜色 5 2 8 2" xfId="316"/>
    <cellStyle name="60% - 强调文字颜色 5 2 8 2 2" xfId="22693"/>
    <cellStyle name="60% - 强调文字颜色 5 2 8 2 3" xfId="24394"/>
    <cellStyle name="60% - 强调文字颜色 5 2 8 3" xfId="275"/>
    <cellStyle name="60% - 强调文字颜色 5 2 8 4" xfId="24396"/>
    <cellStyle name="60% - 强调文字颜色 5 2 9" xfId="18855"/>
    <cellStyle name="60% - 强调文字颜色 5 2 9 2" xfId="24398"/>
    <cellStyle name="60% - 强调文字颜色 5 2 9 2 2" xfId="24400"/>
    <cellStyle name="60% - 强调文字颜色 5 2 9 2 3" xfId="24402"/>
    <cellStyle name="60% - 强调文字颜色 5 2 9 3" xfId="24404"/>
    <cellStyle name="60% - 强调文字颜色 5 2 9 4" xfId="24406"/>
    <cellStyle name="60% - 强调文字颜色 5 2_11" xfId="5719"/>
    <cellStyle name="60% - 强调文字颜色 5 3" xfId="6356"/>
    <cellStyle name="60% - 强调文字颜色 5 3 10" xfId="24408"/>
    <cellStyle name="60% - 强调文字颜色 5 3 10 2" xfId="24409"/>
    <cellStyle name="60% - 强调文字颜色 5 3 10 3" xfId="24410"/>
    <cellStyle name="60% - 强调文字颜色 5 3 11" xfId="24411"/>
    <cellStyle name="60% - 强调文字颜色 5 3 12" xfId="24412"/>
    <cellStyle name="60% - 强调文字颜色 5 3 2" xfId="6360"/>
    <cellStyle name="60% - 强调文字颜色 5 3 2 2" xfId="24413"/>
    <cellStyle name="60% - 强调文字颜色 5 3 2 2 2" xfId="24414"/>
    <cellStyle name="60% - 强调文字颜色 5 3 2 2 2 2" xfId="24415"/>
    <cellStyle name="60% - 强调文字颜色 5 3 2 2 2 2 2" xfId="24416"/>
    <cellStyle name="60% - 强调文字颜色 5 3 2 2 2 2 3" xfId="24417"/>
    <cellStyle name="60% - 强调文字颜色 5 3 2 2 2 3" xfId="24419"/>
    <cellStyle name="60% - 强调文字颜色 5 3 2 2 2 4" xfId="24421"/>
    <cellStyle name="60% - 强调文字颜色 5 3 2 2 3" xfId="24423"/>
    <cellStyle name="60% - 强调文字颜色 5 3 2 2 3 2" xfId="24424"/>
    <cellStyle name="60% - 强调文字颜色 5 3 2 2 3 2 2" xfId="24426"/>
    <cellStyle name="60% - 强调文字颜色 5 3 2 2 3 2 3" xfId="24428"/>
    <cellStyle name="60% - 强调文字颜色 5 3 2 2 3 3" xfId="24430"/>
    <cellStyle name="60% - 强调文字颜色 5 3 2 2 3 4" xfId="24431"/>
    <cellStyle name="60% - 强调文字颜色 5 3 2 2 4" xfId="24432"/>
    <cellStyle name="60% - 强调文字颜色 5 3 2 2 4 2" xfId="24434"/>
    <cellStyle name="60% - 强调文字颜色 5 3 2 2 4 3" xfId="4949"/>
    <cellStyle name="60% - 强调文字颜色 5 3 2 2 5" xfId="24436"/>
    <cellStyle name="60% - 强调文字颜色 5 3 2 2 6" xfId="22649"/>
    <cellStyle name="60% - 强调文字颜色 5 3 2 3" xfId="24437"/>
    <cellStyle name="60% - 强调文字颜色 5 3 2 3 2" xfId="24438"/>
    <cellStyle name="60% - 强调文字颜色 5 3 2 3 2 2" xfId="24439"/>
    <cellStyle name="60% - 强调文字颜色 5 3 2 3 2 3" xfId="24440"/>
    <cellStyle name="60% - 强调文字颜色 5 3 2 3 3" xfId="24441"/>
    <cellStyle name="60% - 强调文字颜色 5 3 2 3 4" xfId="24442"/>
    <cellStyle name="60% - 强调文字颜色 5 3 2 4" xfId="24444"/>
    <cellStyle name="60% - 强调文字颜色 5 3 2 4 2" xfId="24445"/>
    <cellStyle name="60% - 强调文字颜色 5 3 2 4 2 2" xfId="24446"/>
    <cellStyle name="60% - 强调文字颜色 5 3 2 4 2 3" xfId="24448"/>
    <cellStyle name="60% - 强调文字颜色 5 3 2 4 3" xfId="24449"/>
    <cellStyle name="60% - 强调文字颜色 5 3 2 4 4" xfId="24450"/>
    <cellStyle name="60% - 强调文字颜色 5 3 2 5" xfId="24451"/>
    <cellStyle name="60% - 强调文字颜色 5 3 2 5 2" xfId="24452"/>
    <cellStyle name="60% - 强调文字颜色 5 3 2 5 2 2" xfId="24453"/>
    <cellStyle name="60% - 强调文字颜色 5 3 2 5 2 3" xfId="24454"/>
    <cellStyle name="60% - 强调文字颜色 5 3 2 5 3" xfId="24455"/>
    <cellStyle name="60% - 强调文字颜色 5 3 2 5 4" xfId="9468"/>
    <cellStyle name="60% - 强调文字颜色 5 3 2 6" xfId="24456"/>
    <cellStyle name="60% - 强调文字颜色 5 3 2 6 2" xfId="24457"/>
    <cellStyle name="60% - 强调文字颜色 5 3 2 6 3" xfId="24458"/>
    <cellStyle name="60% - 强调文字颜色 5 3 2 7" xfId="21748"/>
    <cellStyle name="60% - 强调文字颜色 5 3 2 8" xfId="21758"/>
    <cellStyle name="60% - 强调文字颜色 5 3 3" xfId="6364"/>
    <cellStyle name="60% - 强调文字颜色 5 3 3 2" xfId="15943"/>
    <cellStyle name="60% - 强调文字颜色 5 3 3 2 2" xfId="24459"/>
    <cellStyle name="60% - 强调文字颜色 5 3 3 2 2 2" xfId="24460"/>
    <cellStyle name="60% - 强调文字颜色 5 3 3 2 2 2 2" xfId="24461"/>
    <cellStyle name="60% - 强调文字颜色 5 3 3 2 2 2 3" xfId="24462"/>
    <cellStyle name="60% - 强调文字颜色 5 3 3 2 2 3" xfId="24464"/>
    <cellStyle name="60% - 强调文字颜色 5 3 3 2 2 4" xfId="24465"/>
    <cellStyle name="60% - 强调文字颜色 5 3 3 2 3" xfId="24466"/>
    <cellStyle name="60% - 强调文字颜色 5 3 3 2 3 2" xfId="24467"/>
    <cellStyle name="60% - 强调文字颜色 5 3 3 2 3 2 2" xfId="24468"/>
    <cellStyle name="60% - 强调文字颜色 5 3 3 2 3 2 3" xfId="24470"/>
    <cellStyle name="60% - 强调文字颜色 5 3 3 2 3 3" xfId="24471"/>
    <cellStyle name="60% - 强调文字颜色 5 3 3 2 3 4" xfId="24472"/>
    <cellStyle name="60% - 强调文字颜色 5 3 3 2 4" xfId="24473"/>
    <cellStyle name="60% - 强调文字颜色 5 3 3 2 4 2" xfId="24476"/>
    <cellStyle name="60% - 强调文字颜色 5 3 3 2 4 3" xfId="24479"/>
    <cellStyle name="60% - 强调文字颜色 5 3 3 2 5" xfId="23778"/>
    <cellStyle name="60% - 强调文字颜色 5 3 3 2 6" xfId="22726"/>
    <cellStyle name="60% - 强调文字颜色 5 3 3 3" xfId="15945"/>
    <cellStyle name="60% - 强调文字颜色 5 3 3 3 2" xfId="24481"/>
    <cellStyle name="60% - 强调文字颜色 5 3 3 3 2 2" xfId="24483"/>
    <cellStyle name="60% - 强调文字颜色 5 3 3 3 2 3" xfId="24484"/>
    <cellStyle name="60% - 强调文字颜色 5 3 3 3 3" xfId="24485"/>
    <cellStyle name="60% - 强调文字颜色 5 3 3 3 4" xfId="24486"/>
    <cellStyle name="60% - 强调文字颜色 5 3 3 4" xfId="24488"/>
    <cellStyle name="60% - 强调文字颜色 5 3 3 4 2" xfId="24489"/>
    <cellStyle name="60% - 强调文字颜色 5 3 3 4 2 2" xfId="24492"/>
    <cellStyle name="60% - 强调文字颜色 5 3 3 4 2 3" xfId="24494"/>
    <cellStyle name="60% - 强调文字颜色 5 3 3 4 3" xfId="24495"/>
    <cellStyle name="60% - 强调文字颜色 5 3 3 4 4" xfId="24497"/>
    <cellStyle name="60% - 强调文字颜色 5 3 3 5" xfId="17593"/>
    <cellStyle name="60% - 强调文字颜色 5 3 3 5 2" xfId="24498"/>
    <cellStyle name="60% - 强调文字颜色 5 3 3 5 2 2" xfId="24499"/>
    <cellStyle name="60% - 强调文字颜色 5 3 3 5 2 3" xfId="24500"/>
    <cellStyle name="60% - 强调文字颜色 5 3 3 5 3" xfId="24501"/>
    <cellStyle name="60% - 强调文字颜色 5 3 3 5 4" xfId="24502"/>
    <cellStyle name="60% - 强调文字颜色 5 3 3 6" xfId="19011"/>
    <cellStyle name="60% - 强调文字颜色 5 3 3 6 2" xfId="24503"/>
    <cellStyle name="60% - 强调文字颜色 5 3 3 6 3" xfId="24504"/>
    <cellStyle name="60% - 强调文字颜色 5 3 3 7" xfId="20336"/>
    <cellStyle name="60% - 强调文字颜色 5 3 3 8" xfId="20346"/>
    <cellStyle name="60% - 强调文字颜色 5 3 4" xfId="19894"/>
    <cellStyle name="60% - 强调文字颜色 5 3 4 2" xfId="1239"/>
    <cellStyle name="60% - 强调文字颜色 5 3 4 2 2" xfId="24505"/>
    <cellStyle name="60% - 强调文字颜色 5 3 4 2 2 2" xfId="24507"/>
    <cellStyle name="60% - 强调文字颜色 5 3 4 2 2 2 2" xfId="24511"/>
    <cellStyle name="60% - 强调文字颜色 5 3 4 2 2 2 3" xfId="24514"/>
    <cellStyle name="60% - 强调文字颜色 5 3 4 2 2 3" xfId="24517"/>
    <cellStyle name="60% - 强调文字颜色 5 3 4 2 2 4" xfId="24519"/>
    <cellStyle name="60% - 强调文字颜色 5 3 4 2 3" xfId="24521"/>
    <cellStyle name="60% - 强调文字颜色 5 3 4 2 3 2" xfId="24522"/>
    <cellStyle name="60% - 强调文字颜色 5 3 4 2 3 3" xfId="24524"/>
    <cellStyle name="60% - 强调文字颜色 5 3 4 2 4" xfId="24525"/>
    <cellStyle name="60% - 强调文字颜色 5 3 4 2 5" xfId="24527"/>
    <cellStyle name="60% - 强调文字颜色 5 3 4 3" xfId="15953"/>
    <cellStyle name="60% - 强调文字颜色 5 3 4 3 2" xfId="24528"/>
    <cellStyle name="60% - 强调文字颜色 5 3 4 3 2 2" xfId="24529"/>
    <cellStyle name="60% - 强调文字颜色 5 3 4 3 2 3" xfId="24531"/>
    <cellStyle name="60% - 强调文字颜色 5 3 4 3 3" xfId="24532"/>
    <cellStyle name="60% - 强调文字颜色 5 3 4 3 4" xfId="24533"/>
    <cellStyle name="60% - 强调文字颜色 5 3 4 4" xfId="24535"/>
    <cellStyle name="60% - 强调文字颜色 5 3 4 4 2" xfId="24537"/>
    <cellStyle name="60% - 强调文字颜色 5 3 4 4 2 2" xfId="24538"/>
    <cellStyle name="60% - 强调文字颜色 5 3 4 4 2 3" xfId="24539"/>
    <cellStyle name="60% - 强调文字颜色 5 3 4 4 3" xfId="24540"/>
    <cellStyle name="60% - 强调文字颜色 5 3 4 4 4" xfId="24541"/>
    <cellStyle name="60% - 强调文字颜色 5 3 4 5" xfId="24542"/>
    <cellStyle name="60% - 强调文字颜色 5 3 4 5 2" xfId="24543"/>
    <cellStyle name="60% - 强调文字颜色 5 3 4 5 3" xfId="24544"/>
    <cellStyle name="60% - 强调文字颜色 5 3 4 6" xfId="24545"/>
    <cellStyle name="60% - 强调文字颜色 5 3 4 7" xfId="21761"/>
    <cellStyle name="60% - 强调文字颜色 5 3 5" xfId="17245"/>
    <cellStyle name="60% - 强调文字颜色 5 3 5 2" xfId="15964"/>
    <cellStyle name="60% - 强调文字颜色 5 3 5 2 2" xfId="24546"/>
    <cellStyle name="60% - 强调文字颜色 5 3 5 2 2 2" xfId="24547"/>
    <cellStyle name="60% - 强调文字颜色 5 3 5 2 2 3" xfId="24548"/>
    <cellStyle name="60% - 强调文字颜色 5 3 5 2 3" xfId="24549"/>
    <cellStyle name="60% - 强调文字颜色 5 3 5 2 4" xfId="12296"/>
    <cellStyle name="60% - 强调文字颜色 5 3 5 3" xfId="15969"/>
    <cellStyle name="60% - 强调文字颜色 5 3 5 3 2" xfId="24551"/>
    <cellStyle name="60% - 强调文字颜色 5 3 5 3 3" xfId="24553"/>
    <cellStyle name="60% - 强调文字颜色 5 3 5 4" xfId="24555"/>
    <cellStyle name="60% - 强调文字颜色 5 3 5 5" xfId="24556"/>
    <cellStyle name="60% - 强调文字颜色 5 3 6" xfId="17251"/>
    <cellStyle name="60% - 强调文字颜色 5 3 6 2" xfId="15975"/>
    <cellStyle name="60% - 强调文字颜色 5 3 6 2 2" xfId="24558"/>
    <cellStyle name="60% - 强调文字颜色 5 3 6 2 3" xfId="24559"/>
    <cellStyle name="60% - 强调文字颜色 5 3 6 3" xfId="24562"/>
    <cellStyle name="60% - 强调文字颜色 5 3 6 4" xfId="24564"/>
    <cellStyle name="60% - 强调文字颜色 5 3 7" xfId="17255"/>
    <cellStyle name="60% - 强调文字颜色 5 3 7 2" xfId="18862"/>
    <cellStyle name="60% - 强调文字颜色 5 3 7 2 2" xfId="24565"/>
    <cellStyle name="60% - 强调文字颜色 5 3 7 2 3" xfId="24567"/>
    <cellStyle name="60% - 强调文字颜色 5 3 7 3" xfId="18004"/>
    <cellStyle name="60% - 强调文字颜色 5 3 7 4" xfId="24568"/>
    <cellStyle name="60% - 强调文字颜色 5 3 8" xfId="18865"/>
    <cellStyle name="60% - 强调文字颜色 5 3 8 2" xfId="24569"/>
    <cellStyle name="60% - 强调文字颜色 5 3 8 2 2" xfId="24571"/>
    <cellStyle name="60% - 强调文字颜色 5 3 8 2 3" xfId="24574"/>
    <cellStyle name="60% - 强调文字颜色 5 3 8 3" xfId="24575"/>
    <cellStyle name="60% - 强调文字颜色 5 3 8 4" xfId="24577"/>
    <cellStyle name="60% - 强调文字颜色 5 3 9" xfId="18868"/>
    <cellStyle name="60% - 强调文字颜色 5 3 9 2" xfId="24579"/>
    <cellStyle name="60% - 强调文字颜色 5 3 9 2 2" xfId="24581"/>
    <cellStyle name="60% - 强调文字颜色 5 3 9 2 3" xfId="1958"/>
    <cellStyle name="60% - 强调文字颜色 5 3 9 3" xfId="24583"/>
    <cellStyle name="60% - 强调文字颜色 5 3 9 4" xfId="24585"/>
    <cellStyle name="60% - 强调文字颜色 5 3_11" xfId="14477"/>
    <cellStyle name="60% - 强调文字颜色 5 4" xfId="6369"/>
    <cellStyle name="60% - 强调文字颜色 5 4 10" xfId="24587"/>
    <cellStyle name="60% - 强调文字颜色 5 4 2" xfId="24588"/>
    <cellStyle name="60% - 强调文字颜色 5 4 2 2" xfId="24590"/>
    <cellStyle name="60% - 强调文字颜色 5 4 2 2 2" xfId="24592"/>
    <cellStyle name="60% - 强调文字颜色 5 4 2 2 2 2" xfId="24594"/>
    <cellStyle name="60% - 强调文字颜色 5 4 2 2 2 3" xfId="24595"/>
    <cellStyle name="60% - 强调文字颜色 5 4 2 2 3" xfId="24596"/>
    <cellStyle name="60% - 强调文字颜色 5 4 2 2 4" xfId="24598"/>
    <cellStyle name="60% - 强调文字颜色 5 4 2 3" xfId="24600"/>
    <cellStyle name="60% - 强调文字颜色 5 4 2 3 2" xfId="24602"/>
    <cellStyle name="60% - 强调文字颜色 5 4 2 3 2 2" xfId="23666"/>
    <cellStyle name="60% - 强调文字颜色 5 4 2 3 2 3" xfId="24603"/>
    <cellStyle name="60% - 强调文字颜色 5 4 2 3 3" xfId="24604"/>
    <cellStyle name="60% - 强调文字颜色 5 4 2 3 4" xfId="24605"/>
    <cellStyle name="60% - 强调文字颜色 5 4 2 4" xfId="7399"/>
    <cellStyle name="60% - 强调文字颜色 5 4 2 4 2" xfId="7402"/>
    <cellStyle name="60% - 强调文字颜色 5 4 2 4 3" xfId="7420"/>
    <cellStyle name="60% - 强调文字颜色 5 4 2 5" xfId="7488"/>
    <cellStyle name="60% - 强调文字颜色 5 4 2 6" xfId="7506"/>
    <cellStyle name="60% - 强调文字颜色 5 4 3" xfId="24607"/>
    <cellStyle name="60% - 强调文字颜色 5 4 3 2" xfId="15986"/>
    <cellStyle name="60% - 强调文字颜色 5 4 3 2 2" xfId="24609"/>
    <cellStyle name="60% - 强调文字颜色 5 4 3 2 3" xfId="24610"/>
    <cellStyle name="60% - 强调文字颜色 5 4 3 3" xfId="24611"/>
    <cellStyle name="60% - 强调文字颜色 5 4 3 4" xfId="7542"/>
    <cellStyle name="60% - 强调文字颜色 5 4 4" xfId="23395"/>
    <cellStyle name="60% - 强调文字颜色 5 4 4 2" xfId="23399"/>
    <cellStyle name="60% - 强调文字颜色 5 4 4 2 2" xfId="24613"/>
    <cellStyle name="60% - 强调文字颜色 5 4 4 2 3" xfId="24614"/>
    <cellStyle name="60% - 强调文字颜色 5 4 4 3" xfId="23401"/>
    <cellStyle name="60% - 强调文字颜色 5 4 4 4" xfId="7643"/>
    <cellStyle name="60% - 强调文字颜色 5 4 5" xfId="17260"/>
    <cellStyle name="60% - 强调文字颜色 5 4 5 2" xfId="24615"/>
    <cellStyle name="60% - 强调文字颜色 5 4 5 2 2" xfId="24617"/>
    <cellStyle name="60% - 强调文字颜色 5 4 5 2 3" xfId="24618"/>
    <cellStyle name="60% - 强调文字颜色 5 4 5 3" xfId="24619"/>
    <cellStyle name="60% - 强调文字颜色 5 4 5 4" xfId="7673"/>
    <cellStyle name="60% - 强调文字颜色 5 4 6" xfId="17271"/>
    <cellStyle name="60% - 强调文字颜色 5 4 6 2" xfId="24622"/>
    <cellStyle name="60% - 强调文字颜色 5 4 6 2 2" xfId="24623"/>
    <cellStyle name="60% - 强调文字颜色 5 4 6 2 3" xfId="24624"/>
    <cellStyle name="60% - 强调文字颜色 5 4 6 3" xfId="24626"/>
    <cellStyle name="60% - 强调文字颜色 5 4 6 4" xfId="7682"/>
    <cellStyle name="60% - 强调文字颜色 5 4 7" xfId="17275"/>
    <cellStyle name="60% - 强调文字颜色 5 4 7 2" xfId="18871"/>
    <cellStyle name="60% - 强调文字颜色 5 4 7 2 2" xfId="24627"/>
    <cellStyle name="60% - 强调文字颜色 5 4 7 2 3" xfId="24628"/>
    <cellStyle name="60% - 强调文字颜色 5 4 7 3" xfId="18874"/>
    <cellStyle name="60% - 强调文字颜色 5 4 7 4" xfId="6500"/>
    <cellStyle name="60% - 强调文字颜色 5 4 8" xfId="18876"/>
    <cellStyle name="60% - 强调文字颜色 5 4 8 2" xfId="24629"/>
    <cellStyle name="60% - 强调文字颜色 5 4 8 3" xfId="24631"/>
    <cellStyle name="60% - 强调文字颜色 5 4 9" xfId="18879"/>
    <cellStyle name="60% - 强调文字颜色 5 5" xfId="5876"/>
    <cellStyle name="60% - 强调文字颜色 5 5 2" xfId="24633"/>
    <cellStyle name="60% - 强调文字颜色 5 5 2 2" xfId="24636"/>
    <cellStyle name="60% - 强调文字颜色 5 5 2 2 2" xfId="24638"/>
    <cellStyle name="60% - 强调文字颜色 5 5 2 2 3" xfId="24640"/>
    <cellStyle name="60% - 强调文字颜色 5 5 2 3" xfId="24643"/>
    <cellStyle name="60% - 强调文字颜色 5 5 2 4" xfId="7705"/>
    <cellStyle name="60% - 强调文字颜色 5 5 3" xfId="24645"/>
    <cellStyle name="60% - 强调文字颜色 5 5 3 2" xfId="15996"/>
    <cellStyle name="60% - 强调文字颜色 5 5 3 2 2" xfId="14536"/>
    <cellStyle name="60% - 强调文字颜色 5 5 3 2 3" xfId="14544"/>
    <cellStyle name="60% - 强调文字颜色 5 5 3 3" xfId="17608"/>
    <cellStyle name="60% - 强调文字颜色 5 5 3 4" xfId="7830"/>
    <cellStyle name="60% - 强调文字颜色 5 5 4" xfId="23405"/>
    <cellStyle name="60% - 强调文字颜色 5 5 4 2" xfId="20447"/>
    <cellStyle name="60% - 强调文字颜色 5 5 4 2 2" xfId="24647"/>
    <cellStyle name="60% - 强调文字颜色 5 5 4 2 3" xfId="24648"/>
    <cellStyle name="60% - 强调文字颜色 5 5 4 3" xfId="20451"/>
    <cellStyle name="60% - 强调文字颜色 5 5 4 4" xfId="7892"/>
    <cellStyle name="60% - 强调文字颜色 5 5 5" xfId="17280"/>
    <cellStyle name="60% - 强调文字颜色 5 5 5 2" xfId="20459"/>
    <cellStyle name="60% - 强调文字颜色 5 5 5 2 2" xfId="24650"/>
    <cellStyle name="60% - 强调文字颜色 5 5 5 2 3" xfId="4109"/>
    <cellStyle name="60% - 强调文字颜色 5 5 5 3" xfId="24652"/>
    <cellStyle name="60% - 强调文字颜色 5 5 5 4" xfId="7906"/>
    <cellStyle name="60% - 强调文字颜色 5 5 6" xfId="17286"/>
    <cellStyle name="60% - 强调文字颜色 5 5 6 2" xfId="24653"/>
    <cellStyle name="60% - 强调文字颜色 5 5 6 3" xfId="24654"/>
    <cellStyle name="60% - 强调文字颜色 5 5 7" xfId="18883"/>
    <cellStyle name="60% - 强调文字颜色 5 5 8" xfId="18886"/>
    <cellStyle name="60% - 强调文字颜色 5 6" xfId="24655"/>
    <cellStyle name="60% - 强调文字颜色 5 6 2" xfId="24656"/>
    <cellStyle name="60% - 强调文字颜色 5 6 2 2" xfId="3614"/>
    <cellStyle name="60% - 强调文字颜色 5 6 2 2 2" xfId="24658"/>
    <cellStyle name="60% - 强调文字颜色 5 6 2 2 3" xfId="24659"/>
    <cellStyle name="60% - 强调文字颜色 5 6 2 3" xfId="24660"/>
    <cellStyle name="60% - 强调文字颜色 5 6 2 4" xfId="7943"/>
    <cellStyle name="60% - 强调文字颜色 5 6 3" xfId="24662"/>
    <cellStyle name="60% - 强调文字颜色 5 6 3 2" xfId="12507"/>
    <cellStyle name="60% - 强调文字颜色 5 6 3 2 2" xfId="19376"/>
    <cellStyle name="60% - 强调文字颜色 5 6 3 2 3" xfId="20526"/>
    <cellStyle name="60% - 强调文字颜色 5 6 3 3" xfId="12512"/>
    <cellStyle name="60% - 强调文字颜色 5 6 3 4" xfId="8010"/>
    <cellStyle name="60% - 强调文字颜色 5 6 4" xfId="23409"/>
    <cellStyle name="60% - 强调文字颜色 5 6 4 2" xfId="12520"/>
    <cellStyle name="60% - 强调文字颜色 5 6 4 3" xfId="20558"/>
    <cellStyle name="60% - 强调文字颜色 5 6 5" xfId="23413"/>
    <cellStyle name="60% - 强调文字颜色 5 6 6" xfId="23415"/>
    <cellStyle name="60% - 强调文字颜色 5 7" xfId="24664"/>
    <cellStyle name="60% - 强调文字颜色 5 7 2" xfId="24665"/>
    <cellStyle name="60% - 强调文字颜色 5 7 2 2" xfId="24667"/>
    <cellStyle name="60% - 强调文字颜色 5 7 2 2 2" xfId="24668"/>
    <cellStyle name="60% - 强调文字颜色 5 7 2 2 3" xfId="24669"/>
    <cellStyle name="60% - 强调文字颜色 5 7 2 3" xfId="24670"/>
    <cellStyle name="60% - 强调文字颜色 5 7 2 4" xfId="8111"/>
    <cellStyle name="60% - 强调文字颜色 5 7 3" xfId="24671"/>
    <cellStyle name="60% - 强调文字颜色 5 7 3 2" xfId="12538"/>
    <cellStyle name="60% - 强调文字颜色 5 7 3 3" xfId="20623"/>
    <cellStyle name="60% - 强调文字颜色 5 7 4" xfId="23418"/>
    <cellStyle name="60% - 强调文字颜色 5 7 5" xfId="23420"/>
    <cellStyle name="60% - 强调文字颜色 5 8" xfId="24672"/>
    <cellStyle name="60% - 强调文字颜色 5 8 2" xfId="24673"/>
    <cellStyle name="60% - 强调文字颜色 5 8 2 2" xfId="24674"/>
    <cellStyle name="60% - 强调文字颜色 5 8 2 2 2" xfId="24675"/>
    <cellStyle name="60% - 强调文字颜色 5 8 2 2 3" xfId="24677"/>
    <cellStyle name="60% - 强调文字颜色 5 8 2 3" xfId="24679"/>
    <cellStyle name="60% - 强调文字颜色 5 8 2 4" xfId="8145"/>
    <cellStyle name="60% - 强调文字颜色 5 8 3" xfId="24680"/>
    <cellStyle name="60% - 强调文字颜色 5 8 3 2" xfId="24681"/>
    <cellStyle name="60% - 强调文字颜色 5 8 3 3" xfId="24682"/>
    <cellStyle name="60% - 强调文字颜色 5 8 4" xfId="24684"/>
    <cellStyle name="60% - 强调文字颜色 5 8 5" xfId="24685"/>
    <cellStyle name="60% - 强调文字颜色 5 9" xfId="24686"/>
    <cellStyle name="60% - 强调文字颜色 5 9 2" xfId="24687"/>
    <cellStyle name="60% - 强调文字颜色 5 9 2 2" xfId="24688"/>
    <cellStyle name="60% - 强调文字颜色 5 9 2 2 2" xfId="1983"/>
    <cellStyle name="60% - 强调文字颜色 5 9 2 2 3" xfId="992"/>
    <cellStyle name="60% - 强调文字颜色 5 9 2 3" xfId="24689"/>
    <cellStyle name="60% - 强调文字颜色 5 9 2 4" xfId="4588"/>
    <cellStyle name="60% - 强调文字颜色 5 9 3" xfId="24690"/>
    <cellStyle name="60% - 强调文字颜色 5 9 3 2" xfId="24691"/>
    <cellStyle name="60% - 强调文字颜色 5 9 3 3" xfId="3979"/>
    <cellStyle name="60% - 强调文字颜色 5 9 4" xfId="24693"/>
    <cellStyle name="60% - 强调文字颜色 5 9 5" xfId="19719"/>
    <cellStyle name="60% - 强调文字颜色 6 10" xfId="24694"/>
    <cellStyle name="60% - 强调文字颜色 6 10 2" xfId="24698"/>
    <cellStyle name="60% - 强调文字颜色 6 10 2 2" xfId="21820"/>
    <cellStyle name="60% - 强调文字颜色 6 10 2 3" xfId="24700"/>
    <cellStyle name="60% - 强调文字颜色 6 10 3" xfId="24703"/>
    <cellStyle name="60% - 强调文字颜色 6 10 4" xfId="24704"/>
    <cellStyle name="60% - 强调文字颜色 6 11" xfId="24706"/>
    <cellStyle name="60% - 强调文字颜色 6 11 2" xfId="24709"/>
    <cellStyle name="60% - 强调文字颜色 6 11 2 2" xfId="21835"/>
    <cellStyle name="60% - 强调文字颜色 6 11 2 3" xfId="24710"/>
    <cellStyle name="60% - 强调文字颜色 6 11 3" xfId="24712"/>
    <cellStyle name="60% - 强调文字颜色 6 11 4" xfId="24714"/>
    <cellStyle name="60% - 强调文字颜色 6 12" xfId="24716"/>
    <cellStyle name="60% - 强调文字颜色 6 12 2" xfId="24719"/>
    <cellStyle name="60% - 强调文字颜色 6 12 2 2" xfId="10221"/>
    <cellStyle name="60% - 强调文字颜色 6 12 2 3" xfId="24720"/>
    <cellStyle name="60% - 强调文字颜色 6 12 3" xfId="24722"/>
    <cellStyle name="60% - 强调文字颜色 6 12 4" xfId="24724"/>
    <cellStyle name="60% - 强调文字颜色 6 13" xfId="24726"/>
    <cellStyle name="60% - 强调文字颜色 6 13 2" xfId="24728"/>
    <cellStyle name="60% - 强调文字颜色 6 13 3" xfId="10235"/>
    <cellStyle name="60% - 强调文字颜色 6 14" xfId="24729"/>
    <cellStyle name="60% - 强调文字颜色 6 15" xfId="24731"/>
    <cellStyle name="60% - 强调文字颜色 6 16" xfId="10255"/>
    <cellStyle name="60% - 强调文字颜色 6 2" xfId="24732"/>
    <cellStyle name="60% - 强调文字颜色 6 2 10" xfId="24734"/>
    <cellStyle name="60% - 强调文字颜色 6 2 10 2" xfId="24736"/>
    <cellStyle name="60% - 强调文字颜色 6 2 10 2 2" xfId="16079"/>
    <cellStyle name="60% - 强调文字颜色 6 2 10 2 3" xfId="24738"/>
    <cellStyle name="60% - 强调文字颜色 6 2 10 3" xfId="24740"/>
    <cellStyle name="60% - 强调文字颜色 6 2 10 4" xfId="24742"/>
    <cellStyle name="60% - 强调文字颜色 6 2 11" xfId="24745"/>
    <cellStyle name="60% - 强调文字颜色 6 2 11 2" xfId="24747"/>
    <cellStyle name="60% - 强调文字颜色 6 2 11 2 2" xfId="24749"/>
    <cellStyle name="60% - 强调文字颜色 6 2 11 2 3" xfId="24753"/>
    <cellStyle name="60% - 强调文字颜色 6 2 11 3" xfId="24754"/>
    <cellStyle name="60% - 强调文字颜色 6 2 11 4" xfId="24756"/>
    <cellStyle name="60% - 强调文字颜色 6 2 12" xfId="24757"/>
    <cellStyle name="60% - 强调文字颜色 6 2 12 2" xfId="24760"/>
    <cellStyle name="60% - 强调文字颜色 6 2 12 3" xfId="24762"/>
    <cellStyle name="60% - 强调文字颜色 6 2 13" xfId="24765"/>
    <cellStyle name="60% - 强调文字颜色 6 2 14" xfId="24767"/>
    <cellStyle name="60% - 强调文字颜色 6 2 2" xfId="24769"/>
    <cellStyle name="60% - 强调文字颜色 6 2 2 10" xfId="3569"/>
    <cellStyle name="60% - 强调文字颜色 6 2 2 2" xfId="24770"/>
    <cellStyle name="60% - 强调文字颜色 6 2 2 2 2" xfId="15166"/>
    <cellStyle name="60% - 强调文字颜色 6 2 2 2 2 2" xfId="24771"/>
    <cellStyle name="60% - 强调文字颜色 6 2 2 2 2 2 2" xfId="24772"/>
    <cellStyle name="60% - 强调文字颜色 6 2 2 2 2 2 3" xfId="24774"/>
    <cellStyle name="60% - 强调文字颜色 6 2 2 2 2 3" xfId="24775"/>
    <cellStyle name="60% - 强调文字颜色 6 2 2 2 2 4" xfId="24776"/>
    <cellStyle name="60% - 强调文字颜色 6 2 2 2 3" xfId="24777"/>
    <cellStyle name="60% - 强调文字颜色 6 2 2 2 3 2" xfId="24778"/>
    <cellStyle name="60% - 强调文字颜色 6 2 2 2 3 2 2" xfId="24780"/>
    <cellStyle name="60% - 强调文字颜色 6 2 2 2 3 2 3" xfId="24781"/>
    <cellStyle name="60% - 强调文字颜色 6 2 2 2 3 3" xfId="24782"/>
    <cellStyle name="60% - 强调文字颜色 6 2 2 2 3 4" xfId="24783"/>
    <cellStyle name="60% - 强调文字颜色 6 2 2 2 4" xfId="24784"/>
    <cellStyle name="60% - 强调文字颜色 6 2 2 2 4 2" xfId="24785"/>
    <cellStyle name="60% - 强调文字颜色 6 2 2 2 4 3" xfId="24786"/>
    <cellStyle name="60% - 强调文字颜色 6 2 2 2 5" xfId="1090"/>
    <cellStyle name="60% - 强调文字颜色 6 2 2 2 6" xfId="1106"/>
    <cellStyle name="60% - 强调文字颜色 6 2 2 3" xfId="24788"/>
    <cellStyle name="60% - 强调文字颜色 6 2 2 3 2" xfId="24790"/>
    <cellStyle name="60% - 强调文字颜色 6 2 2 3 2 2" xfId="24792"/>
    <cellStyle name="60% - 强调文字颜色 6 2 2 3 2 3" xfId="24794"/>
    <cellStyle name="60% - 强调文字颜色 6 2 2 3 3" xfId="24795"/>
    <cellStyle name="60% - 强调文字颜色 6 2 2 3 4" xfId="24796"/>
    <cellStyle name="60% - 强调文字颜色 6 2 2 4" xfId="24799"/>
    <cellStyle name="60% - 强调文字颜色 6 2 2 4 2" xfId="24801"/>
    <cellStyle name="60% - 强调文字颜色 6 2 2 4 2 2" xfId="4159"/>
    <cellStyle name="60% - 强调文字颜色 6 2 2 4 2 3" xfId="4163"/>
    <cellStyle name="60% - 强调文字颜色 6 2 2 4 3" xfId="24802"/>
    <cellStyle name="60% - 强调文字颜色 6 2 2 4 4" xfId="24803"/>
    <cellStyle name="60% - 强调文字颜色 6 2 2 5" xfId="24806"/>
    <cellStyle name="60% - 强调文字颜色 6 2 2 5 2" xfId="24808"/>
    <cellStyle name="60% - 强调文字颜色 6 2 2 5 2 2" xfId="4502"/>
    <cellStyle name="60% - 强调文字颜色 6 2 2 5 2 3" xfId="4519"/>
    <cellStyle name="60% - 强调文字颜色 6 2 2 5 3" xfId="24809"/>
    <cellStyle name="60% - 强调文字颜色 6 2 2 5 4" xfId="24810"/>
    <cellStyle name="60% - 强调文字颜色 6 2 2 6" xfId="24812"/>
    <cellStyle name="60% - 强调文字颜色 6 2 2 6 2" xfId="24814"/>
    <cellStyle name="60% - 强调文字颜色 6 2 2 6 2 2" xfId="24816"/>
    <cellStyle name="60% - 强调文字颜色 6 2 2 6 2 3" xfId="24818"/>
    <cellStyle name="60% - 强调文字颜色 6 2 2 6 3" xfId="24821"/>
    <cellStyle name="60% - 强调文字颜色 6 2 2 6 4" xfId="24823"/>
    <cellStyle name="60% - 强调文字颜色 6 2 2 7" xfId="22129"/>
    <cellStyle name="60% - 强调文字颜色 6 2 2 7 2" xfId="22134"/>
    <cellStyle name="60% - 强调文字颜色 6 2 2 7 2 2" xfId="24824"/>
    <cellStyle name="60% - 强调文字颜色 6 2 2 7 2 3" xfId="24827"/>
    <cellStyle name="60% - 强调文字颜色 6 2 2 7 3" xfId="22139"/>
    <cellStyle name="60% - 强调文字颜色 6 2 2 7 4" xfId="24831"/>
    <cellStyle name="60% - 强调文字颜色 6 2 2 8" xfId="22145"/>
    <cellStyle name="60% - 强调文字颜色 6 2 2 8 2" xfId="24834"/>
    <cellStyle name="60% - 强调文字颜色 6 2 2 8 3" xfId="24837"/>
    <cellStyle name="60% - 强调文字颜色 6 2 2 9" xfId="14831"/>
    <cellStyle name="60% - 强调文字颜色 6 2 3" xfId="24840"/>
    <cellStyle name="60% - 强调文字颜色 6 2 3 10" xfId="20356"/>
    <cellStyle name="60% - 强调文字颜色 6 2 3 2" xfId="24841"/>
    <cellStyle name="60% - 强调文字颜色 6 2 3 2 2" xfId="13745"/>
    <cellStyle name="60% - 强调文字颜色 6 2 3 2 2 2" xfId="20578"/>
    <cellStyle name="60% - 强调文字颜色 6 2 3 2 2 2 2" xfId="20580"/>
    <cellStyle name="60% - 强调文字颜色 6 2 3 2 2 2 3" xfId="20583"/>
    <cellStyle name="60% - 强调文字颜色 6 2 3 2 2 3" xfId="20588"/>
    <cellStyle name="60% - 强调文字颜色 6 2 3 2 2 4" xfId="20592"/>
    <cellStyle name="60% - 强调文字颜色 6 2 3 2 3" xfId="13749"/>
    <cellStyle name="60% - 强调文字颜色 6 2 3 2 3 2" xfId="20596"/>
    <cellStyle name="60% - 强调文字颜色 6 2 3 2 3 2 2" xfId="16143"/>
    <cellStyle name="60% - 强调文字颜色 6 2 3 2 3 2 3" xfId="16147"/>
    <cellStyle name="60% - 强调文字颜色 6 2 3 2 3 3" xfId="20599"/>
    <cellStyle name="60% - 强调文字颜色 6 2 3 2 3 4" xfId="20601"/>
    <cellStyle name="60% - 强调文字颜色 6 2 3 2 4" xfId="20604"/>
    <cellStyle name="60% - 强调文字颜色 6 2 3 2 4 2" xfId="20607"/>
    <cellStyle name="60% - 强调文字颜色 6 2 3 2 4 2 2" xfId="24842"/>
    <cellStyle name="60% - 强调文字颜色 6 2 3 2 4 2 3" xfId="24843"/>
    <cellStyle name="60% - 强调文字颜色 6 2 3 2 4 3" xfId="20609"/>
    <cellStyle name="60% - 强调文字颜色 6 2 3 2 4 4" xfId="24844"/>
    <cellStyle name="60% - 强调文字颜色 6 2 3 2 5" xfId="3034"/>
    <cellStyle name="60% - 强调文字颜色 6 2 3 2 5 2" xfId="3037"/>
    <cellStyle name="60% - 强调文字颜色 6 2 3 2 5 3" xfId="3045"/>
    <cellStyle name="60% - 强调文字颜色 6 2 3 2 6" xfId="1423"/>
    <cellStyle name="60% - 强调文字颜色 6 2 3 2 7" xfId="238"/>
    <cellStyle name="60% - 强调文字颜色 6 2 3 3" xfId="24846"/>
    <cellStyle name="60% - 强调文字颜色 6 2 3 3 2" xfId="8860"/>
    <cellStyle name="60% - 强调文字颜色 6 2 3 3 2 2" xfId="20657"/>
    <cellStyle name="60% - 强调文字颜色 6 2 3 3 2 3" xfId="20661"/>
    <cellStyle name="60% - 强调文字颜色 6 2 3 3 3" xfId="20665"/>
    <cellStyle name="60% - 强调文字颜色 6 2 3 3 4" xfId="20673"/>
    <cellStyle name="60% - 强调文字颜色 6 2 3 4" xfId="24847"/>
    <cellStyle name="60% - 强调文字颜色 6 2 3 4 2" xfId="20699"/>
    <cellStyle name="60% - 强调文字颜色 6 2 3 4 2 2" xfId="1324"/>
    <cellStyle name="60% - 强调文字颜色 6 2 3 4 2 3" xfId="24848"/>
    <cellStyle name="60% - 强调文字颜色 6 2 3 4 3" xfId="4674"/>
    <cellStyle name="60% - 强调文字颜色 6 2 3 4 4" xfId="24850"/>
    <cellStyle name="60% - 强调文字颜色 6 2 3 5" xfId="24851"/>
    <cellStyle name="60% - 强调文字颜色 6 2 3 5 2" xfId="20722"/>
    <cellStyle name="60% - 强调文字颜色 6 2 3 5 2 2" xfId="5319"/>
    <cellStyle name="60% - 强调文字颜色 6 2 3 5 2 3" xfId="24852"/>
    <cellStyle name="60% - 强调文字颜色 6 2 3 5 3" xfId="4678"/>
    <cellStyle name="60% - 强调文字颜色 6 2 3 5 4" xfId="4683"/>
    <cellStyle name="60% - 强调文字颜色 6 2 3 6" xfId="21246"/>
    <cellStyle name="60% - 强调文字颜色 6 2 3 6 2" xfId="24854"/>
    <cellStyle name="60% - 强调文字颜色 6 2 3 6 2 2" xfId="24855"/>
    <cellStyle name="60% - 强调文字颜色 6 2 3 6 2 3" xfId="24856"/>
    <cellStyle name="60% - 强调文字颜色 6 2 3 6 3" xfId="24857"/>
    <cellStyle name="60% - 强调文字颜色 6 2 3 6 4" xfId="24858"/>
    <cellStyle name="60% - 强调文字颜色 6 2 3 7" xfId="21249"/>
    <cellStyle name="60% - 强调文字颜色 6 2 3 7 2" xfId="22149"/>
    <cellStyle name="60% - 强调文字颜色 6 2 3 7 2 2" xfId="24859"/>
    <cellStyle name="60% - 强调文字颜色 6 2 3 7 2 3" xfId="24860"/>
    <cellStyle name="60% - 强调文字颜色 6 2 3 7 3" xfId="137"/>
    <cellStyle name="60% - 强调文字颜色 6 2 3 7 4" xfId="24861"/>
    <cellStyle name="60% - 强调文字颜色 6 2 3 8" xfId="22154"/>
    <cellStyle name="60% - 强调文字颜色 6 2 3 8 2" xfId="24862"/>
    <cellStyle name="60% - 强调文字颜色 6 2 3 8 3" xfId="24863"/>
    <cellStyle name="60% - 强调文字颜色 6 2 3 9" xfId="14874"/>
    <cellStyle name="60% - 强调文字颜色 6 2 4" xfId="23434"/>
    <cellStyle name="60% - 强调文字颜色 6 2 4 2" xfId="7182"/>
    <cellStyle name="60% - 强调文字颜色 6 2 4 2 2" xfId="9621"/>
    <cellStyle name="60% - 强调文字颜色 6 2 4 2 2 2" xfId="20975"/>
    <cellStyle name="60% - 强调文字颜色 6 2 4 2 2 2 2" xfId="20977"/>
    <cellStyle name="60% - 强调文字颜色 6 2 4 2 2 2 3" xfId="20979"/>
    <cellStyle name="60% - 强调文字颜色 6 2 4 2 2 3" xfId="20982"/>
    <cellStyle name="60% - 强调文字颜色 6 2 4 2 2 4" xfId="20984"/>
    <cellStyle name="60% - 强调文字颜色 6 2 4 2 3" xfId="9624"/>
    <cellStyle name="60% - 强调文字颜色 6 2 4 2 3 2" xfId="10558"/>
    <cellStyle name="60% - 强调文字颜色 6 2 4 2 3 3" xfId="20987"/>
    <cellStyle name="60% - 强调文字颜色 6 2 4 2 4" xfId="20990"/>
    <cellStyle name="60% - 强调文字颜色 6 2 4 2 5" xfId="3272"/>
    <cellStyle name="60% - 强调文字颜色 6 2 4 3" xfId="7187"/>
    <cellStyle name="60% - 强调文字颜色 6 2 4 3 2" xfId="19681"/>
    <cellStyle name="60% - 强调文字颜色 6 2 4 3 2 2" xfId="21003"/>
    <cellStyle name="60% - 强调文字颜色 6 2 4 3 2 3" xfId="21005"/>
    <cellStyle name="60% - 强调文字颜色 6 2 4 3 3" xfId="21008"/>
    <cellStyle name="60% - 强调文字颜色 6 2 4 3 4" xfId="21010"/>
    <cellStyle name="60% - 强调文字颜色 6 2 4 4" xfId="23937"/>
    <cellStyle name="60% - 强调文字颜色 6 2 4 4 2" xfId="21021"/>
    <cellStyle name="60% - 强调文字颜色 6 2 4 4 2 2" xfId="24864"/>
    <cellStyle name="60% - 强调文字颜色 6 2 4 4 2 3" xfId="24865"/>
    <cellStyle name="60% - 强调文字颜色 6 2 4 4 3" xfId="24867"/>
    <cellStyle name="60% - 强调文字颜色 6 2 4 4 4" xfId="24868"/>
    <cellStyle name="60% - 强调文字颜色 6 2 4 5" xfId="23940"/>
    <cellStyle name="60% - 强调文字颜色 6 2 4 5 2" xfId="24869"/>
    <cellStyle name="60% - 强调文字颜色 6 2 4 5 2 2" xfId="24870"/>
    <cellStyle name="60% - 强调文字颜色 6 2 4 5 2 3" xfId="24871"/>
    <cellStyle name="60% - 强调文字颜色 6 2 4 5 3" xfId="24872"/>
    <cellStyle name="60% - 强调文字颜色 6 2 4 5 4" xfId="24873"/>
    <cellStyle name="60% - 强调文字颜色 6 2 4 6" xfId="24874"/>
    <cellStyle name="60% - 强调文字颜色 6 2 4 6 2" xfId="24875"/>
    <cellStyle name="60% - 强调文字颜色 6 2 4 6 3" xfId="24876"/>
    <cellStyle name="60% - 强调文字颜色 6 2 4 7" xfId="22164"/>
    <cellStyle name="60% - 强调文字颜色 6 2 4 8" xfId="22180"/>
    <cellStyle name="60% - 强调文字颜色 6 2 5" xfId="17302"/>
    <cellStyle name="60% - 强调文字颜色 6 2 5 2" xfId="4360"/>
    <cellStyle name="60% - 强调文字颜色 6 2 5 2 2" xfId="21142"/>
    <cellStyle name="60% - 强调文字颜色 6 2 5 2 2 2" xfId="24877"/>
    <cellStyle name="60% - 强调文字颜色 6 2 5 2 2 3" xfId="24878"/>
    <cellStyle name="60% - 强调文字颜色 6 2 5 2 3" xfId="24879"/>
    <cellStyle name="60% - 强调文字颜色 6 2 5 2 4" xfId="24880"/>
    <cellStyle name="60% - 强调文字颜色 6 2 5 3" xfId="23946"/>
    <cellStyle name="60% - 强调文字颜色 6 2 5 3 2" xfId="23948"/>
    <cellStyle name="60% - 强调文字颜色 6 2 5 3 2 2" xfId="24882"/>
    <cellStyle name="60% - 强调文字颜色 6 2 5 3 2 3" xfId="24883"/>
    <cellStyle name="60% - 强调文字颜色 6 2 5 3 3" xfId="23950"/>
    <cellStyle name="60% - 强调文字颜色 6 2 5 3 4" xfId="24884"/>
    <cellStyle name="60% - 强调文字颜色 6 2 5 4" xfId="23952"/>
    <cellStyle name="60% - 强调文字颜色 6 2 5 4 2" xfId="24888"/>
    <cellStyle name="60% - 强调文字颜色 6 2 5 4 3" xfId="24889"/>
    <cellStyle name="60% - 强调文字颜色 6 2 5 5" xfId="23954"/>
    <cellStyle name="60% - 强调文字颜色 6 2 5 6" xfId="24890"/>
    <cellStyle name="60% - 强调文字颜色 6 2 6" xfId="17308"/>
    <cellStyle name="60% - 强调文字颜色 6 2 6 2" xfId="24891"/>
    <cellStyle name="60% - 强调文字颜色 6 2 6 2 2" xfId="24893"/>
    <cellStyle name="60% - 强调文字颜色 6 2 6 2 2 2" xfId="24894"/>
    <cellStyle name="60% - 强调文字颜色 6 2 6 2 2 3" xfId="24895"/>
    <cellStyle name="60% - 强调文字颜色 6 2 6 2 3" xfId="24897"/>
    <cellStyle name="60% - 强调文字颜色 6 2 6 2 4" xfId="24898"/>
    <cellStyle name="60% - 强调文字颜色 6 2 6 3" xfId="23961"/>
    <cellStyle name="60% - 强调文字颜色 6 2 6 3 2" xfId="24899"/>
    <cellStyle name="60% - 强调文字颜色 6 2 6 3 3" xfId="24900"/>
    <cellStyle name="60% - 强调文字颜色 6 2 6 4" xfId="23964"/>
    <cellStyle name="60% - 强调文字颜色 6 2 6 5" xfId="24901"/>
    <cellStyle name="60% - 强调文字颜色 6 2 7" xfId="17312"/>
    <cellStyle name="60% - 强调文字颜色 6 2 7 2" xfId="18346"/>
    <cellStyle name="60% - 强调文字颜色 6 2 7 2 2" xfId="24903"/>
    <cellStyle name="60% - 强调文字颜色 6 2 7 2 3" xfId="24905"/>
    <cellStyle name="60% - 强调文字颜色 6 2 7 3" xfId="18893"/>
    <cellStyle name="60% - 强调文字颜色 6 2 7 4" xfId="24907"/>
    <cellStyle name="60% - 强调文字颜色 6 2 8" xfId="18895"/>
    <cellStyle name="60% - 强调文字颜色 6 2 8 2" xfId="24909"/>
    <cellStyle name="60% - 强调文字颜色 6 2 8 2 2" xfId="24911"/>
    <cellStyle name="60% - 强调文字颜色 6 2 8 2 3" xfId="24916"/>
    <cellStyle name="60% - 强调文字颜色 6 2 8 3" xfId="24918"/>
    <cellStyle name="60% - 强调文字颜色 6 2 8 4" xfId="24920"/>
    <cellStyle name="60% - 强调文字颜色 6 2 9" xfId="18899"/>
    <cellStyle name="60% - 强调文字颜色 6 2 9 2" xfId="24923"/>
    <cellStyle name="60% - 强调文字颜色 6 2 9 2 2" xfId="24925"/>
    <cellStyle name="60% - 强调文字颜色 6 2 9 2 3" xfId="24929"/>
    <cellStyle name="60% - 强调文字颜色 6 2 9 3" xfId="24930"/>
    <cellStyle name="60% - 强调文字颜色 6 2 9 4" xfId="24932"/>
    <cellStyle name="60% - 强调文字颜色 6 2_11" xfId="14526"/>
    <cellStyle name="60% - 强调文字颜色 6 3" xfId="4943"/>
    <cellStyle name="60% - 强调文字颜色 6 3 10" xfId="7032"/>
    <cellStyle name="60% - 强调文字颜色 6 3 10 2" xfId="9481"/>
    <cellStyle name="60% - 强调文字颜色 6 3 10 3" xfId="4613"/>
    <cellStyle name="60% - 强调文字颜色 6 3 11" xfId="7039"/>
    <cellStyle name="60% - 强调文字颜色 6 3 12" xfId="9168"/>
    <cellStyle name="60% - 强调文字颜色 6 3 2" xfId="4952"/>
    <cellStyle name="60% - 强调文字颜色 6 3 2 2" xfId="24935"/>
    <cellStyle name="60% - 强调文字颜色 6 3 2 2 2" xfId="24937"/>
    <cellStyle name="60% - 强调文字颜色 6 3 2 2 2 2" xfId="23893"/>
    <cellStyle name="60% - 强调文字颜色 6 3 2 2 2 2 2" xfId="24940"/>
    <cellStyle name="60% - 强调文字颜色 6 3 2 2 2 2 3" xfId="24943"/>
    <cellStyle name="60% - 强调文字颜色 6 3 2 2 2 3" xfId="23896"/>
    <cellStyle name="60% - 强调文字颜色 6 3 2 2 2 4" xfId="24946"/>
    <cellStyle name="60% - 强调文字颜色 6 3 2 2 3" xfId="24947"/>
    <cellStyle name="60% - 强调文字颜色 6 3 2 2 3 2" xfId="24949"/>
    <cellStyle name="60% - 强调文字颜色 6 3 2 2 3 2 2" xfId="24951"/>
    <cellStyle name="60% - 强调文字颜色 6 3 2 2 3 2 3" xfId="24952"/>
    <cellStyle name="60% - 强调文字颜色 6 3 2 2 3 3" xfId="24954"/>
    <cellStyle name="60% - 强调文字颜色 6 3 2 2 3 4" xfId="24956"/>
    <cellStyle name="60% - 强调文字颜色 6 3 2 2 4" xfId="24957"/>
    <cellStyle name="60% - 强调文字颜色 6 3 2 2 4 2" xfId="24958"/>
    <cellStyle name="60% - 强调文字颜色 6 3 2 2 4 3" xfId="19311"/>
    <cellStyle name="60% - 强调文字颜色 6 3 2 2 5" xfId="24959"/>
    <cellStyle name="60% - 强调文字颜色 6 3 2 2 6" xfId="24960"/>
    <cellStyle name="60% - 强调文字颜色 6 3 2 3" xfId="24961"/>
    <cellStyle name="60% - 强调文字颜色 6 3 2 3 2" xfId="24963"/>
    <cellStyle name="60% - 强调文字颜色 6 3 2 3 2 2" xfId="24051"/>
    <cellStyle name="60% - 强调文字颜色 6 3 2 3 2 3" xfId="24965"/>
    <cellStyle name="60% - 强调文字颜色 6 3 2 3 3" xfId="24966"/>
    <cellStyle name="60% - 强调文字颜色 6 3 2 3 4" xfId="24968"/>
    <cellStyle name="60% - 强调文字颜色 6 3 2 4" xfId="24970"/>
    <cellStyle name="60% - 强调文字颜色 6 3 2 4 2" xfId="24972"/>
    <cellStyle name="60% - 强调文字颜色 6 3 2 4 2 2" xfId="126"/>
    <cellStyle name="60% - 强调文字颜色 6 3 2 4 2 3" xfId="1517"/>
    <cellStyle name="60% - 强调文字颜色 6 3 2 4 3" xfId="24975"/>
    <cellStyle name="60% - 强调文字颜色 6 3 2 4 4" xfId="24978"/>
    <cellStyle name="60% - 强调文字颜色 6 3 2 5" xfId="24980"/>
    <cellStyle name="60% - 强调文字颜色 6 3 2 5 2" xfId="24981"/>
    <cellStyle name="60% - 强调文字颜色 6 3 2 5 2 2" xfId="6999"/>
    <cellStyle name="60% - 强调文字颜色 6 3 2 5 2 3" xfId="7003"/>
    <cellStyle name="60% - 强调文字颜色 6 3 2 5 3" xfId="18030"/>
    <cellStyle name="60% - 强调文字颜色 6 3 2 5 4" xfId="9865"/>
    <cellStyle name="60% - 强调文字颜色 6 3 2 6" xfId="24983"/>
    <cellStyle name="60% - 强调文字颜色 6 3 2 6 2" xfId="24984"/>
    <cellStyle name="60% - 强调文字颜色 6 3 2 6 3" xfId="18085"/>
    <cellStyle name="60% - 强调文字颜色 6 3 2 7" xfId="22255"/>
    <cellStyle name="60% - 强调文字颜色 6 3 2 8" xfId="4899"/>
    <cellStyle name="60% - 强调文字颜色 6 3 3" xfId="4972"/>
    <cellStyle name="60% - 强调文字颜色 6 3 3 2" xfId="16009"/>
    <cellStyle name="60% - 强调文字颜色 6 3 3 2 2" xfId="21668"/>
    <cellStyle name="60% - 强调文字颜色 6 3 3 2 2 2" xfId="21673"/>
    <cellStyle name="60% - 强调文字颜色 6 3 3 2 2 2 2" xfId="20490"/>
    <cellStyle name="60% - 强调文字颜色 6 3 3 2 2 2 3" xfId="21676"/>
    <cellStyle name="60% - 强调文字颜色 6 3 3 2 2 3" xfId="21679"/>
    <cellStyle name="60% - 强调文字颜色 6 3 3 2 2 4" xfId="13630"/>
    <cellStyle name="60% - 强调文字颜色 6 3 3 2 3" xfId="21685"/>
    <cellStyle name="60% - 强调文字颜色 6 3 3 2 3 2" xfId="21688"/>
    <cellStyle name="60% - 强调文字颜色 6 3 3 2 3 2 2" xfId="15675"/>
    <cellStyle name="60% - 强调文字颜色 6 3 3 2 3 2 3" xfId="21691"/>
    <cellStyle name="60% - 强调文字颜色 6 3 3 2 3 3" xfId="19701"/>
    <cellStyle name="60% - 强调文字颜色 6 3 3 2 3 4" xfId="1818"/>
    <cellStyle name="60% - 强调文字颜色 6 3 3 2 4" xfId="21693"/>
    <cellStyle name="60% - 强调文字颜色 6 3 3 2 4 2" xfId="4969"/>
    <cellStyle name="60% - 强调文字颜色 6 3 3 2 4 3" xfId="4977"/>
    <cellStyle name="60% - 强调文字颜色 6 3 3 2 5" xfId="24196"/>
    <cellStyle name="60% - 强调文字颜色 6 3 3 2 6" xfId="24198"/>
    <cellStyle name="60% - 强调文字颜色 6 3 3 3" xfId="16011"/>
    <cellStyle name="60% - 强调文字颜色 6 3 3 3 2" xfId="20051"/>
    <cellStyle name="60% - 强调文字颜色 6 3 3 3 2 2" xfId="21763"/>
    <cellStyle name="60% - 强调文字颜色 6 3 3 3 2 3" xfId="21770"/>
    <cellStyle name="60% - 强调文字颜色 6 3 3 3 3" xfId="21772"/>
    <cellStyle name="60% - 强调文字颜色 6 3 3 3 4" xfId="21783"/>
    <cellStyle name="60% - 强调文字颜色 6 3 3 4" xfId="24985"/>
    <cellStyle name="60% - 强调文字颜色 6 3 3 4 2" xfId="21812"/>
    <cellStyle name="60% - 强调文字颜色 6 3 3 4 2 2" xfId="7667"/>
    <cellStyle name="60% - 强调文字颜色 6 3 3 4 2 3" xfId="24986"/>
    <cellStyle name="60% - 强调文字颜色 6 3 3 4 3" xfId="4744"/>
    <cellStyle name="60% - 强调文字颜色 6 3 3 4 4" xfId="24987"/>
    <cellStyle name="60% - 强调文字颜色 6 3 3 5" xfId="24988"/>
    <cellStyle name="60% - 强调文字颜色 6 3 3 5 2" xfId="21856"/>
    <cellStyle name="60% - 强调文字颜色 6 3 3 5 2 2" xfId="7406"/>
    <cellStyle name="60% - 强调文字颜色 6 3 3 5 2 3" xfId="24989"/>
    <cellStyle name="60% - 强调文字颜色 6 3 3 5 3" xfId="18137"/>
    <cellStyle name="60% - 强调文字颜色 6 3 3 5 4" xfId="18147"/>
    <cellStyle name="60% - 强调文字颜色 6 3 3 6" xfId="24990"/>
    <cellStyle name="60% - 强调文字颜色 6 3 3 6 2" xfId="24991"/>
    <cellStyle name="60% - 强调文字颜色 6 3 3 6 3" xfId="18154"/>
    <cellStyle name="60% - 强调文字颜色 6 3 3 7" xfId="22264"/>
    <cellStyle name="60% - 强调文字颜色 6 3 3 8" xfId="22273"/>
    <cellStyle name="60% - 强调文字颜色 6 3 4" xfId="23439"/>
    <cellStyle name="60% - 强调文字颜色 6 3 4 2" xfId="9765"/>
    <cellStyle name="60% - 强调文字颜色 6 3 4 2 2" xfId="22158"/>
    <cellStyle name="60% - 强调文字颜色 6 3 4 2 2 2" xfId="22163"/>
    <cellStyle name="60% - 强调文字颜色 6 3 4 2 2 2 2" xfId="22169"/>
    <cellStyle name="60% - 强调文字颜色 6 3 4 2 2 2 3" xfId="22174"/>
    <cellStyle name="60% - 强调文字颜色 6 3 4 2 2 3" xfId="22179"/>
    <cellStyle name="60% - 强调文字颜色 6 3 4 2 2 4" xfId="14899"/>
    <cellStyle name="60% - 强调文字颜色 6 3 4 2 3" xfId="22184"/>
    <cellStyle name="60% - 强调文字颜色 6 3 4 2 3 2" xfId="22189"/>
    <cellStyle name="60% - 强调文字颜色 6 3 4 2 3 3" xfId="22194"/>
    <cellStyle name="60% - 强调文字颜色 6 3 4 2 4" xfId="22199"/>
    <cellStyle name="60% - 强调文字颜色 6 3 4 2 5" xfId="24992"/>
    <cellStyle name="60% - 强调文字颜色 6 3 4 3" xfId="23442"/>
    <cellStyle name="60% - 强调文字颜色 6 3 4 3 2" xfId="17047"/>
    <cellStyle name="60% - 强调文字颜色 6 3 4 3 2 2" xfId="22277"/>
    <cellStyle name="60% - 强调文字颜色 6 3 4 3 2 3" xfId="22283"/>
    <cellStyle name="60% - 强调文字颜色 6 3 4 3 3" xfId="22288"/>
    <cellStyle name="60% - 强调文字颜色 6 3 4 3 4" xfId="264"/>
    <cellStyle name="60% - 强调文字颜色 6 3 4 4" xfId="23973"/>
    <cellStyle name="60% - 强调文字颜色 6 3 4 4 2" xfId="22336"/>
    <cellStyle name="60% - 强调文字颜色 6 3 4 4 2 2" xfId="24996"/>
    <cellStyle name="60% - 强调文字颜色 6 3 4 4 2 3" xfId="25000"/>
    <cellStyle name="60% - 强调文字颜色 6 3 4 4 3" xfId="25003"/>
    <cellStyle name="60% - 强调文字颜色 6 3 4 4 4" xfId="25007"/>
    <cellStyle name="60% - 强调文字颜色 6 3 4 5" xfId="25011"/>
    <cellStyle name="60% - 强调文字颜色 6 3 4 5 2" xfId="25012"/>
    <cellStyle name="60% - 强调文字颜色 6 3 4 5 3" xfId="18184"/>
    <cellStyle name="60% - 强调文字颜色 6 3 4 6" xfId="25015"/>
    <cellStyle name="60% - 强调文字颜色 6 3 4 7" xfId="22278"/>
    <cellStyle name="60% - 强调文字颜色 6 3 5" xfId="17317"/>
    <cellStyle name="60% - 强调文字颜色 6 3 5 2" xfId="25016"/>
    <cellStyle name="60% - 强调文字颜色 6 3 5 2 2" xfId="22523"/>
    <cellStyle name="60% - 强调文字颜色 6 3 5 2 2 2" xfId="25017"/>
    <cellStyle name="60% - 强调文字颜色 6 3 5 2 2 3" xfId="25019"/>
    <cellStyle name="60% - 强调文字颜色 6 3 5 2 3" xfId="25021"/>
    <cellStyle name="60% - 强调文字颜色 6 3 5 2 4" xfId="14091"/>
    <cellStyle name="60% - 强调文字颜色 6 3 5 3" xfId="25022"/>
    <cellStyle name="60% - 强调文字颜色 6 3 5 3 2" xfId="25023"/>
    <cellStyle name="60% - 强调文字颜色 6 3 5 3 3" xfId="25024"/>
    <cellStyle name="60% - 强调文字颜色 6 3 5 4" xfId="25025"/>
    <cellStyle name="60% - 强调文字颜色 6 3 5 5" xfId="25026"/>
    <cellStyle name="60% - 强调文字颜色 6 3 6" xfId="17322"/>
    <cellStyle name="60% - 强调文字颜色 6 3 6 2" xfId="25027"/>
    <cellStyle name="60% - 强调文字颜色 6 3 6 2 2" xfId="25029"/>
    <cellStyle name="60% - 强调文字颜色 6 3 6 2 3" xfId="25030"/>
    <cellStyle name="60% - 强调文字颜色 6 3 6 3" xfId="25031"/>
    <cellStyle name="60% - 强调文字颜色 6 3 6 4" xfId="25032"/>
    <cellStyle name="60% - 强调文字颜色 6 3 7" xfId="18902"/>
    <cellStyle name="60% - 强调文字颜色 6 3 7 2" xfId="25034"/>
    <cellStyle name="60% - 强调文字颜色 6 3 7 2 2" xfId="25035"/>
    <cellStyle name="60% - 强调文字颜色 6 3 7 2 3" xfId="25036"/>
    <cellStyle name="60% - 强调文字颜色 6 3 7 3" xfId="25037"/>
    <cellStyle name="60% - 强调文字颜色 6 3 7 4" xfId="25038"/>
    <cellStyle name="60% - 强调文字颜色 6 3 8" xfId="18904"/>
    <cellStyle name="60% - 强调文字颜色 6 3 8 2" xfId="25040"/>
    <cellStyle name="60% - 强调文字颜色 6 3 8 2 2" xfId="25042"/>
    <cellStyle name="60% - 强调文字颜色 6 3 8 2 3" xfId="25046"/>
    <cellStyle name="60% - 强调文字颜色 6 3 8 3" xfId="25047"/>
    <cellStyle name="60% - 强调文字颜色 6 3 8 4" xfId="25049"/>
    <cellStyle name="60% - 强调文字颜色 6 3 9" xfId="25052"/>
    <cellStyle name="60% - 强调文字颜色 6 3 9 2" xfId="25053"/>
    <cellStyle name="60% - 强调文字颜色 6 3 9 2 2" xfId="25055"/>
    <cellStyle name="60% - 强调文字颜色 6 3 9 2 3" xfId="6377"/>
    <cellStyle name="60% - 强调文字颜色 6 3 9 3" xfId="25059"/>
    <cellStyle name="60% - 强调文字颜色 6 3 9 4" xfId="25061"/>
    <cellStyle name="60% - 强调文字颜色 6 3_11" xfId="17382"/>
    <cellStyle name="60% - 强调文字颜色 6 4" xfId="4982"/>
    <cellStyle name="60% - 强调文字颜色 6 4 10" xfId="25064"/>
    <cellStyle name="60% - 强调文字颜色 6 4 2" xfId="25065"/>
    <cellStyle name="60% - 强调文字颜色 6 4 2 2" xfId="25067"/>
    <cellStyle name="60% - 强调文字颜色 6 4 2 2 2" xfId="25068"/>
    <cellStyle name="60% - 强调文字颜色 6 4 2 2 2 2" xfId="25070"/>
    <cellStyle name="60% - 强调文字颜色 6 4 2 2 2 3" xfId="25071"/>
    <cellStyle name="60% - 强调文字颜色 6 4 2 2 3" xfId="25072"/>
    <cellStyle name="60% - 强调文字颜色 6 4 2 2 4" xfId="25074"/>
    <cellStyle name="60% - 强调文字颜色 6 4 2 3" xfId="25075"/>
    <cellStyle name="60% - 强调文字颜色 6 4 2 3 2" xfId="25076"/>
    <cellStyle name="60% - 强调文字颜色 6 4 2 3 2 2" xfId="23916"/>
    <cellStyle name="60% - 强调文字颜色 6 4 2 3 2 3" xfId="25077"/>
    <cellStyle name="60% - 强调文字颜色 6 4 2 3 3" xfId="25078"/>
    <cellStyle name="60% - 强调文字颜色 6 4 2 3 4" xfId="25080"/>
    <cellStyle name="60% - 强调文字颜色 6 4 2 4" xfId="8214"/>
    <cellStyle name="60% - 强调文字颜色 6 4 2 4 2" xfId="8219"/>
    <cellStyle name="60% - 强调文字颜色 6 4 2 4 3" xfId="8222"/>
    <cellStyle name="60% - 强调文字颜色 6 4 2 5" xfId="8228"/>
    <cellStyle name="60% - 强调文字颜色 6 4 2 6" xfId="8239"/>
    <cellStyle name="60% - 强调文字颜色 6 4 3" xfId="25082"/>
    <cellStyle name="60% - 强调文字颜色 6 4 3 2" xfId="16026"/>
    <cellStyle name="60% - 强调文字颜色 6 4 3 2 2" xfId="25084"/>
    <cellStyle name="60% - 强调文字颜色 6 4 3 2 3" xfId="25086"/>
    <cellStyle name="60% - 强调文字颜色 6 4 3 3" xfId="25088"/>
    <cellStyle name="60% - 强调文字颜色 6 4 3 4" xfId="8268"/>
    <cellStyle name="60% - 强调文字颜色 6 4 4" xfId="23447"/>
    <cellStyle name="60% - 强调文字颜色 6 4 4 2" xfId="23449"/>
    <cellStyle name="60% - 强调文字颜色 6 4 4 2 2" xfId="25089"/>
    <cellStyle name="60% - 强调文字颜色 6 4 4 2 3" xfId="25090"/>
    <cellStyle name="60% - 强调文字颜色 6 4 4 3" xfId="23452"/>
    <cellStyle name="60% - 强调文字颜色 6 4 4 4" xfId="8276"/>
    <cellStyle name="60% - 强调文字颜色 6 4 5" xfId="23454"/>
    <cellStyle name="60% - 强调文字颜色 6 4 5 2" xfId="25091"/>
    <cellStyle name="60% - 强调文字颜色 6 4 5 2 2" xfId="25092"/>
    <cellStyle name="60% - 强调文字颜色 6 4 5 2 3" xfId="25093"/>
    <cellStyle name="60% - 强调文字颜色 6 4 5 3" xfId="25094"/>
    <cellStyle name="60% - 强调文字颜色 6 4 5 4" xfId="8293"/>
    <cellStyle name="60% - 强调文字颜色 6 4 6" xfId="23456"/>
    <cellStyle name="60% - 强调文字颜色 6 4 6 2" xfId="25095"/>
    <cellStyle name="60% - 强调文字颜色 6 4 6 2 2" xfId="25097"/>
    <cellStyle name="60% - 强调文字颜色 6 4 6 2 3" xfId="25098"/>
    <cellStyle name="60% - 强调文字颜色 6 4 6 3" xfId="25099"/>
    <cellStyle name="60% - 强调文字颜色 6 4 6 4" xfId="8307"/>
    <cellStyle name="60% - 强调文字颜色 6 4 7" xfId="25100"/>
    <cellStyle name="60% - 强调文字颜色 6 4 7 2" xfId="25101"/>
    <cellStyle name="60% - 强调文字颜色 6 4 7 2 2" xfId="25102"/>
    <cellStyle name="60% - 强调文字颜色 6 4 7 2 3" xfId="25103"/>
    <cellStyle name="60% - 强调文字颜色 6 4 7 3" xfId="25104"/>
    <cellStyle name="60% - 强调文字颜色 6 4 7 4" xfId="8317"/>
    <cellStyle name="60% - 强调文字颜色 6 4 8" xfId="25105"/>
    <cellStyle name="60% - 强调文字颜色 6 4 8 2" xfId="25106"/>
    <cellStyle name="60% - 强调文字颜色 6 4 8 3" xfId="8334"/>
    <cellStyle name="60% - 强调文字颜色 6 4 9" xfId="25108"/>
    <cellStyle name="60% - 强调文字颜色 6 5" xfId="5020"/>
    <cellStyle name="60% - 强调文字颜色 6 5 2" xfId="25109"/>
    <cellStyle name="60% - 强调文字颜色 6 5 2 2" xfId="25111"/>
    <cellStyle name="60% - 强调文字颜色 6 5 2 2 2" xfId="25113"/>
    <cellStyle name="60% - 强调文字颜色 6 5 2 2 3" xfId="25114"/>
    <cellStyle name="60% - 强调文字颜色 6 5 2 3" xfId="25115"/>
    <cellStyle name="60% - 强调文字颜色 6 5 2 4" xfId="8322"/>
    <cellStyle name="60% - 强调文字颜色 6 5 3" xfId="25117"/>
    <cellStyle name="60% - 强调文字颜色 6 5 3 2" xfId="16035"/>
    <cellStyle name="60% - 强调文字颜色 6 5 3 2 2" xfId="20807"/>
    <cellStyle name="60% - 强调文字颜色 6 5 3 2 3" xfId="20812"/>
    <cellStyle name="60% - 强调文字颜色 6 5 3 3" xfId="20819"/>
    <cellStyle name="60% - 强调文字颜色 6 5 3 4" xfId="8352"/>
    <cellStyle name="60% - 强调文字颜色 6 5 4" xfId="23460"/>
    <cellStyle name="60% - 强调文字颜色 6 5 4 2" xfId="20839"/>
    <cellStyle name="60% - 强调文字颜色 6 5 4 2 2" xfId="25119"/>
    <cellStyle name="60% - 强调文字颜色 6 5 4 2 3" xfId="25120"/>
    <cellStyle name="60% - 强调文字颜色 6 5 4 3" xfId="20842"/>
    <cellStyle name="60% - 强调文字颜色 6 5 4 4" xfId="8368"/>
    <cellStyle name="60% - 强调文字颜色 6 5 5" xfId="23464"/>
    <cellStyle name="60% - 强调文字颜色 6 5 5 2" xfId="25121"/>
    <cellStyle name="60% - 强调文字颜色 6 5 5 2 2" xfId="25122"/>
    <cellStyle name="60% - 强调文字颜色 6 5 5 2 3" xfId="7206"/>
    <cellStyle name="60% - 强调文字颜色 6 5 5 3" xfId="25123"/>
    <cellStyle name="60% - 强调文字颜色 6 5 5 4" xfId="8374"/>
    <cellStyle name="60% - 强调文字颜色 6 5 6" xfId="25124"/>
    <cellStyle name="60% - 强调文字颜色 6 5 6 2" xfId="25125"/>
    <cellStyle name="60% - 强调文字颜色 6 5 6 3" xfId="25127"/>
    <cellStyle name="60% - 强调文字颜色 6 5 7" xfId="25128"/>
    <cellStyle name="60% - 强调文字颜色 6 5 8" xfId="25129"/>
    <cellStyle name="60% - 强调文字颜色 6 6" xfId="25130"/>
    <cellStyle name="60% - 强调文字颜色 6 6 2" xfId="25131"/>
    <cellStyle name="60% - 强调文字颜色 6 6 2 2" xfId="25133"/>
    <cellStyle name="60% - 强调文字颜色 6 6 2 2 2" xfId="18599"/>
    <cellStyle name="60% - 强调文字颜色 6 6 2 2 3" xfId="18603"/>
    <cellStyle name="60% - 强调文字颜色 6 6 2 3" xfId="25134"/>
    <cellStyle name="60% - 强调文字颜色 6 6 2 4" xfId="8383"/>
    <cellStyle name="60% - 强调文字颜色 6 6 3" xfId="25135"/>
    <cellStyle name="60% - 强调文字颜色 6 6 3 2" xfId="12586"/>
    <cellStyle name="60% - 强调文字颜色 6 6 3 2 2" xfId="19789"/>
    <cellStyle name="60% - 强调文字颜色 6 6 3 2 3" xfId="20912"/>
    <cellStyle name="60% - 强调文字颜色 6 6 3 3" xfId="20919"/>
    <cellStyle name="60% - 强调文字颜色 6 6 3 4" xfId="3761"/>
    <cellStyle name="60% - 强调文字颜色 6 6 4" xfId="25136"/>
    <cellStyle name="60% - 强调文字颜色 6 6 4 2" xfId="20940"/>
    <cellStyle name="60% - 强调文字颜色 6 6 4 3" xfId="20942"/>
    <cellStyle name="60% - 强调文字颜色 6 6 5" xfId="25137"/>
    <cellStyle name="60% - 强调文字颜色 6 6 6" xfId="25138"/>
    <cellStyle name="60% - 强调文字颜色 6 7" xfId="25139"/>
    <cellStyle name="60% - 强调文字颜色 6 7 2" xfId="25140"/>
    <cellStyle name="60% - 强调文字颜色 6 7 2 2" xfId="25141"/>
    <cellStyle name="60% - 强调文字颜色 6 7 2 2 2" xfId="6247"/>
    <cellStyle name="60% - 强调文字颜色 6 7 2 2 3" xfId="25142"/>
    <cellStyle name="60% - 强调文字颜色 6 7 2 3" xfId="25143"/>
    <cellStyle name="60% - 强调文字颜色 6 7 2 4" xfId="983"/>
    <cellStyle name="60% - 强调文字颜色 6 7 3" xfId="25144"/>
    <cellStyle name="60% - 强调文字颜色 6 7 3 2" xfId="6418"/>
    <cellStyle name="60% - 强调文字颜色 6 7 3 3" xfId="6429"/>
    <cellStyle name="60% - 强调文字颜色 6 7 4" xfId="25145"/>
    <cellStyle name="60% - 强调文字颜色 6 7 5" xfId="25146"/>
    <cellStyle name="60% - 强调文字颜色 6 8" xfId="25147"/>
    <cellStyle name="60% - 强调文字颜色 6 8 2" xfId="22983"/>
    <cellStyle name="60% - 强调文字颜色 6 8 2 2" xfId="25148"/>
    <cellStyle name="60% - 强调文字颜色 6 8 2 2 2" xfId="25150"/>
    <cellStyle name="60% - 强调文字颜色 6 8 2 2 3" xfId="25151"/>
    <cellStyle name="60% - 强调文字颜色 6 8 2 3" xfId="25152"/>
    <cellStyle name="60% - 强调文字颜色 6 8 2 4" xfId="855"/>
    <cellStyle name="60% - 强调文字颜色 6 8 3" xfId="25153"/>
    <cellStyle name="60% - 强调文字颜色 6 8 3 2" xfId="25154"/>
    <cellStyle name="60% - 强调文字颜色 6 8 3 3" xfId="25155"/>
    <cellStyle name="60% - 强调文字颜色 6 8 4" xfId="25157"/>
    <cellStyle name="60% - 强调文字颜色 6 8 5" xfId="25159"/>
    <cellStyle name="60% - 强调文字颜色 6 9" xfId="10491"/>
    <cellStyle name="60% - 强调文字颜色 6 9 2" xfId="25160"/>
    <cellStyle name="60% - 强调文字颜色 6 9 2 2" xfId="25161"/>
    <cellStyle name="60% - 强调文字颜色 6 9 2 2 2" xfId="25162"/>
    <cellStyle name="60% - 强调文字颜色 6 9 2 2 3" xfId="25163"/>
    <cellStyle name="60% - 强调文字颜色 6 9 2 3" xfId="25166"/>
    <cellStyle name="60% - 强调文字颜色 6 9 2 4" xfId="147"/>
    <cellStyle name="60% - 强调文字颜色 6 9 3" xfId="25167"/>
    <cellStyle name="60% - 强调文字颜色 6 9 3 2" xfId="25168"/>
    <cellStyle name="60% - 强调文字颜色 6 9 3 3" xfId="25169"/>
    <cellStyle name="60% - 强调文字颜色 6 9 4" xfId="25170"/>
    <cellStyle name="60% - 强调文字颜色 6 9 5" xfId="19884"/>
    <cellStyle name="6mal" xfId="25171"/>
    <cellStyle name="args.style" xfId="10283"/>
    <cellStyle name="ColLevel_0" xfId="25173"/>
    <cellStyle name="Comma [0]_!!!GO" xfId="25176"/>
    <cellStyle name="Comma_!!!GO" xfId="25178"/>
    <cellStyle name="Currency [0]_!!!GO" xfId="11179"/>
    <cellStyle name="Currency_!!!GO" xfId="15018"/>
    <cellStyle name="e鯪9Y_x000b_" xfId="25179"/>
    <cellStyle name="Grey" xfId="25180"/>
    <cellStyle name="Grey 2" xfId="1314"/>
    <cellStyle name="H" xfId="25181"/>
    <cellStyle name="H 2" xfId="25182"/>
    <cellStyle name="H 3" xfId="16058"/>
    <cellStyle name="H 4" xfId="16061"/>
    <cellStyle name="H 5" xfId="1211"/>
    <cellStyle name="H 6" xfId="5045"/>
    <cellStyle name="H 7" xfId="25183"/>
    <cellStyle name="H 8" xfId="25185"/>
    <cellStyle name="Header1" xfId="25186"/>
    <cellStyle name="Header2" xfId="25188"/>
    <cellStyle name="Header2 2" xfId="2700"/>
    <cellStyle name="Header2 3" xfId="5133"/>
    <cellStyle name="Header2 4" xfId="25189"/>
    <cellStyle name="Hyperlink_Book1" xfId="13174"/>
    <cellStyle name="Input [yellow]" xfId="25190"/>
    <cellStyle name="Input [yellow] 2" xfId="25191"/>
    <cellStyle name="Input [yellow] 3" xfId="22912"/>
    <cellStyle name="Input [yellow] 4" xfId="111"/>
    <cellStyle name="Input [yellow] 5" xfId="1839"/>
    <cellStyle name="Input [yellow] 6" xfId="1845"/>
    <cellStyle name="Input [yellow] 7" xfId="16587"/>
    <cellStyle name="Input [yellow] 8" xfId="16666"/>
    <cellStyle name="Input [yellow] 9" xfId="16701"/>
    <cellStyle name="Input Cells" xfId="25192"/>
    <cellStyle name="Input Cells 2" xfId="25194"/>
    <cellStyle name="Komma [0]_laroux" xfId="15122"/>
    <cellStyle name="Komma_laroux" xfId="7349"/>
    <cellStyle name="Linked Cells" xfId="25195"/>
    <cellStyle name="Linked Cells 2" xfId="5917"/>
    <cellStyle name="Millares [0]_96 Risk" xfId="13426"/>
    <cellStyle name="Millares_96 Risk" xfId="1411"/>
    <cellStyle name="Milliers [0]_!!!GO" xfId="25196"/>
    <cellStyle name="Milliers_!!!GO" xfId="9421"/>
    <cellStyle name="Moneda [0]_96 Risk" xfId="25198"/>
    <cellStyle name="Moneda_96 Risk" xfId="25199"/>
    <cellStyle name="Mon閠aire [0]_!!!GO" xfId="25203"/>
    <cellStyle name="Mon閠aire_!!!GO" xfId="14931"/>
    <cellStyle name="no dec" xfId="14500"/>
    <cellStyle name="Normal - Style1" xfId="25205"/>
    <cellStyle name="Normal_!!!GO" xfId="25206"/>
    <cellStyle name="per.style" xfId="25208"/>
    <cellStyle name="Percent [2]" xfId="25209"/>
    <cellStyle name="Percent [2] 2" xfId="25210"/>
    <cellStyle name="Percent [2] 2 2" xfId="9586"/>
    <cellStyle name="Percent [2] 2 2 2" xfId="7503"/>
    <cellStyle name="Percent [2] 2 2 3" xfId="9595"/>
    <cellStyle name="Percent [2] 2 3" xfId="9602"/>
    <cellStyle name="Percent [2] 2 4" xfId="260"/>
    <cellStyle name="Percent [2] 3" xfId="25211"/>
    <cellStyle name="Percent [2] 3 2" xfId="9658"/>
    <cellStyle name="Percent [2] 3 2 2" xfId="7599"/>
    <cellStyle name="Percent [2] 3 2 3" xfId="9671"/>
    <cellStyle name="Percent [2] 3 3" xfId="4770"/>
    <cellStyle name="Percent [2] 3 4" xfId="1380"/>
    <cellStyle name="Percent [2] 4" xfId="25212"/>
    <cellStyle name="Percent [2] 4 2" xfId="7492"/>
    <cellStyle name="Percent [2] 4 2 2" xfId="9711"/>
    <cellStyle name="Percent [2] 4 2 3" xfId="9712"/>
    <cellStyle name="Percent [2] 4 3" xfId="7498"/>
    <cellStyle name="Percent [2] 4 4" xfId="7551"/>
    <cellStyle name="Percent [2] 5" xfId="25213"/>
    <cellStyle name="Percent [2] 5 2" xfId="9718"/>
    <cellStyle name="Percent [2] 5 2 2" xfId="25214"/>
    <cellStyle name="Percent [2] 5 2 3" xfId="25215"/>
    <cellStyle name="Percent [2] 5 3" xfId="9721"/>
    <cellStyle name="Percent [2] 5 4" xfId="13117"/>
    <cellStyle name="Percent_!!!GO" xfId="8004"/>
    <cellStyle name="Pourcentage_pldt" xfId="25216"/>
    <cellStyle name="PSChar" xfId="387"/>
    <cellStyle name="PSChar 2" xfId="22842"/>
    <cellStyle name="PSChar 2 2" xfId="25218"/>
    <cellStyle name="PSChar 2 2 2" xfId="25219"/>
    <cellStyle name="PSChar 2 2 3" xfId="25220"/>
    <cellStyle name="PSChar 2 3" xfId="25221"/>
    <cellStyle name="PSChar 2 4" xfId="25222"/>
    <cellStyle name="PSChar 3" xfId="25223"/>
    <cellStyle name="PSChar 3 2" xfId="25224"/>
    <cellStyle name="PSChar 3 2 2" xfId="25225"/>
    <cellStyle name="PSChar 3 2 3" xfId="25227"/>
    <cellStyle name="PSChar 3 3" xfId="25228"/>
    <cellStyle name="PSChar 3 4" xfId="25229"/>
    <cellStyle name="PSChar 4" xfId="25230"/>
    <cellStyle name="PSChar 4 2" xfId="3624"/>
    <cellStyle name="PSChar 4 2 2" xfId="2141"/>
    <cellStyle name="PSChar 4 2 3" xfId="2176"/>
    <cellStyle name="PSChar 4 3" xfId="123"/>
    <cellStyle name="PSChar 4 4" xfId="1513"/>
    <cellStyle name="PSChar 5" xfId="25231"/>
    <cellStyle name="PSChar 5 2" xfId="25232"/>
    <cellStyle name="PSChar 5 2 2" xfId="8528"/>
    <cellStyle name="PSChar 5 2 3" xfId="8532"/>
    <cellStyle name="PSChar 5 3" xfId="19068"/>
    <cellStyle name="PSChar 5 4" xfId="19083"/>
    <cellStyle name="PSDate" xfId="25233"/>
    <cellStyle name="PSDate 2" xfId="25234"/>
    <cellStyle name="PSDate 2 2" xfId="362"/>
    <cellStyle name="PSDate 2 2 2" xfId="2679"/>
    <cellStyle name="PSDate 2 2 3" xfId="2687"/>
    <cellStyle name="PSDate 2 3" xfId="18757"/>
    <cellStyle name="PSDate 2 4" xfId="18839"/>
    <cellStyle name="PSDate 3" xfId="25235"/>
    <cellStyle name="PSDate 3 2" xfId="25236"/>
    <cellStyle name="PSDate 3 2 2" xfId="2951"/>
    <cellStyle name="PSDate 3 2 3" xfId="25237"/>
    <cellStyle name="PSDate 3 3" xfId="18933"/>
    <cellStyle name="PSDate 3 4" xfId="18956"/>
    <cellStyle name="PSDate 4" xfId="25238"/>
    <cellStyle name="PSDate 4 2" xfId="25239"/>
    <cellStyle name="PSDate 4 2 2" xfId="3208"/>
    <cellStyle name="PSDate 4 2 3" xfId="25240"/>
    <cellStyle name="PSDate 4 3" xfId="18980"/>
    <cellStyle name="PSDate 4 4" xfId="18998"/>
    <cellStyle name="PSDate 5" xfId="25242"/>
    <cellStyle name="PSDate 5 2" xfId="25246"/>
    <cellStyle name="PSDate 5 2 2" xfId="25247"/>
    <cellStyle name="PSDate 5 2 3" xfId="25248"/>
    <cellStyle name="PSDate 5 3" xfId="19007"/>
    <cellStyle name="PSDate 5 4" xfId="19016"/>
    <cellStyle name="PSDec" xfId="25249"/>
    <cellStyle name="PSDec 2" xfId="25250"/>
    <cellStyle name="PSDec 2 2" xfId="675"/>
    <cellStyle name="PSDec 2 2 2" xfId="21017"/>
    <cellStyle name="PSDec 2 2 3" xfId="21019"/>
    <cellStyle name="PSDec 2 3" xfId="25251"/>
    <cellStyle name="PSDec 2 4" xfId="25252"/>
    <cellStyle name="PSDec 3" xfId="25253"/>
    <cellStyle name="PSDec 3 2" xfId="25254"/>
    <cellStyle name="PSDec 3 2 2" xfId="25255"/>
    <cellStyle name="PSDec 3 2 3" xfId="25256"/>
    <cellStyle name="PSDec 3 3" xfId="25257"/>
    <cellStyle name="PSDec 3 4" xfId="25258"/>
    <cellStyle name="PSDec 4" xfId="25259"/>
    <cellStyle name="PSDec 4 2" xfId="6779"/>
    <cellStyle name="PSDec 4 2 2" xfId="25260"/>
    <cellStyle name="PSDec 4 2 3" xfId="25261"/>
    <cellStyle name="PSDec 4 3" xfId="6786"/>
    <cellStyle name="PSDec 4 4" xfId="25262"/>
    <cellStyle name="PSDec 5" xfId="25263"/>
    <cellStyle name="PSDec 5 2" xfId="11442"/>
    <cellStyle name="PSDec 5 2 2" xfId="25264"/>
    <cellStyle name="PSDec 5 2 3" xfId="25265"/>
    <cellStyle name="PSDec 5 3" xfId="12905"/>
    <cellStyle name="PSDec 5 4" xfId="25266"/>
    <cellStyle name="PSHeading" xfId="25267"/>
    <cellStyle name="PSInt" xfId="25269"/>
    <cellStyle name="PSInt 2" xfId="25270"/>
    <cellStyle name="PSInt 2 2" xfId="25271"/>
    <cellStyle name="PSInt 2 2 2" xfId="25272"/>
    <cellStyle name="PSInt 2 2 3" xfId="25273"/>
    <cellStyle name="PSInt 2 3" xfId="25275"/>
    <cellStyle name="PSInt 2 4" xfId="25276"/>
    <cellStyle name="PSInt 3" xfId="25277"/>
    <cellStyle name="PSInt 3 2" xfId="25278"/>
    <cellStyle name="PSInt 3 2 2" xfId="14299"/>
    <cellStyle name="PSInt 3 2 3" xfId="3010"/>
    <cellStyle name="PSInt 3 3" xfId="25279"/>
    <cellStyle name="PSInt 3 4" xfId="25280"/>
    <cellStyle name="PSInt 4" xfId="25281"/>
    <cellStyle name="PSInt 4 2" xfId="25282"/>
    <cellStyle name="PSInt 4 2 2" xfId="14654"/>
    <cellStyle name="PSInt 4 2 3" xfId="14662"/>
    <cellStyle name="PSInt 4 3" xfId="25284"/>
    <cellStyle name="PSInt 4 4" xfId="25285"/>
    <cellStyle name="PSInt 5" xfId="25286"/>
    <cellStyle name="PSInt 5 2" xfId="25287"/>
    <cellStyle name="PSInt 5 2 2" xfId="14886"/>
    <cellStyle name="PSInt 5 2 3" xfId="14890"/>
    <cellStyle name="PSInt 5 3" xfId="25288"/>
    <cellStyle name="PSInt 5 4" xfId="25289"/>
    <cellStyle name="PSSpacer" xfId="25290"/>
    <cellStyle name="PSSpacer 2" xfId="25291"/>
    <cellStyle name="PSSpacer 2 2" xfId="25292"/>
    <cellStyle name="PSSpacer 2 2 2" xfId="25293"/>
    <cellStyle name="PSSpacer 2 2 3" xfId="25294"/>
    <cellStyle name="PSSpacer 2 3" xfId="25295"/>
    <cellStyle name="PSSpacer 2 4" xfId="25296"/>
    <cellStyle name="PSSpacer 3" xfId="20948"/>
    <cellStyle name="PSSpacer 3 2" xfId="25297"/>
    <cellStyle name="PSSpacer 3 2 2" xfId="25298"/>
    <cellStyle name="PSSpacer 3 2 3" xfId="25299"/>
    <cellStyle name="PSSpacer 3 3" xfId="25300"/>
    <cellStyle name="PSSpacer 3 4" xfId="25301"/>
    <cellStyle name="PSSpacer 4" xfId="22246"/>
    <cellStyle name="PSSpacer 4 2" xfId="25303"/>
    <cellStyle name="PSSpacer 4 2 2" xfId="25304"/>
    <cellStyle name="PSSpacer 4 2 3" xfId="25305"/>
    <cellStyle name="PSSpacer 4 3" xfId="25307"/>
    <cellStyle name="PSSpacer 4 4" xfId="25308"/>
    <cellStyle name="PSSpacer 5" xfId="8491"/>
    <cellStyle name="PSSpacer 5 2" xfId="25309"/>
    <cellStyle name="PSSpacer 5 2 2" xfId="25310"/>
    <cellStyle name="PSSpacer 5 2 3" xfId="25311"/>
    <cellStyle name="PSSpacer 5 3" xfId="25312"/>
    <cellStyle name="PSSpacer 5 4" xfId="25315"/>
    <cellStyle name="RowLevel_0" xfId="20561"/>
    <cellStyle name="sstot" xfId="25316"/>
    <cellStyle name="sstot 2" xfId="25317"/>
    <cellStyle name="Standaard_laroux" xfId="25318"/>
    <cellStyle name="Standard_AREAS" xfId="25319"/>
    <cellStyle name="t" xfId="25321"/>
    <cellStyle name="t 2" xfId="25322"/>
    <cellStyle name="t_HVAC Equipment (3)" xfId="19567"/>
    <cellStyle name="t_HVAC Equipment (3) 2" xfId="25323"/>
    <cellStyle name="underline" xfId="25326"/>
    <cellStyle name="Valuta [0]_laroux" xfId="25079"/>
    <cellStyle name="Valuta_laroux" xfId="25329"/>
    <cellStyle name="_pldt_1EG" xfId="25330"/>
    <cellStyle name="だ[0]_PLDTSx_" xfId="25331"/>
    <cellStyle name="だ_PLDTLDT" xfId="24281"/>
    <cellStyle name="百分比 10" xfId="7706"/>
    <cellStyle name="百分比 10 2" xfId="4493"/>
    <cellStyle name="百分比 10 2 2" xfId="2550"/>
    <cellStyle name="百分比 10 2 2 2" xfId="5117"/>
    <cellStyle name="百分比 10 2 2 2 2" xfId="25333"/>
    <cellStyle name="百分比 10 2 2 2 3" xfId="25334"/>
    <cellStyle name="百分比 10 2 2 3" xfId="5121"/>
    <cellStyle name="百分比 10 2 2 4" xfId="13266"/>
    <cellStyle name="百分比 10 2 3" xfId="2108"/>
    <cellStyle name="百分比 10 2 3 2" xfId="25335"/>
    <cellStyle name="百分比 10 2 3 2 2" xfId="25336"/>
    <cellStyle name="百分比 10 2 3 2 3" xfId="25337"/>
    <cellStyle name="百分比 10 2 3 3" xfId="25338"/>
    <cellStyle name="百分比 10 2 3 4" xfId="25339"/>
    <cellStyle name="百分比 10 2 4" xfId="2124"/>
    <cellStyle name="百分比 10 2 4 2" xfId="25341"/>
    <cellStyle name="百分比 10 2 4 3" xfId="25343"/>
    <cellStyle name="百分比 10 2 5" xfId="25345"/>
    <cellStyle name="百分比 10 2 6" xfId="25346"/>
    <cellStyle name="百分比 10 3" xfId="4504"/>
    <cellStyle name="百分比 10 3 2" xfId="2900"/>
    <cellStyle name="百分比 10 3 2 2" xfId="7710"/>
    <cellStyle name="百分比 10 3 2 3" xfId="7714"/>
    <cellStyle name="百分比 10 3 3" xfId="2161"/>
    <cellStyle name="百分比 10 3 4" xfId="2172"/>
    <cellStyle name="百分比 10 4" xfId="4514"/>
    <cellStyle name="百分比 10 4 2" xfId="7719"/>
    <cellStyle name="百分比 10 4 2 2" xfId="7725"/>
    <cellStyle name="百分比 10 4 2 3" xfId="7726"/>
    <cellStyle name="百分比 10 4 3" xfId="7737"/>
    <cellStyle name="百分比 10 4 4" xfId="7742"/>
    <cellStyle name="百分比 10 5" xfId="5128"/>
    <cellStyle name="百分比 10 5 2" xfId="7749"/>
    <cellStyle name="百分比 10 5 2 2" xfId="25347"/>
    <cellStyle name="百分比 10 5 2 3" xfId="25348"/>
    <cellStyle name="百分比 10 5 3" xfId="7753"/>
    <cellStyle name="百分比 10 5 4" xfId="25350"/>
    <cellStyle name="百分比 10 6" xfId="1250"/>
    <cellStyle name="百分比 10 6 2" xfId="11302"/>
    <cellStyle name="百分比 10 6 3" xfId="11599"/>
    <cellStyle name="百分比 10 7" xfId="1260"/>
    <cellStyle name="百分比 10 8" xfId="11602"/>
    <cellStyle name="百分比 11" xfId="7757"/>
    <cellStyle name="百分比 11 2" xfId="555"/>
    <cellStyle name="百分比 11 2 2" xfId="573"/>
    <cellStyle name="百分比 11 2 2 2" xfId="25351"/>
    <cellStyle name="百分比 11 2 2 2 2" xfId="25352"/>
    <cellStyle name="百分比 11 2 2 2 3" xfId="25353"/>
    <cellStyle name="百分比 11 2 2 3" xfId="25354"/>
    <cellStyle name="百分比 11 2 2 4" xfId="25355"/>
    <cellStyle name="百分比 11 2 3" xfId="487"/>
    <cellStyle name="百分比 11 2 3 2" xfId="25356"/>
    <cellStyle name="百分比 11 2 3 2 2" xfId="4339"/>
    <cellStyle name="百分比 11 2 3 2 3" xfId="4374"/>
    <cellStyle name="百分比 11 2 3 3" xfId="25357"/>
    <cellStyle name="百分比 11 2 3 4" xfId="25358"/>
    <cellStyle name="百分比 11 2 4" xfId="11478"/>
    <cellStyle name="百分比 11 2 4 2" xfId="25360"/>
    <cellStyle name="百分比 11 2 4 3" xfId="25361"/>
    <cellStyle name="百分比 11 2 5" xfId="16806"/>
    <cellStyle name="百分比 11 2 6" xfId="25362"/>
    <cellStyle name="百分比 11 3" xfId="7759"/>
    <cellStyle name="百分比 11 3 2" xfId="580"/>
    <cellStyle name="百分比 11 3 2 2" xfId="25363"/>
    <cellStyle name="百分比 11 3 2 3" xfId="25364"/>
    <cellStyle name="百分比 11 3 3" xfId="506"/>
    <cellStyle name="百分比 11 3 4" xfId="25365"/>
    <cellStyle name="百分比 11 4" xfId="7765"/>
    <cellStyle name="百分比 11 4 2" xfId="9122"/>
    <cellStyle name="百分比 11 4 2 2" xfId="25366"/>
    <cellStyle name="百分比 11 4 2 3" xfId="25367"/>
    <cellStyle name="百分比 11 4 3" xfId="25368"/>
    <cellStyle name="百分比 11 4 4" xfId="25370"/>
    <cellStyle name="百分比 11 5" xfId="25372"/>
    <cellStyle name="百分比 11 5 2" xfId="25373"/>
    <cellStyle name="百分比 11 5 2 2" xfId="25374"/>
    <cellStyle name="百分比 11 5 2 3" xfId="25375"/>
    <cellStyle name="百分比 11 5 3" xfId="25376"/>
    <cellStyle name="百分比 11 5 4" xfId="25377"/>
    <cellStyle name="百分比 11 6" xfId="9746"/>
    <cellStyle name="百分比 11 6 2" xfId="25378"/>
    <cellStyle name="百分比 11 6 3" xfId="25379"/>
    <cellStyle name="百分比 11 7" xfId="11604"/>
    <cellStyle name="百分比 11 8" xfId="25380"/>
    <cellStyle name="百分比 12" xfId="7768"/>
    <cellStyle name="百分比 12 2" xfId="616"/>
    <cellStyle name="百分比 12 2 2" xfId="627"/>
    <cellStyle name="百分比 12 2 2 2" xfId="25382"/>
    <cellStyle name="百分比 12 2 2 2 2" xfId="25383"/>
    <cellStyle name="百分比 12 2 2 2 3" xfId="25384"/>
    <cellStyle name="百分比 12 2 2 3" xfId="25385"/>
    <cellStyle name="百分比 12 2 2 4" xfId="25386"/>
    <cellStyle name="百分比 12 2 3" xfId="7771"/>
    <cellStyle name="百分比 12 2 3 2" xfId="25387"/>
    <cellStyle name="百分比 12 2 3 2 2" xfId="25388"/>
    <cellStyle name="百分比 12 2 3 2 3" xfId="25389"/>
    <cellStyle name="百分比 12 2 3 3" xfId="25390"/>
    <cellStyle name="百分比 12 2 3 4" xfId="25391"/>
    <cellStyle name="百分比 12 2 4" xfId="25394"/>
    <cellStyle name="百分比 12 2 4 2" xfId="25395"/>
    <cellStyle name="百分比 12 2 4 3" xfId="25396"/>
    <cellStyle name="百分比 12 2 5" xfId="25397"/>
    <cellStyle name="百分比 12 2 6" xfId="25399"/>
    <cellStyle name="百分比 12 3" xfId="7777"/>
    <cellStyle name="百分比 12 3 2" xfId="25401"/>
    <cellStyle name="百分比 12 3 2 2" xfId="25402"/>
    <cellStyle name="百分比 12 3 2 3" xfId="25403"/>
    <cellStyle name="百分比 12 3 3" xfId="25404"/>
    <cellStyle name="百分比 12 3 4" xfId="25405"/>
    <cellStyle name="百分比 12 4" xfId="7780"/>
    <cellStyle name="百分比 12 4 2" xfId="9134"/>
    <cellStyle name="百分比 12 4 2 2" xfId="25406"/>
    <cellStyle name="百分比 12 4 2 3" xfId="25407"/>
    <cellStyle name="百分比 12 4 3" xfId="25408"/>
    <cellStyle name="百分比 12 4 4" xfId="25409"/>
    <cellStyle name="百分比 12 5" xfId="25411"/>
    <cellStyle name="百分比 12 5 2" xfId="11586"/>
    <cellStyle name="百分比 12 5 2 2" xfId="25412"/>
    <cellStyle name="百分比 12 5 2 3" xfId="25413"/>
    <cellStyle name="百分比 12 5 3" xfId="25414"/>
    <cellStyle name="百分比 12 5 4" xfId="25415"/>
    <cellStyle name="百分比 12 6" xfId="25416"/>
    <cellStyle name="百分比 12 6 2" xfId="25417"/>
    <cellStyle name="百分比 12 6 3" xfId="25418"/>
    <cellStyle name="百分比 12 7" xfId="25419"/>
    <cellStyle name="百分比 12 8" xfId="25420"/>
    <cellStyle name="百分比 13" xfId="7781"/>
    <cellStyle name="百分比 13 2" xfId="655"/>
    <cellStyle name="百分比 13 2 2" xfId="668"/>
    <cellStyle name="百分比 13 2 2 2" xfId="25421"/>
    <cellStyle name="百分比 13 2 2 2 2" xfId="25423"/>
    <cellStyle name="百分比 13 2 2 2 3" xfId="25424"/>
    <cellStyle name="百分比 13 2 2 3" xfId="25425"/>
    <cellStyle name="百分比 13 2 2 4" xfId="25427"/>
    <cellStyle name="百分比 13 2 3" xfId="7785"/>
    <cellStyle name="百分比 13 2 3 2" xfId="25428"/>
    <cellStyle name="百分比 13 2 3 2 2" xfId="25429"/>
    <cellStyle name="百分比 13 2 3 2 3" xfId="25431"/>
    <cellStyle name="百分比 13 2 3 3" xfId="25432"/>
    <cellStyle name="百分比 13 2 3 4" xfId="25433"/>
    <cellStyle name="百分比 13 2 4" xfId="25436"/>
    <cellStyle name="百分比 13 2 4 2" xfId="25437"/>
    <cellStyle name="百分比 13 2 4 3" xfId="25438"/>
    <cellStyle name="百分比 13 2 5" xfId="25439"/>
    <cellStyle name="百分比 13 2 6" xfId="25440"/>
    <cellStyle name="百分比 13 3" xfId="7790"/>
    <cellStyle name="百分比 13 3 2" xfId="25441"/>
    <cellStyle name="百分比 13 3 2 2" xfId="25443"/>
    <cellStyle name="百分比 13 3 2 3" xfId="25447"/>
    <cellStyle name="百分比 13 3 3" xfId="25451"/>
    <cellStyle name="百分比 13 3 4" xfId="14272"/>
    <cellStyle name="百分比 13 4" xfId="7796"/>
    <cellStyle name="百分比 13 4 2" xfId="9143"/>
    <cellStyle name="百分比 13 4 2 2" xfId="25452"/>
    <cellStyle name="百分比 13 4 2 3" xfId="25454"/>
    <cellStyle name="百分比 13 4 3" xfId="25456"/>
    <cellStyle name="百分比 13 4 4" xfId="25457"/>
    <cellStyle name="百分比 13 5" xfId="25459"/>
    <cellStyle name="百分比 13 5 2" xfId="25463"/>
    <cellStyle name="百分比 13 5 2 2" xfId="25467"/>
    <cellStyle name="百分比 13 5 2 3" xfId="2903"/>
    <cellStyle name="百分比 13 5 3" xfId="25470"/>
    <cellStyle name="百分比 13 5 4" xfId="25471"/>
    <cellStyle name="百分比 13 6" xfId="25473"/>
    <cellStyle name="百分比 13 6 2" xfId="17992"/>
    <cellStyle name="百分比 13 6 3" xfId="17997"/>
    <cellStyle name="百分比 13 7" xfId="25476"/>
    <cellStyle name="百分比 13 8" xfId="25477"/>
    <cellStyle name="百分比 14" xfId="706"/>
    <cellStyle name="百分比 14 2" xfId="718"/>
    <cellStyle name="百分比 14 2 2" xfId="732"/>
    <cellStyle name="百分比 14 2 2 2" xfId="21984"/>
    <cellStyle name="百分比 14 2 2 2 2" xfId="25478"/>
    <cellStyle name="百分比 14 2 2 2 3" xfId="25479"/>
    <cellStyle name="百分比 14 2 2 3" xfId="21987"/>
    <cellStyle name="百分比 14 2 2 4" xfId="25480"/>
    <cellStyle name="百分比 14 2 3" xfId="7803"/>
    <cellStyle name="百分比 14 2 3 2" xfId="25481"/>
    <cellStyle name="百分比 14 2 3 2 2" xfId="25482"/>
    <cellStyle name="百分比 14 2 3 2 3" xfId="25483"/>
    <cellStyle name="百分比 14 2 3 3" xfId="25484"/>
    <cellStyle name="百分比 14 2 3 4" xfId="25485"/>
    <cellStyle name="百分比 14 2 4" xfId="14503"/>
    <cellStyle name="百分比 14 2 4 2" xfId="25487"/>
    <cellStyle name="百分比 14 2 4 3" xfId="25488"/>
    <cellStyle name="百分比 14 2 5" xfId="14550"/>
    <cellStyle name="百分比 14 2 6" xfId="14567"/>
    <cellStyle name="百分比 14 3" xfId="761"/>
    <cellStyle name="百分比 14 3 2" xfId="21990"/>
    <cellStyle name="百分比 14 3 2 2" xfId="21993"/>
    <cellStyle name="百分比 14 3 2 3" xfId="4584"/>
    <cellStyle name="百分比 14 3 3" xfId="21996"/>
    <cellStyle name="百分比 14 3 4" xfId="14629"/>
    <cellStyle name="百分比 14 4" xfId="7806"/>
    <cellStyle name="百分比 14 4 2" xfId="21998"/>
    <cellStyle name="百分比 14 4 2 2" xfId="22002"/>
    <cellStyle name="百分比 14 4 2 3" xfId="22005"/>
    <cellStyle name="百分比 14 4 3" xfId="22008"/>
    <cellStyle name="百分比 14 4 4" xfId="14683"/>
    <cellStyle name="百分比 14 5" xfId="22011"/>
    <cellStyle name="百分比 14 5 2" xfId="22014"/>
    <cellStyle name="百分比 14 5 2 2" xfId="16737"/>
    <cellStyle name="百分比 14 5 2 3" xfId="16740"/>
    <cellStyle name="百分比 14 5 3" xfId="22017"/>
    <cellStyle name="百分比 14 5 4" xfId="25489"/>
    <cellStyle name="百分比 14 6" xfId="22019"/>
    <cellStyle name="百分比 14 6 2" xfId="25490"/>
    <cellStyle name="百分比 14 6 3" xfId="25491"/>
    <cellStyle name="百分比 14 7" xfId="25492"/>
    <cellStyle name="百分比 14 8" xfId="25493"/>
    <cellStyle name="百分比 15" xfId="792"/>
    <cellStyle name="百分比 15 2" xfId="7811"/>
    <cellStyle name="百分比 15 2 2" xfId="22130"/>
    <cellStyle name="百分比 15 2 2 2" xfId="22135"/>
    <cellStyle name="百分比 15 2 2 2 2" xfId="24825"/>
    <cellStyle name="百分比 15 2 2 2 3" xfId="24828"/>
    <cellStyle name="百分比 15 2 2 3" xfId="22140"/>
    <cellStyle name="百分比 15 2 2 4" xfId="24832"/>
    <cellStyle name="百分比 15 2 3" xfId="22146"/>
    <cellStyle name="百分比 15 2 3 2" xfId="24835"/>
    <cellStyle name="百分比 15 2 3 2 2" xfId="25494"/>
    <cellStyle name="百分比 15 2 3 2 3" xfId="25496"/>
    <cellStyle name="百分比 15 2 3 3" xfId="24838"/>
    <cellStyle name="百分比 15 2 3 4" xfId="25498"/>
    <cellStyle name="百分比 15 2 4" xfId="14830"/>
    <cellStyle name="百分比 15 2 4 2" xfId="2468"/>
    <cellStyle name="百分比 15 2 4 3" xfId="25500"/>
    <cellStyle name="百分比 15 2 5" xfId="14845"/>
    <cellStyle name="百分比 15 2 6" xfId="14856"/>
    <cellStyle name="百分比 15 3" xfId="7818"/>
    <cellStyle name="百分比 15 3 2" xfId="21250"/>
    <cellStyle name="百分比 15 3 2 2" xfId="22150"/>
    <cellStyle name="百分比 15 3 2 3" xfId="138"/>
    <cellStyle name="百分比 15 3 3" xfId="22155"/>
    <cellStyle name="百分比 15 3 4" xfId="14873"/>
    <cellStyle name="百分比 15 4" xfId="22159"/>
    <cellStyle name="百分比 15 4 2" xfId="22165"/>
    <cellStyle name="百分比 15 4 2 2" xfId="22170"/>
    <cellStyle name="百分比 15 4 2 3" xfId="22175"/>
    <cellStyle name="百分比 15 4 3" xfId="22181"/>
    <cellStyle name="百分比 15 4 4" xfId="14898"/>
    <cellStyle name="百分比 15 5" xfId="22186"/>
    <cellStyle name="百分比 15 5 2" xfId="22191"/>
    <cellStyle name="百分比 15 5 2 2" xfId="17330"/>
    <cellStyle name="百分比 15 5 2 3" xfId="25502"/>
    <cellStyle name="百分比 15 5 3" xfId="22196"/>
    <cellStyle name="百分比 15 5 4" xfId="25506"/>
    <cellStyle name="百分比 15 6" xfId="22200"/>
    <cellStyle name="百分比 15 6 2" xfId="25508"/>
    <cellStyle name="百分比 15 6 3" xfId="25511"/>
    <cellStyle name="百分比 15 7" xfId="24993"/>
    <cellStyle name="百分比 15 8" xfId="25514"/>
    <cellStyle name="百分比 16" xfId="1058"/>
    <cellStyle name="百分比 16 2" xfId="22251"/>
    <cellStyle name="百分比 16 2 2" xfId="22256"/>
    <cellStyle name="百分比 16 2 2 2" xfId="22260"/>
    <cellStyle name="百分比 16 2 2 2 2" xfId="25516"/>
    <cellStyle name="百分比 16 2 2 2 3" xfId="25519"/>
    <cellStyle name="百分比 16 2 2 3" xfId="18094"/>
    <cellStyle name="百分比 16 2 2 4" xfId="608"/>
    <cellStyle name="百分比 16 2 3" xfId="4900"/>
    <cellStyle name="百分比 16 2 3 2" xfId="25521"/>
    <cellStyle name="百分比 16 2 3 2 2" xfId="25523"/>
    <cellStyle name="百分比 16 2 3 2 3" xfId="25525"/>
    <cellStyle name="百分比 16 2 3 3" xfId="18102"/>
    <cellStyle name="百分比 16 2 3 4" xfId="18109"/>
    <cellStyle name="百分比 16 2 4" xfId="14947"/>
    <cellStyle name="百分比 16 2 4 2" xfId="25528"/>
    <cellStyle name="百分比 16 2 4 3" xfId="14954"/>
    <cellStyle name="百分比 16 2 5" xfId="14961"/>
    <cellStyle name="百分比 16 2 6" xfId="14968"/>
    <cellStyle name="百分比 16 3" xfId="20059"/>
    <cellStyle name="百分比 16 3 2" xfId="22265"/>
    <cellStyle name="百分比 16 3 2 2" xfId="22269"/>
    <cellStyle name="百分比 16 3 2 3" xfId="18164"/>
    <cellStyle name="百分比 16 3 3" xfId="22274"/>
    <cellStyle name="百分比 16 3 4" xfId="2749"/>
    <cellStyle name="百分比 16 4" xfId="17048"/>
    <cellStyle name="百分比 16 4 2" xfId="22279"/>
    <cellStyle name="百分比 16 4 2 2" xfId="25530"/>
    <cellStyle name="百分比 16 4 2 3" xfId="18209"/>
    <cellStyle name="百分比 16 4 3" xfId="22284"/>
    <cellStyle name="百分比 16 4 4" xfId="25534"/>
    <cellStyle name="百分比 16 5" xfId="22290"/>
    <cellStyle name="百分比 16 5 2" xfId="25537"/>
    <cellStyle name="百分比 16 5 2 2" xfId="25539"/>
    <cellStyle name="百分比 16 5 2 3" xfId="25541"/>
    <cellStyle name="百分比 16 5 3" xfId="25545"/>
    <cellStyle name="百分比 16 5 4" xfId="25547"/>
    <cellStyle name="百分比 16 6" xfId="261"/>
    <cellStyle name="百分比 16 6 2" xfId="25549"/>
    <cellStyle name="百分比 16 6 3" xfId="25552"/>
    <cellStyle name="百分比 16 7" xfId="25555"/>
    <cellStyle name="百分比 16 8" xfId="25558"/>
    <cellStyle name="百分比 17" xfId="1127"/>
    <cellStyle name="百分比 17 2" xfId="20090"/>
    <cellStyle name="百分比 17 2 2" xfId="8251"/>
    <cellStyle name="百分比 17 2 2 2" xfId="8257"/>
    <cellStyle name="百分比 17 2 2 2 2" xfId="25560"/>
    <cellStyle name="百分比 17 2 2 2 3" xfId="25563"/>
    <cellStyle name="百分比 17 2 2 3" xfId="8265"/>
    <cellStyle name="百分比 17 2 2 4" xfId="18302"/>
    <cellStyle name="百分比 17 2 3" xfId="5433"/>
    <cellStyle name="百分比 17 2 3 2" xfId="25565"/>
    <cellStyle name="百分比 17 2 3 2 2" xfId="25567"/>
    <cellStyle name="百分比 17 2 3 2 3" xfId="25569"/>
    <cellStyle name="百分比 17 2 3 3" xfId="16652"/>
    <cellStyle name="百分比 17 2 3 4" xfId="18315"/>
    <cellStyle name="百分比 17 2 4" xfId="5448"/>
    <cellStyle name="百分比 17 2 4 2" xfId="25571"/>
    <cellStyle name="百分比 17 2 4 3" xfId="15010"/>
    <cellStyle name="百分比 17 2 5" xfId="15016"/>
    <cellStyle name="百分比 17 2 6" xfId="15025"/>
    <cellStyle name="百分比 17 3" xfId="20094"/>
    <cellStyle name="百分比 17 3 2" xfId="25573"/>
    <cellStyle name="百分比 17 3 2 2" xfId="25575"/>
    <cellStyle name="百分比 17 3 2 3" xfId="16690"/>
    <cellStyle name="百分比 17 3 3" xfId="25577"/>
    <cellStyle name="百分比 17 3 4" xfId="25579"/>
    <cellStyle name="百分比 17 4" xfId="22337"/>
    <cellStyle name="百分比 17 4 2" xfId="24997"/>
    <cellStyle name="百分比 17 4 2 2" xfId="25581"/>
    <cellStyle name="百分比 17 4 2 3" xfId="18414"/>
    <cellStyle name="百分比 17 4 3" xfId="25001"/>
    <cellStyle name="百分比 17 4 4" xfId="25583"/>
    <cellStyle name="百分比 17 5" xfId="25005"/>
    <cellStyle name="百分比 17 5 2" xfId="25585"/>
    <cellStyle name="百分比 17 5 2 2" xfId="25587"/>
    <cellStyle name="百分比 17 5 2 3" xfId="9681"/>
    <cellStyle name="百分比 17 5 3" xfId="25589"/>
    <cellStyle name="百分比 17 5 4" xfId="25591"/>
    <cellStyle name="百分比 17 6" xfId="25009"/>
    <cellStyle name="百分比 17 6 2" xfId="9504"/>
    <cellStyle name="百分比 17 6 3" xfId="25593"/>
    <cellStyle name="百分比 17 7" xfId="25595"/>
    <cellStyle name="百分比 17 8" xfId="4362"/>
    <cellStyle name="百分比 18" xfId="20099"/>
    <cellStyle name="百分比 18 2" xfId="22359"/>
    <cellStyle name="百分比 18 2 2" xfId="8346"/>
    <cellStyle name="百分比 18 2 2 2" xfId="12418"/>
    <cellStyle name="百分比 18 2 2 2 2" xfId="12424"/>
    <cellStyle name="百分比 18 2 2 2 3" xfId="12488"/>
    <cellStyle name="百分比 18 2 2 3" xfId="12655"/>
    <cellStyle name="百分比 18 2 2 4" xfId="12759"/>
    <cellStyle name="百分比 18 2 3" xfId="23545"/>
    <cellStyle name="百分比 18 2 3 2" xfId="13121"/>
    <cellStyle name="百分比 18 2 3 2 2" xfId="13127"/>
    <cellStyle name="百分比 18 2 3 2 3" xfId="13212"/>
    <cellStyle name="百分比 18 2 3 3" xfId="13291"/>
    <cellStyle name="百分比 18 2 3 4" xfId="13346"/>
    <cellStyle name="百分比 18 2 4" xfId="15054"/>
    <cellStyle name="百分比 18 2 4 2" xfId="13552"/>
    <cellStyle name="百分比 18 2 4 3" xfId="13605"/>
    <cellStyle name="百分比 18 2 5" xfId="15057"/>
    <cellStyle name="百分比 18 2 6" xfId="15065"/>
    <cellStyle name="百分比 18 3" xfId="22363"/>
    <cellStyle name="百分比 18 3 2" xfId="25597"/>
    <cellStyle name="百分比 18 3 2 2" xfId="9036"/>
    <cellStyle name="百分比 18 3 2 3" xfId="9691"/>
    <cellStyle name="百分比 18 3 3" xfId="23549"/>
    <cellStyle name="百分比 18 3 4" xfId="9702"/>
    <cellStyle name="百分比 18 4" xfId="25013"/>
    <cellStyle name="百分比 18 4 2" xfId="25599"/>
    <cellStyle name="百分比 18 4 2 2" xfId="25601"/>
    <cellStyle name="百分比 18 4 2 3" xfId="25603"/>
    <cellStyle name="百分比 18 4 3" xfId="23552"/>
    <cellStyle name="百分比 18 4 4" xfId="19036"/>
    <cellStyle name="百分比 18 5" xfId="18185"/>
    <cellStyle name="百分比 18 5 2" xfId="18190"/>
    <cellStyle name="百分比 18 5 2 2" xfId="12969"/>
    <cellStyle name="百分比 18 5 2 3" xfId="12975"/>
    <cellStyle name="百分比 18 5 3" xfId="18195"/>
    <cellStyle name="百分比 18 5 4" xfId="25605"/>
    <cellStyle name="百分比 18 6" xfId="7554"/>
    <cellStyle name="百分比 18 6 2" xfId="25607"/>
    <cellStyle name="百分比 18 6 3" xfId="25611"/>
    <cellStyle name="百分比 18 7" xfId="7561"/>
    <cellStyle name="百分比 18 8" xfId="25615"/>
    <cellStyle name="百分比 19" xfId="20104"/>
    <cellStyle name="百分比 19 2" xfId="25617"/>
    <cellStyle name="百分比 19 2 2" xfId="25619"/>
    <cellStyle name="百分比 19 2 2 2" xfId="16879"/>
    <cellStyle name="百分比 19 2 2 2 2" xfId="25621"/>
    <cellStyle name="百分比 19 2 2 2 3" xfId="25623"/>
    <cellStyle name="百分比 19 2 2 3" xfId="25625"/>
    <cellStyle name="百分比 19 2 2 4" xfId="25628"/>
    <cellStyle name="百分比 19 2 3" xfId="23557"/>
    <cellStyle name="百分比 19 2 3 2" xfId="16886"/>
    <cellStyle name="百分比 19 2 3 2 2" xfId="25631"/>
    <cellStyle name="百分比 19 2 3 2 3" xfId="25633"/>
    <cellStyle name="百分比 19 2 3 3" xfId="25635"/>
    <cellStyle name="百分比 19 2 3 4" xfId="25637"/>
    <cellStyle name="百分比 19 2 4" xfId="19"/>
    <cellStyle name="百分比 19 2 4 2" xfId="25639"/>
    <cellStyle name="百分比 19 2 4 3" xfId="25641"/>
    <cellStyle name="百分比 19 2 5" xfId="25643"/>
    <cellStyle name="百分比 19 2 6" xfId="23424"/>
    <cellStyle name="百分比 19 3" xfId="25645"/>
    <cellStyle name="百分比 19 3 2" xfId="4166"/>
    <cellStyle name="百分比 19 3 2 2" xfId="4172"/>
    <cellStyle name="百分比 19 3 2 3" xfId="4178"/>
    <cellStyle name="百分比 19 3 3" xfId="3582"/>
    <cellStyle name="百分比 19 3 4" xfId="3596"/>
    <cellStyle name="百分比 19 4" xfId="25647"/>
    <cellStyle name="百分比 19 4 2" xfId="750"/>
    <cellStyle name="百分比 19 4 2 2" xfId="2571"/>
    <cellStyle name="百分比 19 4 2 3" xfId="2596"/>
    <cellStyle name="百分比 19 4 3" xfId="774"/>
    <cellStyle name="百分比 19 4 4" xfId="2641"/>
    <cellStyle name="百分比 19 5" xfId="18198"/>
    <cellStyle name="百分比 19 5 2" xfId="926"/>
    <cellStyle name="百分比 19 5 2 2" xfId="164"/>
    <cellStyle name="百分比 19 5 2 3" xfId="93"/>
    <cellStyle name="百分比 19 5 3" xfId="965"/>
    <cellStyle name="百分比 19 5 4" xfId="1020"/>
    <cellStyle name="百分比 19 6" xfId="18201"/>
    <cellStyle name="百分比 19 6 2" xfId="1084"/>
    <cellStyle name="百分比 19 6 3" xfId="1102"/>
    <cellStyle name="百分比 19 7" xfId="18205"/>
    <cellStyle name="百分比 19 8" xfId="25649"/>
    <cellStyle name="百分比 2" xfId="25652"/>
    <cellStyle name="百分比 2 2" xfId="25653"/>
    <cellStyle name="百分比 2 2 10" xfId="25655"/>
    <cellStyle name="百分比 2 2 10 2" xfId="9226"/>
    <cellStyle name="百分比 2 2 10 2 2" xfId="25656"/>
    <cellStyle name="百分比 2 2 10 2 2 2" xfId="14319"/>
    <cellStyle name="百分比 2 2 10 2 2 3" xfId="25657"/>
    <cellStyle name="百分比 2 2 10 2 3" xfId="25658"/>
    <cellStyle name="百分比 2 2 10 2 4" xfId="21208"/>
    <cellStyle name="百分比 2 2 10 3" xfId="9229"/>
    <cellStyle name="百分比 2 2 10 3 2" xfId="16275"/>
    <cellStyle name="百分比 2 2 10 3 3" xfId="16286"/>
    <cellStyle name="百分比 2 2 10 4" xfId="25659"/>
    <cellStyle name="百分比 2 2 10 5" xfId="25661"/>
    <cellStyle name="百分比 2 2 11" xfId="25662"/>
    <cellStyle name="百分比 2 2 11 2" xfId="9237"/>
    <cellStyle name="百分比 2 2 11 2 2" xfId="25663"/>
    <cellStyle name="百分比 2 2 11 2 3" xfId="25664"/>
    <cellStyle name="百分比 2 2 11 3" xfId="913"/>
    <cellStyle name="百分比 2 2 11 4" xfId="25665"/>
    <cellStyle name="百分比 2 2 12" xfId="25667"/>
    <cellStyle name="百分比 2 2 12 2" xfId="9252"/>
    <cellStyle name="百分比 2 2 12 2 2" xfId="25668"/>
    <cellStyle name="百分比 2 2 12 2 3" xfId="25670"/>
    <cellStyle name="百分比 2 2 12 3" xfId="25674"/>
    <cellStyle name="百分比 2 2 12 4" xfId="25675"/>
    <cellStyle name="百分比 2 2 13" xfId="25677"/>
    <cellStyle name="百分比 2 2 13 2" xfId="25679"/>
    <cellStyle name="百分比 2 2 13 2 2" xfId="25680"/>
    <cellStyle name="百分比 2 2 13 2 3" xfId="25681"/>
    <cellStyle name="百分比 2 2 13 3" xfId="25682"/>
    <cellStyle name="百分比 2 2 13 4" xfId="25683"/>
    <cellStyle name="百分比 2 2 14" xfId="25684"/>
    <cellStyle name="百分比 2 2 14 2" xfId="25687"/>
    <cellStyle name="百分比 2 2 14 2 2" xfId="25689"/>
    <cellStyle name="百分比 2 2 14 2 3" xfId="25690"/>
    <cellStyle name="百分比 2 2 14 3" xfId="25691"/>
    <cellStyle name="百分比 2 2 14 4" xfId="25693"/>
    <cellStyle name="百分比 2 2 15" xfId="25694"/>
    <cellStyle name="百分比 2 2 15 2" xfId="25696"/>
    <cellStyle name="百分比 2 2 15 2 2" xfId="25697"/>
    <cellStyle name="百分比 2 2 15 2 3" xfId="25698"/>
    <cellStyle name="百分比 2 2 15 3" xfId="25699"/>
    <cellStyle name="百分比 2 2 15 4" xfId="25700"/>
    <cellStyle name="百分比 2 2 16" xfId="25701"/>
    <cellStyle name="百分比 2 2 16 2" xfId="25703"/>
    <cellStyle name="百分比 2 2 16 3" xfId="25704"/>
    <cellStyle name="百分比 2 2 17" xfId="25705"/>
    <cellStyle name="百分比 2 2 18" xfId="25706"/>
    <cellStyle name="百分比 2 2 2" xfId="25707"/>
    <cellStyle name="百分比 2 2 2 10" xfId="11017"/>
    <cellStyle name="百分比 2 2 2 11" xfId="11019"/>
    <cellStyle name="百分比 2 2 2 2" xfId="18226"/>
    <cellStyle name="百分比 2 2 2 2 2" xfId="4826"/>
    <cellStyle name="百分比 2 2 2 2 2 2" xfId="18231"/>
    <cellStyle name="百分比 2 2 2 2 2 2 2" xfId="25708"/>
    <cellStyle name="百分比 2 2 2 2 2 2 3" xfId="25709"/>
    <cellStyle name="百分比 2 2 2 2 2 3" xfId="9635"/>
    <cellStyle name="百分比 2 2 2 2 2 4" xfId="9636"/>
    <cellStyle name="百分比 2 2 2 2 3" xfId="18235"/>
    <cellStyle name="百分比 2 2 2 2 3 2" xfId="25711"/>
    <cellStyle name="百分比 2 2 2 2 3 3" xfId="14252"/>
    <cellStyle name="百分比 2 2 2 2 4" xfId="18239"/>
    <cellStyle name="百分比 2 2 2 2 5" xfId="25715"/>
    <cellStyle name="百分比 2 2 2 3" xfId="18244"/>
    <cellStyle name="百分比 2 2 2 3 2" xfId="18246"/>
    <cellStyle name="百分比 2 2 2 3 2 2" xfId="18248"/>
    <cellStyle name="百分比 2 2 2 3 2 2 2" xfId="25717"/>
    <cellStyle name="百分比 2 2 2 3 2 2 3" xfId="25718"/>
    <cellStyle name="百分比 2 2 2 3 2 3" xfId="14321"/>
    <cellStyle name="百分比 2 2 2 3 2 4" xfId="14325"/>
    <cellStyle name="百分比 2 2 2 3 3" xfId="18249"/>
    <cellStyle name="百分比 2 2 2 3 3 2" xfId="25719"/>
    <cellStyle name="百分比 2 2 2 3 3 3" xfId="14332"/>
    <cellStyle name="百分比 2 2 2 3 4" xfId="18252"/>
    <cellStyle name="百分比 2 2 2 3 5" xfId="25721"/>
    <cellStyle name="百分比 2 2 2 4" xfId="18256"/>
    <cellStyle name="百分比 2 2 2 4 2" xfId="18258"/>
    <cellStyle name="百分比 2 2 2 4 2 2" xfId="25723"/>
    <cellStyle name="百分比 2 2 2 4 2 2 2" xfId="25725"/>
    <cellStyle name="百分比 2 2 2 4 2 2 3" xfId="25726"/>
    <cellStyle name="百分比 2 2 2 4 2 3" xfId="25727"/>
    <cellStyle name="百分比 2 2 2 4 2 4" xfId="25728"/>
    <cellStyle name="百分比 2 2 2 4 3" xfId="18259"/>
    <cellStyle name="百分比 2 2 2 4 3 2" xfId="25729"/>
    <cellStyle name="百分比 2 2 2 4 3 3" xfId="25731"/>
    <cellStyle name="百分比 2 2 2 4 4" xfId="19368"/>
    <cellStyle name="百分比 2 2 2 4 5" xfId="19371"/>
    <cellStyle name="百分比 2 2 2 5" xfId="18264"/>
    <cellStyle name="百分比 2 2 2 5 2" xfId="25733"/>
    <cellStyle name="百分比 2 2 2 5 2 2" xfId="25734"/>
    <cellStyle name="百分比 2 2 2 5 2 2 2" xfId="25274"/>
    <cellStyle name="百分比 2 2 2 5 2 2 3" xfId="25736"/>
    <cellStyle name="百分比 2 2 2 5 2 3" xfId="25737"/>
    <cellStyle name="百分比 2 2 2 5 2 4" xfId="25738"/>
    <cellStyle name="百分比 2 2 2 5 3" xfId="25739"/>
    <cellStyle name="百分比 2 2 2 5 3 2" xfId="3417"/>
    <cellStyle name="百分比 2 2 2 5 3 3" xfId="3469"/>
    <cellStyle name="百分比 2 2 2 5 4" xfId="25741"/>
    <cellStyle name="百分比 2 2 2 5 5" xfId="25743"/>
    <cellStyle name="百分比 2 2 2 6" xfId="10329"/>
    <cellStyle name="百分比 2 2 2 6 2" xfId="24641"/>
    <cellStyle name="百分比 2 2 2 6 2 2" xfId="25745"/>
    <cellStyle name="百分比 2 2 2 6 2 3" xfId="25746"/>
    <cellStyle name="百分比 2 2 2 6 3" xfId="25747"/>
    <cellStyle name="百分比 2 2 2 6 4" xfId="25749"/>
    <cellStyle name="百分比 2 2 2 7" xfId="10335"/>
    <cellStyle name="百分比 2 2 2 7 2" xfId="25752"/>
    <cellStyle name="百分比 2 2 2 7 2 2" xfId="25754"/>
    <cellStyle name="百分比 2 2 2 7 2 3" xfId="25755"/>
    <cellStyle name="百分比 2 2 2 7 3" xfId="25756"/>
    <cellStyle name="百分比 2 2 2 7 4" xfId="25759"/>
    <cellStyle name="百分比 2 2 2 8" xfId="25761"/>
    <cellStyle name="百分比 2 2 2 8 2" xfId="4507"/>
    <cellStyle name="百分比 2 2 2 8 2 2" xfId="2898"/>
    <cellStyle name="百分比 2 2 2 8 2 3" xfId="2159"/>
    <cellStyle name="百分比 2 2 2 8 3" xfId="4513"/>
    <cellStyle name="百分比 2 2 2 8 4" xfId="5130"/>
    <cellStyle name="百分比 2 2 2 9" xfId="25762"/>
    <cellStyle name="百分比 2 2 2 9 2" xfId="7761"/>
    <cellStyle name="百分比 2 2 2 9 3" xfId="7764"/>
    <cellStyle name="百分比 2 2 3" xfId="25763"/>
    <cellStyle name="百分比 2 2 3 2" xfId="4273"/>
    <cellStyle name="百分比 2 2 3 2 2" xfId="5520"/>
    <cellStyle name="百分比 2 2 3 2 2 2" xfId="9500"/>
    <cellStyle name="百分比 2 2 3 2 2 2 2" xfId="20367"/>
    <cellStyle name="百分比 2 2 3 2 2 2 3" xfId="20369"/>
    <cellStyle name="百分比 2 2 3 2 2 3" xfId="13468"/>
    <cellStyle name="百分比 2 2 3 2 2 4" xfId="14596"/>
    <cellStyle name="百分比 2 2 3 2 3" xfId="5531"/>
    <cellStyle name="百分比 2 2 3 2 3 2" xfId="20374"/>
    <cellStyle name="百分比 2 2 3 2 3 3" xfId="14606"/>
    <cellStyle name="百分比 2 2 3 2 4" xfId="13472"/>
    <cellStyle name="百分比 2 2 3 2 5" xfId="14836"/>
    <cellStyle name="百分比 2 2 3 3" xfId="5541"/>
    <cellStyle name="百分比 2 2 3 3 2" xfId="13480"/>
    <cellStyle name="百分比 2 2 3 3 2 2" xfId="13486"/>
    <cellStyle name="百分比 2 2 3 3 2 2 2" xfId="25766"/>
    <cellStyle name="百分比 2 2 3 3 2 2 3" xfId="5316"/>
    <cellStyle name="百分比 2 2 3 3 2 3" xfId="13491"/>
    <cellStyle name="百分比 2 2 3 3 2 4" xfId="14678"/>
    <cellStyle name="百分比 2 2 3 3 3" xfId="13494"/>
    <cellStyle name="百分比 2 2 3 3 3 2" xfId="25768"/>
    <cellStyle name="百分比 2 2 3 3 3 3" xfId="25769"/>
    <cellStyle name="百分比 2 2 3 3 4" xfId="13500"/>
    <cellStyle name="百分比 2 2 3 3 5" xfId="25770"/>
    <cellStyle name="百分比 2 2 3 4" xfId="5548"/>
    <cellStyle name="百分比 2 2 3 4 2" xfId="13507"/>
    <cellStyle name="百分比 2 2 3 4 2 2" xfId="11402"/>
    <cellStyle name="百分比 2 2 3 4 2 2 2" xfId="25771"/>
    <cellStyle name="百分比 2 2 3 4 2 2 3" xfId="6718"/>
    <cellStyle name="百分比 2 2 3 4 2 3" xfId="18418"/>
    <cellStyle name="百分比 2 2 3 4 2 4" xfId="25772"/>
    <cellStyle name="百分比 2 2 3 4 3" xfId="13510"/>
    <cellStyle name="百分比 2 2 3 4 3 2" xfId="25774"/>
    <cellStyle name="百分比 2 2 3 4 3 3" xfId="25775"/>
    <cellStyle name="百分比 2 2 3 4 4" xfId="18425"/>
    <cellStyle name="百分比 2 2 3 4 5" xfId="16529"/>
    <cellStyle name="百分比 2 2 3 5" xfId="11802"/>
    <cellStyle name="百分比 2 2 3 5 2" xfId="18428"/>
    <cellStyle name="百分比 2 2 3 5 2 2" xfId="25776"/>
    <cellStyle name="百分比 2 2 3 5 2 2 2" xfId="25778"/>
    <cellStyle name="百分比 2 2 3 5 2 2 3" xfId="25779"/>
    <cellStyle name="百分比 2 2 3 5 2 3" xfId="15524"/>
    <cellStyle name="百分比 2 2 3 5 2 4" xfId="15712"/>
    <cellStyle name="百分比 2 2 3 5 3" xfId="18433"/>
    <cellStyle name="百分比 2 2 3 5 3 2" xfId="3892"/>
    <cellStyle name="百分比 2 2 3 5 3 3" xfId="3897"/>
    <cellStyle name="百分比 2 2 3 5 4" xfId="25780"/>
    <cellStyle name="百分比 2 2 3 5 5" xfId="25781"/>
    <cellStyle name="百分比 2 2 3 6" xfId="24166"/>
    <cellStyle name="百分比 2 2 3 6 2" xfId="14542"/>
    <cellStyle name="百分比 2 2 3 6 2 2" xfId="25782"/>
    <cellStyle name="百分比 2 2 3 6 2 3" xfId="17042"/>
    <cellStyle name="百分比 2 2 3 6 3" xfId="14545"/>
    <cellStyle name="百分比 2 2 3 6 4" xfId="25783"/>
    <cellStyle name="百分比 2 2 3 7" xfId="24171"/>
    <cellStyle name="百分比 2 2 3 7 2" xfId="20423"/>
    <cellStyle name="百分比 2 2 3 7 3" xfId="25785"/>
    <cellStyle name="百分比 2 2 3 8" xfId="25788"/>
    <cellStyle name="百分比 2 2 3 9" xfId="25789"/>
    <cellStyle name="百分比 2 2 4" xfId="25790"/>
    <cellStyle name="百分比 2 2 4 2" xfId="3277"/>
    <cellStyle name="百分比 2 2 4 2 2" xfId="18468"/>
    <cellStyle name="百分比 2 2 4 2 2 2" xfId="18471"/>
    <cellStyle name="百分比 2 2 4 2 2 2 2" xfId="24418"/>
    <cellStyle name="百分比 2 2 4 2 2 2 3" xfId="25792"/>
    <cellStyle name="百分比 2 2 4 2 2 3" xfId="18474"/>
    <cellStyle name="百分比 2 2 4 2 2 4" xfId="25793"/>
    <cellStyle name="百分比 2 2 4 2 3" xfId="18480"/>
    <cellStyle name="百分比 2 2 4 2 3 2" xfId="25794"/>
    <cellStyle name="百分比 2 2 4 2 3 3" xfId="25795"/>
    <cellStyle name="百分比 2 2 4 2 4" xfId="18485"/>
    <cellStyle name="百分比 2 2 4 2 5" xfId="25796"/>
    <cellStyle name="百分比 2 2 4 3" xfId="5559"/>
    <cellStyle name="百分比 2 2 4 3 2" xfId="18488"/>
    <cellStyle name="百分比 2 2 4 3 2 2" xfId="18490"/>
    <cellStyle name="百分比 2 2 4 3 2 2 2" xfId="25797"/>
    <cellStyle name="百分比 2 2 4 3 2 2 3" xfId="7409"/>
    <cellStyle name="百分比 2 2 4 3 2 3" xfId="18492"/>
    <cellStyle name="百分比 2 2 4 3 2 4" xfId="25798"/>
    <cellStyle name="百分比 2 2 4 3 3" xfId="18498"/>
    <cellStyle name="百分比 2 2 4 3 3 2" xfId="25799"/>
    <cellStyle name="百分比 2 2 4 3 3 3" xfId="25800"/>
    <cellStyle name="百分比 2 2 4 3 4" xfId="18504"/>
    <cellStyle name="百分比 2 2 4 3 5" xfId="25801"/>
    <cellStyle name="百分比 2 2 4 4" xfId="18506"/>
    <cellStyle name="百分比 2 2 4 4 2" xfId="18509"/>
    <cellStyle name="百分比 2 2 4 4 2 2" xfId="25803"/>
    <cellStyle name="百分比 2 2 4 4 2 2 2" xfId="25804"/>
    <cellStyle name="百分比 2 2 4 4 2 2 3" xfId="9709"/>
    <cellStyle name="百分比 2 2 4 4 2 3" xfId="25805"/>
    <cellStyle name="百分比 2 2 4 4 2 4" xfId="25806"/>
    <cellStyle name="百分比 2 2 4 4 3" xfId="18513"/>
    <cellStyle name="百分比 2 2 4 4 3 2" xfId="25807"/>
    <cellStyle name="百分比 2 2 4 4 3 3" xfId="25809"/>
    <cellStyle name="百分比 2 2 4 4 4" xfId="25811"/>
    <cellStyle name="百分比 2 2 4 4 5" xfId="25812"/>
    <cellStyle name="百分比 2 2 4 5" xfId="17941"/>
    <cellStyle name="百分比 2 2 4 5 2" xfId="20444"/>
    <cellStyle name="百分比 2 2 4 5 2 2" xfId="25814"/>
    <cellStyle name="百分比 2 2 4 5 2 2 2" xfId="25815"/>
    <cellStyle name="百分比 2 2 4 5 2 2 3" xfId="25816"/>
    <cellStyle name="百分比 2 2 4 5 2 3" xfId="25817"/>
    <cellStyle name="百分比 2 2 4 5 2 4" xfId="10249"/>
    <cellStyle name="百分比 2 2 4 5 3" xfId="25818"/>
    <cellStyle name="百分比 2 2 4 5 3 2" xfId="900"/>
    <cellStyle name="百分比 2 2 4 5 3 3" xfId="9267"/>
    <cellStyle name="百分比 2 2 4 5 4" xfId="25819"/>
    <cellStyle name="百分比 2 2 4 5 5" xfId="25820"/>
    <cellStyle name="百分比 2 2 4 6" xfId="25821"/>
    <cellStyle name="百分比 2 2 4 6 2" xfId="24649"/>
    <cellStyle name="百分比 2 2 4 6 2 2" xfId="25822"/>
    <cellStyle name="百分比 2 2 4 6 2 3" xfId="25823"/>
    <cellStyle name="百分比 2 2 4 6 3" xfId="25824"/>
    <cellStyle name="百分比 2 2 4 6 4" xfId="25825"/>
    <cellStyle name="百分比 2 2 4 7" xfId="25826"/>
    <cellStyle name="百分比 2 2 4 7 2" xfId="25827"/>
    <cellStyle name="百分比 2 2 4 7 3" xfId="25828"/>
    <cellStyle name="百分比 2 2 4 8" xfId="25830"/>
    <cellStyle name="百分比 2 2 4 9" xfId="25832"/>
    <cellStyle name="百分比 2 2 5" xfId="5565"/>
    <cellStyle name="百分比 2 2 5 2" xfId="3316"/>
    <cellStyle name="百分比 2 2 5 2 2" xfId="18537"/>
    <cellStyle name="百分比 2 2 5 2 2 2" xfId="4695"/>
    <cellStyle name="百分比 2 2 5 2 2 2 2" xfId="24463"/>
    <cellStyle name="百分比 2 2 5 2 2 2 3" xfId="25833"/>
    <cellStyle name="百分比 2 2 5 2 2 3" xfId="4697"/>
    <cellStyle name="百分比 2 2 5 2 2 4" xfId="25834"/>
    <cellStyle name="百分比 2 2 5 2 3" xfId="18547"/>
    <cellStyle name="百分比 2 2 5 2 3 2" xfId="4717"/>
    <cellStyle name="百分比 2 2 5 2 3 3" xfId="4721"/>
    <cellStyle name="百分比 2 2 5 2 4" xfId="17380"/>
    <cellStyle name="百分比 2 2 5 2 5" xfId="25835"/>
    <cellStyle name="百分比 2 2 5 3" xfId="13529"/>
    <cellStyle name="百分比 2 2 5 3 2" xfId="18179"/>
    <cellStyle name="百分比 2 2 5 3 2 2" xfId="4774"/>
    <cellStyle name="百分比 2 2 5 3 2 2 2" xfId="25836"/>
    <cellStyle name="百分比 2 2 5 3 2 2 3" xfId="25838"/>
    <cellStyle name="百分比 2 2 5 3 2 3" xfId="4777"/>
    <cellStyle name="百分比 2 2 5 3 2 4" xfId="25839"/>
    <cellStyle name="百分比 2 2 5 3 3" xfId="18223"/>
    <cellStyle name="百分比 2 2 5 3 3 2" xfId="4239"/>
    <cellStyle name="百分比 2 2 5 3 3 3" xfId="4805"/>
    <cellStyle name="百分比 2 2 5 3 4" xfId="25841"/>
    <cellStyle name="百分比 2 2 5 3 5" xfId="25842"/>
    <cellStyle name="百分比 2 2 5 4" xfId="4247"/>
    <cellStyle name="百分比 2 2 5 4 2" xfId="4250"/>
    <cellStyle name="百分比 2 2 5 4 2 2" xfId="25843"/>
    <cellStyle name="百分比 2 2 5 4 2 2 2" xfId="16713"/>
    <cellStyle name="百分比 2 2 5 4 2 2 3" xfId="25844"/>
    <cellStyle name="百分比 2 2 5 4 2 3" xfId="25846"/>
    <cellStyle name="百分比 2 2 5 4 2 4" xfId="25847"/>
    <cellStyle name="百分比 2 2 5 4 3" xfId="4262"/>
    <cellStyle name="百分比 2 2 5 4 3 2" xfId="13452"/>
    <cellStyle name="百分比 2 2 5 4 3 3" xfId="13459"/>
    <cellStyle name="百分比 2 2 5 4 4" xfId="4277"/>
    <cellStyle name="百分比 2 2 5 4 5" xfId="5546"/>
    <cellStyle name="百分比 2 2 5 5" xfId="25848"/>
    <cellStyle name="百分比 2 2 5 5 2" xfId="25849"/>
    <cellStyle name="百分比 2 2 5 5 2 2" xfId="25851"/>
    <cellStyle name="百分比 2 2 5 5 2 2 2" xfId="16833"/>
    <cellStyle name="百分比 2 2 5 5 2 2 3" xfId="25852"/>
    <cellStyle name="百分比 2 2 5 5 2 3" xfId="25854"/>
    <cellStyle name="百分比 2 2 5 5 2 4" xfId="25856"/>
    <cellStyle name="百分比 2 2 5 5 3" xfId="232"/>
    <cellStyle name="百分比 2 2 5 5 3 2" xfId="9330"/>
    <cellStyle name="百分比 2 2 5 5 3 3" xfId="13519"/>
    <cellStyle name="百分比 2 2 5 5 4" xfId="3274"/>
    <cellStyle name="百分比 2 2 5 5 5" xfId="5562"/>
    <cellStyle name="百分比 2 2 5 6" xfId="1432"/>
    <cellStyle name="百分比 2 2 5 6 2" xfId="4110"/>
    <cellStyle name="百分比 2 2 5 6 2 2" xfId="25857"/>
    <cellStyle name="百分比 2 2 5 6 2 3" xfId="25858"/>
    <cellStyle name="百分比 2 2 5 6 3" xfId="4290"/>
    <cellStyle name="百分比 2 2 5 6 4" xfId="3314"/>
    <cellStyle name="百分比 2 2 5 7" xfId="1444"/>
    <cellStyle name="百分比 2 2 5 7 2" xfId="25859"/>
    <cellStyle name="百分比 2 2 5 7 3" xfId="4296"/>
    <cellStyle name="百分比 2 2 5 8" xfId="890"/>
    <cellStyle name="百分比 2 2 5 9" xfId="903"/>
    <cellStyle name="百分比 2 2 6" xfId="5571"/>
    <cellStyle name="百分比 2 2 6 2" xfId="13537"/>
    <cellStyle name="百分比 2 2 6 2 2" xfId="20464"/>
    <cellStyle name="百分比 2 2 6 2 2 2" xfId="5893"/>
    <cellStyle name="百分比 2 2 6 2 2 3" xfId="5895"/>
    <cellStyle name="百分比 2 2 6 2 3" xfId="25860"/>
    <cellStyle name="百分比 2 2 6 2 4" xfId="25861"/>
    <cellStyle name="百分比 2 2 6 3" xfId="13540"/>
    <cellStyle name="百分比 2 2 6 3 2" xfId="25862"/>
    <cellStyle name="百分比 2 2 6 3 3" xfId="25863"/>
    <cellStyle name="百分比 2 2 6 4" xfId="25864"/>
    <cellStyle name="百分比 2 2 6 5" xfId="25865"/>
    <cellStyle name="百分比 2 2 7" xfId="25866"/>
    <cellStyle name="百分比 2 2 7 2" xfId="6736"/>
    <cellStyle name="百分比 2 2 7 2 2" xfId="6744"/>
    <cellStyle name="百分比 2 2 7 2 2 2" xfId="25868"/>
    <cellStyle name="百分比 2 2 7 2 2 3" xfId="25869"/>
    <cellStyle name="百分比 2 2 7 2 3" xfId="25870"/>
    <cellStyle name="百分比 2 2 7 2 4" xfId="25871"/>
    <cellStyle name="百分比 2 2 7 3" xfId="25872"/>
    <cellStyle name="百分比 2 2 7 3 2" xfId="25873"/>
    <cellStyle name="百分比 2 2 7 3 3" xfId="25874"/>
    <cellStyle name="百分比 2 2 7 4" xfId="25875"/>
    <cellStyle name="百分比 2 2 7 5" xfId="25876"/>
    <cellStyle name="百分比 2 2 8" xfId="25877"/>
    <cellStyle name="百分比 2 2 8 2" xfId="25879"/>
    <cellStyle name="百分比 2 2 8 2 2" xfId="20480"/>
    <cellStyle name="百分比 2 2 8 2 2 2" xfId="25880"/>
    <cellStyle name="百分比 2 2 8 2 2 3" xfId="25881"/>
    <cellStyle name="百分比 2 2 8 2 3" xfId="20493"/>
    <cellStyle name="百分比 2 2 8 2 4" xfId="25882"/>
    <cellStyle name="百分比 2 2 8 3" xfId="25445"/>
    <cellStyle name="百分比 2 2 8 3 2" xfId="25883"/>
    <cellStyle name="百分比 2 2 8 3 3" xfId="25885"/>
    <cellStyle name="百分比 2 2 8 4" xfId="25449"/>
    <cellStyle name="百分比 2 2 8 5" xfId="25887"/>
    <cellStyle name="百分比 2 2 9" xfId="11638"/>
    <cellStyle name="百分比 2 2 9 2" xfId="25889"/>
    <cellStyle name="百分比 2 2 9 2 2" xfId="25890"/>
    <cellStyle name="百分比 2 2 9 2 2 2" xfId="25891"/>
    <cellStyle name="百分比 2 2 9 2 2 3" xfId="25892"/>
    <cellStyle name="百分比 2 2 9 2 3" xfId="25893"/>
    <cellStyle name="百分比 2 2 9 2 4" xfId="25894"/>
    <cellStyle name="百分比 2 2 9 3" xfId="25895"/>
    <cellStyle name="百分比 2 2 9 3 2" xfId="25896"/>
    <cellStyle name="百分比 2 2 9 3 3" xfId="25897"/>
    <cellStyle name="百分比 2 2 9 4" xfId="25898"/>
    <cellStyle name="百分比 2 2 9 5" xfId="25899"/>
    <cellStyle name="百分比 2 3" xfId="25902"/>
    <cellStyle name="百分比 2 3 2" xfId="25903"/>
    <cellStyle name="百分比 2 3 2 2" xfId="18724"/>
    <cellStyle name="百分比 2 3 2 2 2" xfId="18729"/>
    <cellStyle name="百分比 2 3 2 2 3" xfId="18735"/>
    <cellStyle name="百分比 2 3 2 3" xfId="18740"/>
    <cellStyle name="百分比 2 3 2 4" xfId="15409"/>
    <cellStyle name="百分比 2 3 3" xfId="25904"/>
    <cellStyle name="百分比 2 3 3 2" xfId="5604"/>
    <cellStyle name="百分比 2 3 3 2 2" xfId="11704"/>
    <cellStyle name="百分比 2 3 3 2 3" xfId="13566"/>
    <cellStyle name="百分比 2 3 3 3" xfId="5615"/>
    <cellStyle name="百分比 2 3 3 4" xfId="13575"/>
    <cellStyle name="百分比 2 3 4" xfId="25906"/>
    <cellStyle name="百分比 2 3 4 2" xfId="13585"/>
    <cellStyle name="百分比 2 3 4 3" xfId="13590"/>
    <cellStyle name="百分比 2 3 5" xfId="25908"/>
    <cellStyle name="百分比 2 3 6" xfId="25910"/>
    <cellStyle name="百分比 2 4" xfId="25911"/>
    <cellStyle name="百分比 2 4 2" xfId="20846"/>
    <cellStyle name="百分比 2 4 2 2" xfId="19050"/>
    <cellStyle name="百分比 2 4 2 3" xfId="19061"/>
    <cellStyle name="百分比 2 4 3" xfId="25912"/>
    <cellStyle name="百分比 2 4 4" xfId="25914"/>
    <cellStyle name="百分比 2 5" xfId="25916"/>
    <cellStyle name="百分比 2 5 2" xfId="25918"/>
    <cellStyle name="百分比 2 5 2 2" xfId="19176"/>
    <cellStyle name="百分比 2 5 2 3" xfId="19177"/>
    <cellStyle name="百分比 2 5 3" xfId="25920"/>
    <cellStyle name="百分比 2 5 4" xfId="25923"/>
    <cellStyle name="百分比 2 6" xfId="25925"/>
    <cellStyle name="百分比 2 6 2" xfId="25928"/>
    <cellStyle name="百分比 2 6 2 2" xfId="19240"/>
    <cellStyle name="百分比 2 6 2 3" xfId="25931"/>
    <cellStyle name="百分比 2 6 3" xfId="25932"/>
    <cellStyle name="百分比 2 6 4" xfId="25935"/>
    <cellStyle name="百分比 2 7" xfId="25939"/>
    <cellStyle name="百分比 2 7 2" xfId="25942"/>
    <cellStyle name="百分比 2 7 3" xfId="25945"/>
    <cellStyle name="百分比 2 8" xfId="25947"/>
    <cellStyle name="百分比 2 9" xfId="25950"/>
    <cellStyle name="百分比 20" xfId="791"/>
    <cellStyle name="百分比 20 2" xfId="7812"/>
    <cellStyle name="百分比 20 2 2" xfId="22131"/>
    <cellStyle name="百分比 20 2 2 2" xfId="22136"/>
    <cellStyle name="百分比 20 2 2 2 2" xfId="24826"/>
    <cellStyle name="百分比 20 2 2 2 3" xfId="24829"/>
    <cellStyle name="百分比 20 2 2 3" xfId="22141"/>
    <cellStyle name="百分比 20 2 2 4" xfId="24833"/>
    <cellStyle name="百分比 20 2 3" xfId="22147"/>
    <cellStyle name="百分比 20 2 3 2" xfId="24836"/>
    <cellStyle name="百分比 20 2 3 2 2" xfId="25495"/>
    <cellStyle name="百分比 20 2 3 2 3" xfId="25497"/>
    <cellStyle name="百分比 20 2 3 3" xfId="24839"/>
    <cellStyle name="百分比 20 2 3 4" xfId="25499"/>
    <cellStyle name="百分比 20 2 4" xfId="14829"/>
    <cellStyle name="百分比 20 2 4 2" xfId="2467"/>
    <cellStyle name="百分比 20 2 4 3" xfId="25501"/>
    <cellStyle name="百分比 20 2 5" xfId="14844"/>
    <cellStyle name="百分比 20 2 6" xfId="14855"/>
    <cellStyle name="百分比 20 3" xfId="7819"/>
    <cellStyle name="百分比 20 3 2" xfId="21251"/>
    <cellStyle name="百分比 20 3 2 2" xfId="22151"/>
    <cellStyle name="百分比 20 3 2 3" xfId="139"/>
    <cellStyle name="百分比 20 3 3" xfId="22156"/>
    <cellStyle name="百分比 20 3 4" xfId="14872"/>
    <cellStyle name="百分比 20 4" xfId="22160"/>
    <cellStyle name="百分比 20 4 2" xfId="22166"/>
    <cellStyle name="百分比 20 4 2 2" xfId="22171"/>
    <cellStyle name="百分比 20 4 2 3" xfId="22176"/>
    <cellStyle name="百分比 20 4 3" xfId="22182"/>
    <cellStyle name="百分比 20 4 4" xfId="14897"/>
    <cellStyle name="百分比 20 5" xfId="22187"/>
    <cellStyle name="百分比 20 5 2" xfId="22192"/>
    <cellStyle name="百分比 20 5 2 2" xfId="17331"/>
    <cellStyle name="百分比 20 5 2 3" xfId="25503"/>
    <cellStyle name="百分比 20 5 3" xfId="22197"/>
    <cellStyle name="百分比 20 5 4" xfId="25507"/>
    <cellStyle name="百分比 20 6" xfId="22201"/>
    <cellStyle name="百分比 20 6 2" xfId="25509"/>
    <cellStyle name="百分比 20 6 3" xfId="25512"/>
    <cellStyle name="百分比 20 7" xfId="24994"/>
    <cellStyle name="百分比 20 8" xfId="25515"/>
    <cellStyle name="百分比 21" xfId="1059"/>
    <cellStyle name="百分比 21 2" xfId="22252"/>
    <cellStyle name="百分比 21 2 2" xfId="22257"/>
    <cellStyle name="百分比 21 2 2 2" xfId="22261"/>
    <cellStyle name="百分比 21 2 2 2 2" xfId="25517"/>
    <cellStyle name="百分比 21 2 2 2 3" xfId="25520"/>
    <cellStyle name="百分比 21 2 2 3" xfId="18095"/>
    <cellStyle name="百分比 21 2 2 4" xfId="607"/>
    <cellStyle name="百分比 21 2 3" xfId="4901"/>
    <cellStyle name="百分比 21 2 3 2" xfId="25522"/>
    <cellStyle name="百分比 21 2 3 2 2" xfId="25524"/>
    <cellStyle name="百分比 21 2 3 2 3" xfId="25526"/>
    <cellStyle name="百分比 21 2 3 3" xfId="18103"/>
    <cellStyle name="百分比 21 2 3 4" xfId="18110"/>
    <cellStyle name="百分比 21 2 4" xfId="14946"/>
    <cellStyle name="百分比 21 2 4 2" xfId="25529"/>
    <cellStyle name="百分比 21 2 4 3" xfId="14953"/>
    <cellStyle name="百分比 21 2 5" xfId="14960"/>
    <cellStyle name="百分比 21 2 6" xfId="14967"/>
    <cellStyle name="百分比 21 3" xfId="20060"/>
    <cellStyle name="百分比 21 3 2" xfId="22266"/>
    <cellStyle name="百分比 21 3 2 2" xfId="22270"/>
    <cellStyle name="百分比 21 3 2 3" xfId="18165"/>
    <cellStyle name="百分比 21 3 3" xfId="22275"/>
    <cellStyle name="百分比 21 3 4" xfId="2748"/>
    <cellStyle name="百分比 21 4" xfId="17049"/>
    <cellStyle name="百分比 21 4 2" xfId="22280"/>
    <cellStyle name="百分比 21 4 2 2" xfId="25531"/>
    <cellStyle name="百分比 21 4 2 3" xfId="18210"/>
    <cellStyle name="百分比 21 4 3" xfId="22285"/>
    <cellStyle name="百分比 21 4 4" xfId="25535"/>
    <cellStyle name="百分比 21 5" xfId="22291"/>
    <cellStyle name="百分比 21 5 2" xfId="25538"/>
    <cellStyle name="百分比 21 5 2 2" xfId="25540"/>
    <cellStyle name="百分比 21 5 2 3" xfId="25542"/>
    <cellStyle name="百分比 21 5 3" xfId="25546"/>
    <cellStyle name="百分比 21 5 4" xfId="25548"/>
    <cellStyle name="百分比 21 6" xfId="262"/>
    <cellStyle name="百分比 21 6 2" xfId="25550"/>
    <cellStyle name="百分比 21 6 3" xfId="25553"/>
    <cellStyle name="百分比 21 7" xfId="25556"/>
    <cellStyle name="百分比 21 8" xfId="25559"/>
    <cellStyle name="百分比 22" xfId="1128"/>
    <cellStyle name="百分比 22 2" xfId="20091"/>
    <cellStyle name="百分比 22 2 2" xfId="8250"/>
    <cellStyle name="百分比 22 2 2 2" xfId="8256"/>
    <cellStyle name="百分比 22 2 2 2 2" xfId="25561"/>
    <cellStyle name="百分比 22 2 2 2 3" xfId="25564"/>
    <cellStyle name="百分比 22 2 2 3" xfId="8264"/>
    <cellStyle name="百分比 22 2 2 4" xfId="18303"/>
    <cellStyle name="百分比 22 2 3" xfId="5434"/>
    <cellStyle name="百分比 22 2 3 2" xfId="25566"/>
    <cellStyle name="百分比 22 2 3 2 2" xfId="25568"/>
    <cellStyle name="百分比 22 2 3 2 3" xfId="25570"/>
    <cellStyle name="百分比 22 2 3 3" xfId="16653"/>
    <cellStyle name="百分比 22 2 3 4" xfId="18316"/>
    <cellStyle name="百分比 22 2 4" xfId="5449"/>
    <cellStyle name="百分比 22 2 4 2" xfId="25572"/>
    <cellStyle name="百分比 22 2 4 3" xfId="15009"/>
    <cellStyle name="百分比 22 2 5" xfId="15015"/>
    <cellStyle name="百分比 22 2 6" xfId="15024"/>
    <cellStyle name="百分比 22 3" xfId="20095"/>
    <cellStyle name="百分比 22 3 2" xfId="25574"/>
    <cellStyle name="百分比 22 3 2 2" xfId="25576"/>
    <cellStyle name="百分比 22 3 2 3" xfId="16691"/>
    <cellStyle name="百分比 22 3 3" xfId="25578"/>
    <cellStyle name="百分比 22 3 4" xfId="25580"/>
    <cellStyle name="百分比 22 4" xfId="22338"/>
    <cellStyle name="百分比 22 4 2" xfId="24998"/>
    <cellStyle name="百分比 22 4 2 2" xfId="25582"/>
    <cellStyle name="百分比 22 4 2 3" xfId="18415"/>
    <cellStyle name="百分比 22 4 3" xfId="25002"/>
    <cellStyle name="百分比 22 4 4" xfId="25584"/>
    <cellStyle name="百分比 22 5" xfId="25006"/>
    <cellStyle name="百分比 22 5 2" xfId="25586"/>
    <cellStyle name="百分比 22 5 2 2" xfId="25588"/>
    <cellStyle name="百分比 22 5 2 3" xfId="9680"/>
    <cellStyle name="百分比 22 5 3" xfId="25590"/>
    <cellStyle name="百分比 22 5 4" xfId="25592"/>
    <cellStyle name="百分比 22 6" xfId="25010"/>
    <cellStyle name="百分比 22 6 2" xfId="9503"/>
    <cellStyle name="百分比 22 6 3" xfId="25594"/>
    <cellStyle name="百分比 22 7" xfId="25596"/>
    <cellStyle name="百分比 22 8" xfId="4363"/>
    <cellStyle name="百分比 23" xfId="20100"/>
    <cellStyle name="百分比 23 2" xfId="22360"/>
    <cellStyle name="百分比 23 2 2" xfId="8345"/>
    <cellStyle name="百分比 23 2 2 2" xfId="12417"/>
    <cellStyle name="百分比 23 2 2 2 2" xfId="12423"/>
    <cellStyle name="百分比 23 2 2 2 3" xfId="12487"/>
    <cellStyle name="百分比 23 2 2 3" xfId="12654"/>
    <cellStyle name="百分比 23 2 2 4" xfId="12758"/>
    <cellStyle name="百分比 23 2 3" xfId="23546"/>
    <cellStyle name="百分比 23 2 3 2" xfId="13120"/>
    <cellStyle name="百分比 23 2 3 2 2" xfId="13126"/>
    <cellStyle name="百分比 23 2 3 2 3" xfId="13211"/>
    <cellStyle name="百分比 23 2 3 3" xfId="13290"/>
    <cellStyle name="百分比 23 2 3 4" xfId="13345"/>
    <cellStyle name="百分比 23 2 4" xfId="15053"/>
    <cellStyle name="百分比 23 2 4 2" xfId="13551"/>
    <cellStyle name="百分比 23 2 4 3" xfId="13604"/>
    <cellStyle name="百分比 23 2 5" xfId="15056"/>
    <cellStyle name="百分比 23 2 6" xfId="15064"/>
    <cellStyle name="百分比 23 3" xfId="22364"/>
    <cellStyle name="百分比 23 3 2" xfId="25598"/>
    <cellStyle name="百分比 23 3 2 2" xfId="9035"/>
    <cellStyle name="百分比 23 3 2 3" xfId="9690"/>
    <cellStyle name="百分比 23 3 3" xfId="23550"/>
    <cellStyle name="百分比 23 3 4" xfId="9701"/>
    <cellStyle name="百分比 23 4" xfId="25014"/>
    <cellStyle name="百分比 23 4 2" xfId="25600"/>
    <cellStyle name="百分比 23 4 2 2" xfId="25602"/>
    <cellStyle name="百分比 23 4 2 3" xfId="25604"/>
    <cellStyle name="百分比 23 4 3" xfId="23553"/>
    <cellStyle name="百分比 23 4 4" xfId="19037"/>
    <cellStyle name="百分比 23 5" xfId="18186"/>
    <cellStyle name="百分比 23 5 2" xfId="18191"/>
    <cellStyle name="百分比 23 5 2 2" xfId="12968"/>
    <cellStyle name="百分比 23 5 2 3" xfId="12974"/>
    <cellStyle name="百分比 23 5 3" xfId="18196"/>
    <cellStyle name="百分比 23 5 4" xfId="25606"/>
    <cellStyle name="百分比 23 6" xfId="7555"/>
    <cellStyle name="百分比 23 6 2" xfId="25608"/>
    <cellStyle name="百分比 23 6 3" xfId="25612"/>
    <cellStyle name="百分比 23 7" xfId="7562"/>
    <cellStyle name="百分比 23 8" xfId="25616"/>
    <cellStyle name="百分比 24" xfId="20105"/>
    <cellStyle name="百分比 24 2" xfId="25618"/>
    <cellStyle name="百分比 24 2 2" xfId="25620"/>
    <cellStyle name="百分比 24 2 2 2" xfId="16880"/>
    <cellStyle name="百分比 24 2 2 2 2" xfId="25622"/>
    <cellStyle name="百分比 24 2 2 2 2 2" xfId="25952"/>
    <cellStyle name="百分比 24 2 2 2 2 3" xfId="25953"/>
    <cellStyle name="百分比 24 2 2 2 3" xfId="25624"/>
    <cellStyle name="百分比 24 2 2 2 4" xfId="25955"/>
    <cellStyle name="百分比 24 2 2 3" xfId="25626"/>
    <cellStyle name="百分比 24 2 2 3 2" xfId="25956"/>
    <cellStyle name="百分比 24 2 2 3 2 2" xfId="25958"/>
    <cellStyle name="百分比 24 2 2 3 2 3" xfId="25959"/>
    <cellStyle name="百分比 24 2 2 3 3" xfId="25960"/>
    <cellStyle name="百分比 24 2 2 3 4" xfId="25962"/>
    <cellStyle name="百分比 24 2 2 4" xfId="25629"/>
    <cellStyle name="百分比 24 2 2 4 2" xfId="25963"/>
    <cellStyle name="百分比 24 2 2 4 3" xfId="25964"/>
    <cellStyle name="百分比 24 2 2 5" xfId="25965"/>
    <cellStyle name="百分比 24 2 2 6" xfId="25966"/>
    <cellStyle name="百分比 24 2 3" xfId="23558"/>
    <cellStyle name="百分比 24 2 3 2" xfId="16887"/>
    <cellStyle name="百分比 24 2 3 2 2" xfId="25632"/>
    <cellStyle name="百分比 24 2 3 2 3" xfId="25634"/>
    <cellStyle name="百分比 24 2 3 3" xfId="25636"/>
    <cellStyle name="百分比 24 2 3 4" xfId="25638"/>
    <cellStyle name="百分比 24 2 4" xfId="18"/>
    <cellStyle name="百分比 24 2 4 2" xfId="25640"/>
    <cellStyle name="百分比 24 2 4 2 2" xfId="25967"/>
    <cellStyle name="百分比 24 2 4 2 3" xfId="25968"/>
    <cellStyle name="百分比 24 2 4 3" xfId="25642"/>
    <cellStyle name="百分比 24 2 4 4" xfId="25969"/>
    <cellStyle name="百分比 24 2 5" xfId="25644"/>
    <cellStyle name="百分比 24 2 5 2" xfId="25970"/>
    <cellStyle name="百分比 24 2 5 2 2" xfId="25971"/>
    <cellStyle name="百分比 24 2 5 2 3" xfId="25972"/>
    <cellStyle name="百分比 24 2 5 3" xfId="25974"/>
    <cellStyle name="百分比 24 2 5 4" xfId="25975"/>
    <cellStyle name="百分比 24 2 6" xfId="23425"/>
    <cellStyle name="百分比 24 2 6 2" xfId="23427"/>
    <cellStyle name="百分比 24 2 6 3" xfId="23429"/>
    <cellStyle name="百分比 24 2 7" xfId="23432"/>
    <cellStyle name="百分比 24 2 8" xfId="23437"/>
    <cellStyle name="百分比 24 3" xfId="25646"/>
    <cellStyle name="百分比 24 3 2" xfId="4167"/>
    <cellStyle name="百分比 24 3 2 2" xfId="4173"/>
    <cellStyle name="百分比 24 3 2 2 2" xfId="3757"/>
    <cellStyle name="百分比 24 3 2 2 3" xfId="4177"/>
    <cellStyle name="百分比 24 3 2 3" xfId="4179"/>
    <cellStyle name="百分比 24 3 2 4" xfId="4184"/>
    <cellStyle name="百分比 24 3 3" xfId="3581"/>
    <cellStyle name="百分比 24 3 3 2" xfId="4189"/>
    <cellStyle name="百分比 24 3 3 2 2" xfId="3751"/>
    <cellStyle name="百分比 24 3 3 2 3" xfId="4193"/>
    <cellStyle name="百分比 24 3 3 3" xfId="4196"/>
    <cellStyle name="百分比 24 3 3 4" xfId="4198"/>
    <cellStyle name="百分比 24 3 4" xfId="3595"/>
    <cellStyle name="百分比 24 3 4 2" xfId="4201"/>
    <cellStyle name="百分比 24 3 4 3" xfId="4205"/>
    <cellStyle name="百分比 24 3 5" xfId="3918"/>
    <cellStyle name="百分比 24 3 6" xfId="3936"/>
    <cellStyle name="百分比 24 4" xfId="25648"/>
    <cellStyle name="百分比 24 4 2" xfId="749"/>
    <cellStyle name="百分比 24 4 2 2" xfId="2570"/>
    <cellStyle name="百分比 24 4 2 3" xfId="2595"/>
    <cellStyle name="百分比 24 4 3" xfId="773"/>
    <cellStyle name="百分比 24 4 4" xfId="2640"/>
    <cellStyle name="百分比 24 5" xfId="18199"/>
    <cellStyle name="百分比 24 5 2" xfId="925"/>
    <cellStyle name="百分比 24 5 2 2" xfId="165"/>
    <cellStyle name="百分比 24 5 2 3" xfId="94"/>
    <cellStyle name="百分比 24 5 3" xfId="964"/>
    <cellStyle name="百分比 24 5 4" xfId="1021"/>
    <cellStyle name="百分比 24 6" xfId="18202"/>
    <cellStyle name="百分比 24 6 2" xfId="1085"/>
    <cellStyle name="百分比 24 6 2 2" xfId="2728"/>
    <cellStyle name="百分比 24 6 2 3" xfId="2734"/>
    <cellStyle name="百分比 24 6 3" xfId="1103"/>
    <cellStyle name="百分比 24 6 4" xfId="1320"/>
    <cellStyle name="百分比 24 7" xfId="18206"/>
    <cellStyle name="百分比 24 7 2" xfId="4815"/>
    <cellStyle name="百分比 24 7 3" xfId="4836"/>
    <cellStyle name="百分比 24 8" xfId="25650"/>
    <cellStyle name="百分比 24 9" xfId="25977"/>
    <cellStyle name="百分比 25" xfId="24308"/>
    <cellStyle name="百分比 25 2" xfId="25979"/>
    <cellStyle name="百分比 25 2 2" xfId="25981"/>
    <cellStyle name="百分比 25 2 2 2" xfId="25983"/>
    <cellStyle name="百分比 25 2 2 2 2" xfId="25985"/>
    <cellStyle name="百分比 25 2 2 2 2 2" xfId="7362"/>
    <cellStyle name="百分比 25 2 2 2 2 3" xfId="7369"/>
    <cellStyle name="百分比 25 2 2 2 3" xfId="16958"/>
    <cellStyle name="百分比 25 2 2 2 4" xfId="3965"/>
    <cellStyle name="百分比 25 2 2 3" xfId="25989"/>
    <cellStyle name="百分比 25 2 2 3 2" xfId="25992"/>
    <cellStyle name="百分比 25 2 2 3 2 2" xfId="10071"/>
    <cellStyle name="百分比 25 2 2 3 2 3" xfId="10078"/>
    <cellStyle name="百分比 25 2 2 3 3" xfId="16272"/>
    <cellStyle name="百分比 25 2 2 3 4" xfId="16968"/>
    <cellStyle name="百分比 25 2 2 4" xfId="25200"/>
    <cellStyle name="百分比 25 2 2 4 2" xfId="25995"/>
    <cellStyle name="百分比 25 2 2 4 3" xfId="16284"/>
    <cellStyle name="百分比 25 2 2 5" xfId="20667"/>
    <cellStyle name="百分比 25 2 2 6" xfId="20670"/>
    <cellStyle name="百分比 25 2 3" xfId="23562"/>
    <cellStyle name="百分比 25 2 3 2" xfId="25997"/>
    <cellStyle name="百分比 25 2 3 2 2" xfId="26000"/>
    <cellStyle name="百分比 25 2 3 2 3" xfId="692"/>
    <cellStyle name="百分比 25 2 3 3" xfId="130"/>
    <cellStyle name="百分比 25 2 3 4" xfId="22756"/>
    <cellStyle name="百分比 25 2 4" xfId="13281"/>
    <cellStyle name="百分比 25 2 4 2" xfId="26003"/>
    <cellStyle name="百分比 25 2 4 2 2" xfId="26005"/>
    <cellStyle name="百分比 25 2 4 2 3" xfId="17824"/>
    <cellStyle name="百分比 25 2 4 3" xfId="22761"/>
    <cellStyle name="百分比 25 2 4 4" xfId="22764"/>
    <cellStyle name="百分比 25 2 5" xfId="26010"/>
    <cellStyle name="百分比 25 2 5 2" xfId="26012"/>
    <cellStyle name="百分比 25 2 5 2 2" xfId="26014"/>
    <cellStyle name="百分比 25 2 5 2 3" xfId="17907"/>
    <cellStyle name="百分比 25 2 5 3" xfId="22767"/>
    <cellStyle name="百分比 25 2 5 4" xfId="22770"/>
    <cellStyle name="百分比 25 2 6" xfId="4039"/>
    <cellStyle name="百分比 25 2 6 2" xfId="6300"/>
    <cellStyle name="百分比 25 2 6 3" xfId="6304"/>
    <cellStyle name="百分比 25 2 7" xfId="4042"/>
    <cellStyle name="百分比 25 2 8" xfId="6312"/>
    <cellStyle name="百分比 25 3" xfId="26016"/>
    <cellStyle name="百分比 25 3 2" xfId="5147"/>
    <cellStyle name="百分比 25 3 2 2" xfId="4780"/>
    <cellStyle name="百分比 25 3 2 2 2" xfId="4221"/>
    <cellStyle name="百分比 25 3 2 2 3" xfId="4231"/>
    <cellStyle name="百分比 25 3 2 3" xfId="4807"/>
    <cellStyle name="百分比 25 3 2 4" xfId="4829"/>
    <cellStyle name="百分比 25 3 3" xfId="5153"/>
    <cellStyle name="百分比 25 3 3 2" xfId="4864"/>
    <cellStyle name="百分比 25 3 3 2 2" xfId="5160"/>
    <cellStyle name="百分比 25 3 3 2 3" xfId="5167"/>
    <cellStyle name="百分比 25 3 3 3" xfId="5171"/>
    <cellStyle name="百分比 25 3 3 4" xfId="5174"/>
    <cellStyle name="百分比 25 3 4" xfId="5177"/>
    <cellStyle name="百分比 25 3 4 2" xfId="4896"/>
    <cellStyle name="百分比 25 3 4 3" xfId="5185"/>
    <cellStyle name="百分比 25 3 5" xfId="4052"/>
    <cellStyle name="百分比 25 3 6" xfId="4070"/>
    <cellStyle name="百分比 25 4" xfId="25532"/>
    <cellStyle name="百分比 25 4 2" xfId="5320"/>
    <cellStyle name="百分比 25 4 2 2" xfId="5337"/>
    <cellStyle name="百分比 25 4 2 3" xfId="5365"/>
    <cellStyle name="百分比 25 4 3" xfId="5383"/>
    <cellStyle name="百分比 25 4 4" xfId="5414"/>
    <cellStyle name="百分比 25 5" xfId="18211"/>
    <cellStyle name="百分比 25 5 2" xfId="5578"/>
    <cellStyle name="百分比 25 5 2 2" xfId="5594"/>
    <cellStyle name="百分比 25 5 2 3" xfId="4926"/>
    <cellStyle name="百分比 25 5 3" xfId="5626"/>
    <cellStyle name="百分比 25 5 4" xfId="5665"/>
    <cellStyle name="百分比 25 6" xfId="18215"/>
    <cellStyle name="百分比 25 6 2" xfId="5223"/>
    <cellStyle name="百分比 25 6 2 2" xfId="5239"/>
    <cellStyle name="百分比 25 6 2 3" xfId="5261"/>
    <cellStyle name="百分比 25 6 3" xfId="5272"/>
    <cellStyle name="百分比 25 6 4" xfId="5307"/>
    <cellStyle name="百分比 25 7" xfId="26018"/>
    <cellStyle name="百分比 25 7 2" xfId="5355"/>
    <cellStyle name="百分比 25 7 3" xfId="5375"/>
    <cellStyle name="百分比 25 8" xfId="26020"/>
    <cellStyle name="百分比 25 9" xfId="26023"/>
    <cellStyle name="百分比 26" xfId="26025"/>
    <cellStyle name="百分比 26 2" xfId="26028"/>
    <cellStyle name="百分比 26 2 2" xfId="26030"/>
    <cellStyle name="百分比 26 2 2 2" xfId="26032"/>
    <cellStyle name="百分比 26 2 2 2 2" xfId="26034"/>
    <cellStyle name="百分比 26 2 2 2 2 2" xfId="26036"/>
    <cellStyle name="百分比 26 2 2 2 2 3" xfId="26037"/>
    <cellStyle name="百分比 26 2 2 2 3" xfId="26038"/>
    <cellStyle name="百分比 26 2 2 2 4" xfId="26040"/>
    <cellStyle name="百分比 26 2 2 3" xfId="26041"/>
    <cellStyle name="百分比 26 2 2 3 2" xfId="26043"/>
    <cellStyle name="百分比 26 2 2 3 2 2" xfId="23256"/>
    <cellStyle name="百分比 26 2 2 3 2 3" xfId="516"/>
    <cellStyle name="百分比 26 2 2 3 3" xfId="16748"/>
    <cellStyle name="百分比 26 2 2 3 4" xfId="16750"/>
    <cellStyle name="百分比 26 2 2 4" xfId="26044"/>
    <cellStyle name="百分比 26 2 2 4 2" xfId="26047"/>
    <cellStyle name="百分比 26 2 2 4 3" xfId="26049"/>
    <cellStyle name="百分比 26 2 2 5" xfId="26051"/>
    <cellStyle name="百分比 26 2 2 6" xfId="26052"/>
    <cellStyle name="百分比 26 2 3" xfId="2889"/>
    <cellStyle name="百分比 26 2 3 2" xfId="26053"/>
    <cellStyle name="百分比 26 2 3 2 2" xfId="26056"/>
    <cellStyle name="百分比 26 2 3 2 3" xfId="26059"/>
    <cellStyle name="百分比 26 2 3 3" xfId="26062"/>
    <cellStyle name="百分比 26 2 3 4" xfId="26065"/>
    <cellStyle name="百分比 26 2 4" xfId="23567"/>
    <cellStyle name="百分比 26 2 4 2" xfId="26069"/>
    <cellStyle name="百分比 26 2 4 2 2" xfId="26073"/>
    <cellStyle name="百分比 26 2 4 2 3" xfId="26076"/>
    <cellStyle name="百分比 26 2 4 3" xfId="26079"/>
    <cellStyle name="百分比 26 2 4 4" xfId="26083"/>
    <cellStyle name="百分比 26 2 5" xfId="26088"/>
    <cellStyle name="百分比 26 2 5 2" xfId="26091"/>
    <cellStyle name="百分比 26 2 5 2 2" xfId="26095"/>
    <cellStyle name="百分比 26 2 5 2 3" xfId="26097"/>
    <cellStyle name="百分比 26 2 5 3" xfId="26100"/>
    <cellStyle name="百分比 26 2 5 4" xfId="26102"/>
    <cellStyle name="百分比 26 2 6" xfId="24120"/>
    <cellStyle name="百分比 26 2 6 2" xfId="24123"/>
    <cellStyle name="百分比 26 2 6 3" xfId="24132"/>
    <cellStyle name="百分比 26 2 7" xfId="24137"/>
    <cellStyle name="百分比 26 2 8" xfId="23357"/>
    <cellStyle name="百分比 26 3" xfId="26105"/>
    <cellStyle name="百分比 26 3 2" xfId="6101"/>
    <cellStyle name="百分比 26 3 2 2" xfId="6106"/>
    <cellStyle name="百分比 26 3 2 2 2" xfId="6114"/>
    <cellStyle name="百分比 26 3 2 2 3" xfId="6120"/>
    <cellStyle name="百分比 26 3 2 3" xfId="6122"/>
    <cellStyle name="百分比 26 3 2 4" xfId="6128"/>
    <cellStyle name="百分比 26 3 3" xfId="6134"/>
    <cellStyle name="百分比 26 3 3 2" xfId="4370"/>
    <cellStyle name="百分比 26 3 3 2 2" xfId="4383"/>
    <cellStyle name="百分比 26 3 3 2 3" xfId="4395"/>
    <cellStyle name="百分比 26 3 3 3" xfId="4308"/>
    <cellStyle name="百分比 26 3 3 4" xfId="4320"/>
    <cellStyle name="百分比 26 3 4" xfId="6141"/>
    <cellStyle name="百分比 26 3 4 2" xfId="4455"/>
    <cellStyle name="百分比 26 3 4 3" xfId="1193"/>
    <cellStyle name="百分比 26 3 5" xfId="4155"/>
    <cellStyle name="百分比 26 3 6" xfId="3495"/>
    <cellStyle name="百分比 26 4" xfId="17384"/>
    <cellStyle name="百分比 26 4 2" xfId="5742"/>
    <cellStyle name="百分比 26 4 2 2" xfId="5752"/>
    <cellStyle name="百分比 26 4 2 3" xfId="2135"/>
    <cellStyle name="百分比 26 4 3" xfId="5764"/>
    <cellStyle name="百分比 26 4 4" xfId="5777"/>
    <cellStyle name="百分比 26 5" xfId="26107"/>
    <cellStyle name="百分比 26 5 2" xfId="5810"/>
    <cellStyle name="百分比 26 5 2 2" xfId="26109"/>
    <cellStyle name="百分比 26 5 2 3" xfId="26111"/>
    <cellStyle name="百分比 26 5 3" xfId="5818"/>
    <cellStyle name="百分比 26 5 4" xfId="26113"/>
    <cellStyle name="百分比 26 6" xfId="26117"/>
    <cellStyle name="百分比 26 6 2" xfId="26120"/>
    <cellStyle name="百分比 26 6 2 2" xfId="26122"/>
    <cellStyle name="百分比 26 6 2 3" xfId="26123"/>
    <cellStyle name="百分比 26 6 3" xfId="26124"/>
    <cellStyle name="百分比 26 6 4" xfId="26129"/>
    <cellStyle name="百分比 26 7" xfId="26132"/>
    <cellStyle name="百分比 26 7 2" xfId="26136"/>
    <cellStyle name="百分比 26 7 3" xfId="26138"/>
    <cellStyle name="百分比 26 8" xfId="26141"/>
    <cellStyle name="百分比 26 9" xfId="26145"/>
    <cellStyle name="百分比 27" xfId="26147"/>
    <cellStyle name="百分比 27 2" xfId="26150"/>
    <cellStyle name="百分比 27 2 2" xfId="26152"/>
    <cellStyle name="百分比 27 2 2 2" xfId="26154"/>
    <cellStyle name="百分比 27 2 2 2 2" xfId="26156"/>
    <cellStyle name="百分比 27 2 2 2 3" xfId="26157"/>
    <cellStyle name="百分比 27 2 2 3" xfId="26158"/>
    <cellStyle name="百分比 27 2 2 4" xfId="26160"/>
    <cellStyle name="百分比 27 2 3" xfId="23478"/>
    <cellStyle name="百分比 27 2 3 2" xfId="26161"/>
    <cellStyle name="百分比 27 2 3 2 2" xfId="26164"/>
    <cellStyle name="百分比 27 2 3 2 3" xfId="26167"/>
    <cellStyle name="百分比 27 2 3 3" xfId="26170"/>
    <cellStyle name="百分比 27 2 3 4" xfId="26173"/>
    <cellStyle name="百分比 27 2 4" xfId="23490"/>
    <cellStyle name="百分比 27 2 4 2" xfId="26176"/>
    <cellStyle name="百分比 27 2 4 3" xfId="26178"/>
    <cellStyle name="百分比 27 2 5" xfId="26180"/>
    <cellStyle name="百分比 27 2 6" xfId="24634"/>
    <cellStyle name="百分比 27 3" xfId="26182"/>
    <cellStyle name="百分比 27 3 2" xfId="6320"/>
    <cellStyle name="百分比 27 3 2 2" xfId="4074"/>
    <cellStyle name="百分比 27 3 2 3" xfId="4077"/>
    <cellStyle name="百分比 27 3 3" xfId="6325"/>
    <cellStyle name="百分比 27 3 4" xfId="1617"/>
    <cellStyle name="百分比 27 4" xfId="26186"/>
    <cellStyle name="百分比 27 4 2" xfId="5857"/>
    <cellStyle name="百分比 27 4 2 2" xfId="26189"/>
    <cellStyle name="百分比 27 4 2 3" xfId="26190"/>
    <cellStyle name="百分比 27 4 3" xfId="26192"/>
    <cellStyle name="百分比 27 4 4" xfId="26195"/>
    <cellStyle name="百分比 27 5" xfId="26197"/>
    <cellStyle name="百分比 27 5 2" xfId="19899"/>
    <cellStyle name="百分比 27 5 2 2" xfId="26199"/>
    <cellStyle name="百分比 27 5 2 3" xfId="26200"/>
    <cellStyle name="百分比 27 5 3" xfId="22302"/>
    <cellStyle name="百分比 27 5 4" xfId="26201"/>
    <cellStyle name="百分比 27 6" xfId="26203"/>
    <cellStyle name="百分比 27 6 2" xfId="22309"/>
    <cellStyle name="百分比 27 6 3" xfId="26204"/>
    <cellStyle name="百分比 27 7" xfId="26206"/>
    <cellStyle name="百分比 27 8" xfId="26208"/>
    <cellStyle name="百分比 28" xfId="26211"/>
    <cellStyle name="百分比 28 2" xfId="26214"/>
    <cellStyle name="百分比 28 2 2" xfId="26216"/>
    <cellStyle name="百分比 28 2 2 2" xfId="26218"/>
    <cellStyle name="百分比 28 2 2 2 2" xfId="26219"/>
    <cellStyle name="百分比 28 2 2 2 2 2" xfId="26220"/>
    <cellStyle name="百分比 28 2 2 2 2 3" xfId="26222"/>
    <cellStyle name="百分比 28 2 2 2 3" xfId="26223"/>
    <cellStyle name="百分比 28 2 2 2 4" xfId="26224"/>
    <cellStyle name="百分比 28 2 2 3" xfId="26225"/>
    <cellStyle name="百分比 28 2 2 3 2" xfId="26226"/>
    <cellStyle name="百分比 28 2 2 3 2 2" xfId="23935"/>
    <cellStyle name="百分比 28 2 2 3 2 3" xfId="23941"/>
    <cellStyle name="百分比 28 2 2 3 3" xfId="17719"/>
    <cellStyle name="百分比 28 2 2 3 4" xfId="17721"/>
    <cellStyle name="百分比 28 2 2 4" xfId="26227"/>
    <cellStyle name="百分比 28 2 2 4 2" xfId="26228"/>
    <cellStyle name="百分比 28 2 2 4 3" xfId="26229"/>
    <cellStyle name="百分比 28 2 2 5" xfId="26230"/>
    <cellStyle name="百分比 28 2 2 6" xfId="26231"/>
    <cellStyle name="百分比 28 2 3" xfId="23579"/>
    <cellStyle name="百分比 28 2 3 2" xfId="26233"/>
    <cellStyle name="百分比 28 2 3 2 2" xfId="26235"/>
    <cellStyle name="百分比 28 2 3 2 3" xfId="26236"/>
    <cellStyle name="百分比 28 2 3 3" xfId="26237"/>
    <cellStyle name="百分比 28 2 3 4" xfId="26239"/>
    <cellStyle name="百分比 28 2 4" xfId="23583"/>
    <cellStyle name="百分比 28 2 4 2" xfId="26240"/>
    <cellStyle name="百分比 28 2 4 2 2" xfId="26241"/>
    <cellStyle name="百分比 28 2 4 2 3" xfId="26243"/>
    <cellStyle name="百分比 28 2 4 3" xfId="26245"/>
    <cellStyle name="百分比 28 2 4 4" xfId="26246"/>
    <cellStyle name="百分比 28 2 5" xfId="26247"/>
    <cellStyle name="百分比 28 2 5 2" xfId="26249"/>
    <cellStyle name="百分比 28 2 5 2 2" xfId="26250"/>
    <cellStyle name="百分比 28 2 5 2 3" xfId="26251"/>
    <cellStyle name="百分比 28 2 5 3" xfId="26252"/>
    <cellStyle name="百分比 28 2 5 4" xfId="26253"/>
    <cellStyle name="百分比 28 2 6" xfId="25110"/>
    <cellStyle name="百分比 28 2 6 2" xfId="25112"/>
    <cellStyle name="百分比 28 2 6 3" xfId="25116"/>
    <cellStyle name="百分比 28 2 7" xfId="25118"/>
    <cellStyle name="百分比 28 2 8" xfId="23462"/>
    <cellStyle name="百分比 28 3" xfId="26254"/>
    <cellStyle name="百分比 28 3 2" xfId="1836"/>
    <cellStyle name="百分比 28 3 2 2" xfId="26256"/>
    <cellStyle name="百分比 28 3 2 2 2" xfId="26257"/>
    <cellStyle name="百分比 28 3 2 2 3" xfId="58"/>
    <cellStyle name="百分比 28 3 2 3" xfId="26258"/>
    <cellStyle name="百分比 28 3 2 4" xfId="26259"/>
    <cellStyle name="百分比 28 3 3" xfId="1873"/>
    <cellStyle name="百分比 28 3 3 2" xfId="26260"/>
    <cellStyle name="百分比 28 3 3 2 2" xfId="26262"/>
    <cellStyle name="百分比 28 3 3 2 3" xfId="10278"/>
    <cellStyle name="百分比 28 3 3 3" xfId="26263"/>
    <cellStyle name="百分比 28 3 3 4" xfId="26265"/>
    <cellStyle name="百分比 28 3 4" xfId="24073"/>
    <cellStyle name="百分比 28 3 4 2" xfId="26266"/>
    <cellStyle name="百分比 28 3 4 3" xfId="26267"/>
    <cellStyle name="百分比 28 3 5" xfId="26268"/>
    <cellStyle name="百分比 28 3 6" xfId="25132"/>
    <cellStyle name="百分比 28 4" xfId="26271"/>
    <cellStyle name="百分比 28 4 2" xfId="2087"/>
    <cellStyle name="百分比 28 4 2 2" xfId="26274"/>
    <cellStyle name="百分比 28 4 2 3" xfId="26275"/>
    <cellStyle name="百分比 28 4 3" xfId="26277"/>
    <cellStyle name="百分比 28 4 4" xfId="26279"/>
    <cellStyle name="百分比 28 5" xfId="26281"/>
    <cellStyle name="百分比 28 5 2" xfId="22320"/>
    <cellStyle name="百分比 28 5 2 2" xfId="26284"/>
    <cellStyle name="百分比 28 5 2 3" xfId="26287"/>
    <cellStyle name="百分比 28 5 3" xfId="26290"/>
    <cellStyle name="百分比 28 5 4" xfId="26292"/>
    <cellStyle name="百分比 28 6" xfId="26294"/>
    <cellStyle name="百分比 28 6 2" xfId="26298"/>
    <cellStyle name="百分比 28 6 2 2" xfId="26302"/>
    <cellStyle name="百分比 28 6 2 3" xfId="26303"/>
    <cellStyle name="百分比 28 6 3" xfId="26304"/>
    <cellStyle name="百分比 28 6 4" xfId="26308"/>
    <cellStyle name="百分比 28 7" xfId="26311"/>
    <cellStyle name="百分比 28 7 2" xfId="26315"/>
    <cellStyle name="百分比 28 7 3" xfId="26317"/>
    <cellStyle name="百分比 28 8" xfId="26320"/>
    <cellStyle name="百分比 28 9" xfId="26323"/>
    <cellStyle name="百分比 29" xfId="26326"/>
    <cellStyle name="百分比 29 2" xfId="26330"/>
    <cellStyle name="百分比 29 2 2" xfId="26333"/>
    <cellStyle name="百分比 29 2 2 2" xfId="26335"/>
    <cellStyle name="百分比 29 2 2 2 2" xfId="10996"/>
    <cellStyle name="百分比 29 2 2 2 2 2" xfId="26336"/>
    <cellStyle name="百分比 29 2 2 2 2 3" xfId="26337"/>
    <cellStyle name="百分比 29 2 2 2 3" xfId="10999"/>
    <cellStyle name="百分比 29 2 2 2 4" xfId="26338"/>
    <cellStyle name="百分比 29 2 2 3" xfId="26339"/>
    <cellStyle name="百分比 29 2 2 3 2" xfId="26340"/>
    <cellStyle name="百分比 29 2 2 3 2 2" xfId="24420"/>
    <cellStyle name="百分比 29 2 2 3 2 3" xfId="24422"/>
    <cellStyle name="百分比 29 2 2 3 3" xfId="26342"/>
    <cellStyle name="百分比 29 2 2 3 4" xfId="4940"/>
    <cellStyle name="百分比 29 2 2 4" xfId="26343"/>
    <cellStyle name="百分比 29 2 2 4 2" xfId="26344"/>
    <cellStyle name="百分比 29 2 2 4 3" xfId="26346"/>
    <cellStyle name="百分比 29 2 2 5" xfId="26347"/>
    <cellStyle name="百分比 29 2 2 6" xfId="26348"/>
    <cellStyle name="百分比 29 2 3" xfId="26350"/>
    <cellStyle name="百分比 29 2 3 2" xfId="26353"/>
    <cellStyle name="百分比 29 2 3 2 2" xfId="2130"/>
    <cellStyle name="百分比 29 2 3 2 3" xfId="26357"/>
    <cellStyle name="百分比 29 2 3 3" xfId="26358"/>
    <cellStyle name="百分比 29 2 3 4" xfId="26360"/>
    <cellStyle name="百分比 29 2 4" xfId="26361"/>
    <cellStyle name="百分比 29 2 4 2" xfId="26363"/>
    <cellStyle name="百分比 29 2 4 2 2" xfId="26365"/>
    <cellStyle name="百分比 29 2 4 2 3" xfId="26366"/>
    <cellStyle name="百分比 29 2 4 3" xfId="26367"/>
    <cellStyle name="百分比 29 2 4 4" xfId="26368"/>
    <cellStyle name="百分比 29 2 5" xfId="26369"/>
    <cellStyle name="百分比 29 2 5 2" xfId="26371"/>
    <cellStyle name="百分比 29 2 5 2 2" xfId="26373"/>
    <cellStyle name="百分比 29 2 5 2 3" xfId="2911"/>
    <cellStyle name="百分比 29 2 5 3" xfId="26374"/>
    <cellStyle name="百分比 29 2 5 4" xfId="26375"/>
    <cellStyle name="百分比 29 2 6" xfId="26376"/>
    <cellStyle name="百分比 29 2 6 2" xfId="26377"/>
    <cellStyle name="百分比 29 2 6 3" xfId="26378"/>
    <cellStyle name="百分比 29 2 7" xfId="19172"/>
    <cellStyle name="百分比 29 2 8" xfId="19174"/>
    <cellStyle name="百分比 29 3" xfId="26380"/>
    <cellStyle name="百分比 29 3 2" xfId="26382"/>
    <cellStyle name="百分比 29 3 2 2" xfId="26384"/>
    <cellStyle name="百分比 29 3 2 2 2" xfId="12855"/>
    <cellStyle name="百分比 29 3 2 2 3" xfId="9577"/>
    <cellStyle name="百分比 29 3 2 3" xfId="26385"/>
    <cellStyle name="百分比 29 3 2 4" xfId="17106"/>
    <cellStyle name="百分比 29 3 3" xfId="26386"/>
    <cellStyle name="百分比 29 3 3 2" xfId="26388"/>
    <cellStyle name="百分比 29 3 3 2 2" xfId="13404"/>
    <cellStyle name="百分比 29 3 3 2 3" xfId="26392"/>
    <cellStyle name="百分比 29 3 3 3" xfId="26393"/>
    <cellStyle name="百分比 29 3 3 4" xfId="17139"/>
    <cellStyle name="百分比 29 3 4" xfId="26395"/>
    <cellStyle name="百分比 29 3 4 2" xfId="26398"/>
    <cellStyle name="百分比 29 3 4 3" xfId="26399"/>
    <cellStyle name="百分比 29 3 5" xfId="26400"/>
    <cellStyle name="百分比 29 3 6" xfId="25172"/>
    <cellStyle name="百分比 29 4" xfId="26404"/>
    <cellStyle name="百分比 29 4 2" xfId="26406"/>
    <cellStyle name="百分比 29 4 2 2" xfId="26407"/>
    <cellStyle name="百分比 29 4 2 3" xfId="26408"/>
    <cellStyle name="百分比 29 4 3" xfId="26409"/>
    <cellStyle name="百分比 29 4 4" xfId="26411"/>
    <cellStyle name="百分比 29 5" xfId="26414"/>
    <cellStyle name="百分比 29 5 2" xfId="22332"/>
    <cellStyle name="百分比 29 5 2 2" xfId="26415"/>
    <cellStyle name="百分比 29 5 2 3" xfId="26416"/>
    <cellStyle name="百分比 29 5 3" xfId="26417"/>
    <cellStyle name="百分比 29 5 4" xfId="26419"/>
    <cellStyle name="百分比 29 6" xfId="26421"/>
    <cellStyle name="百分比 29 6 2" xfId="26422"/>
    <cellStyle name="百分比 29 6 2 2" xfId="26423"/>
    <cellStyle name="百分比 29 6 2 3" xfId="26424"/>
    <cellStyle name="百分比 29 6 3" xfId="26425"/>
    <cellStyle name="百分比 29 6 4" xfId="26426"/>
    <cellStyle name="百分比 29 7" xfId="26428"/>
    <cellStyle name="百分比 29 7 2" xfId="26431"/>
    <cellStyle name="百分比 29 7 3" xfId="26433"/>
    <cellStyle name="百分比 29 8" xfId="26435"/>
    <cellStyle name="百分比 29 9" xfId="26438"/>
    <cellStyle name="百分比 3" xfId="26439"/>
    <cellStyle name="百分比 3 2" xfId="26440"/>
    <cellStyle name="百分比 3 2 2" xfId="26441"/>
    <cellStyle name="百分比 3 2 2 2" xfId="19412"/>
    <cellStyle name="百分比 3 2 2 2 2" xfId="4993"/>
    <cellStyle name="百分比 3 2 2 2 3" xfId="19417"/>
    <cellStyle name="百分比 3 2 2 3" xfId="19420"/>
    <cellStyle name="百分比 3 2 2 4" xfId="19428"/>
    <cellStyle name="百分比 3 2 3" xfId="26442"/>
    <cellStyle name="百分比 3 2 3 2" xfId="408"/>
    <cellStyle name="百分比 3 2 3 2 2" xfId="19520"/>
    <cellStyle name="百分比 3 2 3 2 3" xfId="19525"/>
    <cellStyle name="百分比 3 2 3 3" xfId="448"/>
    <cellStyle name="百分比 3 2 3 4" xfId="19537"/>
    <cellStyle name="百分比 3 2 4" xfId="26444"/>
    <cellStyle name="百分比 3 2 4 2" xfId="1918"/>
    <cellStyle name="百分比 3 2 4 3" xfId="3"/>
    <cellStyle name="百分比 3 2 5" xfId="5058"/>
    <cellStyle name="百分比 3 2 6" xfId="5089"/>
    <cellStyle name="百分比 3 3" xfId="26446"/>
    <cellStyle name="百分比 3 3 2" xfId="26447"/>
    <cellStyle name="百分比 3 3 2 2" xfId="19864"/>
    <cellStyle name="百分比 3 3 2 3" xfId="7030"/>
    <cellStyle name="百分比 3 3 3" xfId="26448"/>
    <cellStyle name="百分比 3 3 4" xfId="26450"/>
    <cellStyle name="百分比 3 4" xfId="25669"/>
    <cellStyle name="百分比 3 4 2" xfId="26452"/>
    <cellStyle name="百分比 3 4 2 2" xfId="20122"/>
    <cellStyle name="百分比 3 4 2 3" xfId="20128"/>
    <cellStyle name="百分比 3 4 3" xfId="26453"/>
    <cellStyle name="百分比 3 4 4" xfId="26455"/>
    <cellStyle name="百分比 3 5" xfId="25672"/>
    <cellStyle name="百分比 3 5 2" xfId="26458"/>
    <cellStyle name="百分比 3 5 2 2" xfId="3697"/>
    <cellStyle name="百分比 3 5 2 3" xfId="4932"/>
    <cellStyle name="百分比 3 5 3" xfId="26461"/>
    <cellStyle name="百分比 3 5 4" xfId="26464"/>
    <cellStyle name="百分比 3 6" xfId="26466"/>
    <cellStyle name="百分比 3 6 2" xfId="17642"/>
    <cellStyle name="百分比 3 6 3" xfId="26469"/>
    <cellStyle name="百分比 3 7" xfId="26473"/>
    <cellStyle name="百分比 3 8" xfId="26476"/>
    <cellStyle name="百分比 30" xfId="24309"/>
    <cellStyle name="百分比 30 2" xfId="25980"/>
    <cellStyle name="百分比 30 2 2" xfId="25982"/>
    <cellStyle name="百分比 30 2 2 2" xfId="25984"/>
    <cellStyle name="百分比 30 2 2 2 2" xfId="25986"/>
    <cellStyle name="百分比 30 2 2 2 2 2" xfId="7363"/>
    <cellStyle name="百分比 30 2 2 2 2 3" xfId="7370"/>
    <cellStyle name="百分比 30 2 2 2 3" xfId="16959"/>
    <cellStyle name="百分比 30 2 2 2 4" xfId="3964"/>
    <cellStyle name="百分比 30 2 2 3" xfId="25990"/>
    <cellStyle name="百分比 30 2 2 3 2" xfId="25993"/>
    <cellStyle name="百分比 30 2 2 3 2 2" xfId="10070"/>
    <cellStyle name="百分比 30 2 2 3 2 3" xfId="10077"/>
    <cellStyle name="百分比 30 2 2 3 3" xfId="16271"/>
    <cellStyle name="百分比 30 2 2 3 4" xfId="16969"/>
    <cellStyle name="百分比 30 2 2 4" xfId="25201"/>
    <cellStyle name="百分比 30 2 2 4 2" xfId="25996"/>
    <cellStyle name="百分比 30 2 2 4 3" xfId="16283"/>
    <cellStyle name="百分比 30 2 2 5" xfId="20668"/>
    <cellStyle name="百分比 30 2 2 6" xfId="20671"/>
    <cellStyle name="百分比 30 2 3" xfId="23563"/>
    <cellStyle name="百分比 30 2 3 2" xfId="25998"/>
    <cellStyle name="百分比 30 2 3 2 2" xfId="26001"/>
    <cellStyle name="百分比 30 2 3 2 3" xfId="691"/>
    <cellStyle name="百分比 30 2 3 3" xfId="131"/>
    <cellStyle name="百分比 30 2 3 4" xfId="22757"/>
    <cellStyle name="百分比 30 2 4" xfId="13280"/>
    <cellStyle name="百分比 30 2 4 2" xfId="26004"/>
    <cellStyle name="百分比 30 2 4 2 2" xfId="26006"/>
    <cellStyle name="百分比 30 2 4 2 3" xfId="17825"/>
    <cellStyle name="百分比 30 2 4 3" xfId="22762"/>
    <cellStyle name="百分比 30 2 4 4" xfId="22765"/>
    <cellStyle name="百分比 30 2 5" xfId="26011"/>
    <cellStyle name="百分比 30 2 5 2" xfId="26013"/>
    <cellStyle name="百分比 30 2 5 2 2" xfId="26015"/>
    <cellStyle name="百分比 30 2 5 2 3" xfId="17908"/>
    <cellStyle name="百分比 30 2 5 3" xfId="22768"/>
    <cellStyle name="百分比 30 2 5 4" xfId="22771"/>
    <cellStyle name="百分比 30 2 6" xfId="4038"/>
    <cellStyle name="百分比 30 2 6 2" xfId="6301"/>
    <cellStyle name="百分比 30 2 6 3" xfId="6305"/>
    <cellStyle name="百分比 30 2 7" xfId="4043"/>
    <cellStyle name="百分比 30 2 8" xfId="6313"/>
    <cellStyle name="百分比 30 3" xfId="26017"/>
    <cellStyle name="百分比 30 3 2" xfId="5148"/>
    <cellStyle name="百分比 30 3 2 2" xfId="4781"/>
    <cellStyle name="百分比 30 3 2 2 2" xfId="4222"/>
    <cellStyle name="百分比 30 3 2 2 3" xfId="4232"/>
    <cellStyle name="百分比 30 3 2 3" xfId="4808"/>
    <cellStyle name="百分比 30 3 2 4" xfId="4830"/>
    <cellStyle name="百分比 30 3 3" xfId="5154"/>
    <cellStyle name="百分比 30 3 3 2" xfId="4865"/>
    <cellStyle name="百分比 30 3 3 2 2" xfId="5161"/>
    <cellStyle name="百分比 30 3 3 2 3" xfId="5168"/>
    <cellStyle name="百分比 30 3 3 3" xfId="5172"/>
    <cellStyle name="百分比 30 3 3 4" xfId="5175"/>
    <cellStyle name="百分比 30 3 4" xfId="5178"/>
    <cellStyle name="百分比 30 3 4 2" xfId="4897"/>
    <cellStyle name="百分比 30 3 4 3" xfId="5186"/>
    <cellStyle name="百分比 30 3 5" xfId="4053"/>
    <cellStyle name="百分比 30 3 6" xfId="4071"/>
    <cellStyle name="百分比 30 4" xfId="25533"/>
    <cellStyle name="百分比 30 4 2" xfId="5321"/>
    <cellStyle name="百分比 30 4 2 2" xfId="5338"/>
    <cellStyle name="百分比 30 4 2 3" xfId="5366"/>
    <cellStyle name="百分比 30 4 3" xfId="5384"/>
    <cellStyle name="百分比 30 4 4" xfId="5415"/>
    <cellStyle name="百分比 30 5" xfId="18212"/>
    <cellStyle name="百分比 30 5 2" xfId="5579"/>
    <cellStyle name="百分比 30 5 2 2" xfId="5595"/>
    <cellStyle name="百分比 30 5 2 3" xfId="4927"/>
    <cellStyle name="百分比 30 5 3" xfId="5627"/>
    <cellStyle name="百分比 30 5 4" xfId="5666"/>
    <cellStyle name="百分比 30 6" xfId="18216"/>
    <cellStyle name="百分比 30 6 2" xfId="5224"/>
    <cellStyle name="百分比 30 6 2 2" xfId="5240"/>
    <cellStyle name="百分比 30 6 2 3" xfId="5262"/>
    <cellStyle name="百分比 30 6 3" xfId="5273"/>
    <cellStyle name="百分比 30 6 4" xfId="5308"/>
    <cellStyle name="百分比 30 7" xfId="26019"/>
    <cellStyle name="百分比 30 7 2" xfId="5356"/>
    <cellStyle name="百分比 30 7 3" xfId="5376"/>
    <cellStyle name="百分比 30 8" xfId="26021"/>
    <cellStyle name="百分比 30 9" xfId="26024"/>
    <cellStyle name="百分比 31" xfId="26026"/>
    <cellStyle name="百分比 31 2" xfId="26029"/>
    <cellStyle name="百分比 31 2 2" xfId="26031"/>
    <cellStyle name="百分比 31 2 2 2" xfId="26033"/>
    <cellStyle name="百分比 31 2 2 2 2" xfId="26035"/>
    <cellStyle name="百分比 31 2 2 2 3" xfId="26039"/>
    <cellStyle name="百分比 31 2 2 3" xfId="26042"/>
    <cellStyle name="百分比 31 2 2 4" xfId="26045"/>
    <cellStyle name="百分比 31 2 3" xfId="2888"/>
    <cellStyle name="百分比 31 2 3 2" xfId="26054"/>
    <cellStyle name="百分比 31 2 3 2 2" xfId="26057"/>
    <cellStyle name="百分比 31 2 3 2 3" xfId="26060"/>
    <cellStyle name="百分比 31 2 3 3" xfId="26063"/>
    <cellStyle name="百分比 31 2 3 4" xfId="26066"/>
    <cellStyle name="百分比 31 2 4" xfId="23568"/>
    <cellStyle name="百分比 31 2 4 2" xfId="26070"/>
    <cellStyle name="百分比 31 2 4 3" xfId="26080"/>
    <cellStyle name="百分比 31 2 5" xfId="26089"/>
    <cellStyle name="百分比 31 2 6" xfId="24121"/>
    <cellStyle name="百分比 31 3" xfId="26106"/>
    <cellStyle name="百分比 31 3 2" xfId="6102"/>
    <cellStyle name="百分比 31 3 2 2" xfId="6107"/>
    <cellStyle name="百分比 31 3 2 3" xfId="6123"/>
    <cellStyle name="百分比 31 3 3" xfId="6135"/>
    <cellStyle name="百分比 31 3 4" xfId="6142"/>
    <cellStyle name="百分比 31 4" xfId="17385"/>
    <cellStyle name="百分比 31 4 2" xfId="5743"/>
    <cellStyle name="百分比 31 4 2 2" xfId="5753"/>
    <cellStyle name="百分比 31 4 2 3" xfId="2134"/>
    <cellStyle name="百分比 31 4 3" xfId="5765"/>
    <cellStyle name="百分比 31 4 4" xfId="5778"/>
    <cellStyle name="百分比 31 5" xfId="26108"/>
    <cellStyle name="百分比 31 5 2" xfId="5811"/>
    <cellStyle name="百分比 31 5 2 2" xfId="26110"/>
    <cellStyle name="百分比 31 5 2 3" xfId="26112"/>
    <cellStyle name="百分比 31 5 3" xfId="5819"/>
    <cellStyle name="百分比 31 5 4" xfId="26114"/>
    <cellStyle name="百分比 31 6" xfId="26118"/>
    <cellStyle name="百分比 31 6 2" xfId="26121"/>
    <cellStyle name="百分比 31 6 3" xfId="26125"/>
    <cellStyle name="百分比 31 7" xfId="26133"/>
    <cellStyle name="百分比 31 8" xfId="26142"/>
    <cellStyle name="百分比 32" xfId="26148"/>
    <cellStyle name="百分比 32 2" xfId="26151"/>
    <cellStyle name="百分比 32 2 2" xfId="26153"/>
    <cellStyle name="百分比 32 2 2 2" xfId="26155"/>
    <cellStyle name="百分比 32 2 2 3" xfId="26159"/>
    <cellStyle name="百分比 32 2 3" xfId="23479"/>
    <cellStyle name="百分比 32 2 4" xfId="23491"/>
    <cellStyle name="百分比 32 3" xfId="26183"/>
    <cellStyle name="百分比 32 3 2" xfId="6321"/>
    <cellStyle name="百分比 32 3 3" xfId="6326"/>
    <cellStyle name="百分比 32 4" xfId="26187"/>
    <cellStyle name="百分比 32 5" xfId="26198"/>
    <cellStyle name="百分比 33" xfId="26212"/>
    <cellStyle name="百分比 33 2" xfId="26215"/>
    <cellStyle name="百分比 33 2 2" xfId="26217"/>
    <cellStyle name="百分比 33 2 3" xfId="23580"/>
    <cellStyle name="百分比 33 3" xfId="26255"/>
    <cellStyle name="百分比 33 4" xfId="26272"/>
    <cellStyle name="百分比 34" xfId="26327"/>
    <cellStyle name="百分比 34 2" xfId="26331"/>
    <cellStyle name="百分比 34 2 2" xfId="26334"/>
    <cellStyle name="百分比 34 2 3" xfId="26351"/>
    <cellStyle name="百分比 34 3" xfId="26381"/>
    <cellStyle name="百分比 34 4" xfId="26405"/>
    <cellStyle name="百分比 4" xfId="26479"/>
    <cellStyle name="百分比 4 2" xfId="26482"/>
    <cellStyle name="百分比 4 2 2" xfId="26483"/>
    <cellStyle name="百分比 4 2 2 2" xfId="20467"/>
    <cellStyle name="百分比 4 2 2 2 2" xfId="9384"/>
    <cellStyle name="百分比 4 2 2 2 3" xfId="20470"/>
    <cellStyle name="百分比 4 2 2 3" xfId="20475"/>
    <cellStyle name="百分比 4 2 2 4" xfId="20485"/>
    <cellStyle name="百分比 4 2 3" xfId="2449"/>
    <cellStyle name="百分比 4 2 3 2" xfId="13735"/>
    <cellStyle name="百分比 4 2 3 2 2" xfId="13739"/>
    <cellStyle name="百分比 4 2 3 2 3" xfId="6492"/>
    <cellStyle name="百分比 4 2 3 3" xfId="13744"/>
    <cellStyle name="百分比 4 2 3 4" xfId="13748"/>
    <cellStyle name="百分比 4 2 4" xfId="5351"/>
    <cellStyle name="百分比 4 2 4 2" xfId="8765"/>
    <cellStyle name="百分比 4 2 4 3" xfId="8859"/>
    <cellStyle name="百分比 4 2 5" xfId="8057"/>
    <cellStyle name="百分比 4 2 6" xfId="8063"/>
    <cellStyle name="百分比 4 3" xfId="16455"/>
    <cellStyle name="百分比 4 3 2" xfId="16457"/>
    <cellStyle name="百分比 4 3 2 2" xfId="1284"/>
    <cellStyle name="百分比 4 3 2 3" xfId="7172"/>
    <cellStyle name="百分比 4 3 3" xfId="16459"/>
    <cellStyle name="百分比 4 3 4" xfId="26484"/>
    <cellStyle name="百分比 4 4" xfId="16462"/>
    <cellStyle name="百分比 4 4 2" xfId="26486"/>
    <cellStyle name="百分比 4 4 2 2" xfId="21086"/>
    <cellStyle name="百分比 4 4 2 3" xfId="21095"/>
    <cellStyle name="百分比 4 4 3" xfId="26487"/>
    <cellStyle name="百分比 4 4 4" xfId="26488"/>
    <cellStyle name="百分比 4 5" xfId="13883"/>
    <cellStyle name="百分比 4 5 2" xfId="13887"/>
    <cellStyle name="百分比 4 5 2 2" xfId="13889"/>
    <cellStyle name="百分比 4 5 2 3" xfId="13892"/>
    <cellStyle name="百分比 4 5 3" xfId="13896"/>
    <cellStyle name="百分比 4 5 4" xfId="9257"/>
    <cellStyle name="百分比 4 6" xfId="13902"/>
    <cellStyle name="百分比 4 6 2" xfId="13907"/>
    <cellStyle name="百分比 4 6 3" xfId="13912"/>
    <cellStyle name="百分比 4 7" xfId="13918"/>
    <cellStyle name="百分比 4 8" xfId="13934"/>
    <cellStyle name="百分比 5" xfId="18066"/>
    <cellStyle name="百分比 5 2" xfId="18071"/>
    <cellStyle name="百分比 5 2 2" xfId="24723"/>
    <cellStyle name="百分比 5 2 2 2" xfId="21521"/>
    <cellStyle name="百分比 5 2 2 2 2" xfId="10994"/>
    <cellStyle name="百分比 5 2 2 2 3" xfId="21529"/>
    <cellStyle name="百分比 5 2 2 3" xfId="16002"/>
    <cellStyle name="百分比 5 2 2 4" xfId="16005"/>
    <cellStyle name="百分比 5 2 3" xfId="24725"/>
    <cellStyle name="百分比 5 2 3 2" xfId="13788"/>
    <cellStyle name="百分比 5 2 3 2 2" xfId="21220"/>
    <cellStyle name="百分比 5 2 3 2 3" xfId="21662"/>
    <cellStyle name="百分比 5 2 3 3" xfId="21665"/>
    <cellStyle name="百分比 5 2 3 4" xfId="21683"/>
    <cellStyle name="百分比 5 2 4" xfId="26489"/>
    <cellStyle name="百分比 5 2 4 2" xfId="20044"/>
    <cellStyle name="百分比 5 2 4 3" xfId="20049"/>
    <cellStyle name="百分比 5 2 5" xfId="8078"/>
    <cellStyle name="百分比 5 2 6" xfId="8084"/>
    <cellStyle name="百分比 5 3" xfId="16469"/>
    <cellStyle name="百分比 5 3 2" xfId="10234"/>
    <cellStyle name="百分比 5 3 2 2" xfId="760"/>
    <cellStyle name="百分比 5 3 2 3" xfId="7807"/>
    <cellStyle name="百分比 5 3 3" xfId="10238"/>
    <cellStyle name="百分比 5 3 4" xfId="26490"/>
    <cellStyle name="百分比 5 4" xfId="16471"/>
    <cellStyle name="百分比 5 4 2" xfId="26491"/>
    <cellStyle name="百分比 5 4 2 2" xfId="22471"/>
    <cellStyle name="百分比 5 4 2 3" xfId="22484"/>
    <cellStyle name="百分比 5 4 3" xfId="26492"/>
    <cellStyle name="百分比 5 4 4" xfId="26493"/>
    <cellStyle name="百分比 5 5" xfId="13976"/>
    <cellStyle name="百分比 5 5 2" xfId="10251"/>
    <cellStyle name="百分比 5 5 2 2" xfId="22600"/>
    <cellStyle name="百分比 5 5 2 3" xfId="22603"/>
    <cellStyle name="百分比 5 5 3" xfId="13979"/>
    <cellStyle name="百分比 5 5 4" xfId="26495"/>
    <cellStyle name="百分比 5 6" xfId="12860"/>
    <cellStyle name="百分比 5 6 2" xfId="14777"/>
    <cellStyle name="百分比 5 6 3" xfId="26496"/>
    <cellStyle name="百分比 5 7" xfId="12867"/>
    <cellStyle name="百分比 5 8" xfId="26499"/>
    <cellStyle name="百分比 6" xfId="18075"/>
    <cellStyle name="百分比 6 2" xfId="26502"/>
    <cellStyle name="百分比 6 2 2" xfId="26503"/>
    <cellStyle name="百分比 6 2 2 2" xfId="26504"/>
    <cellStyle name="百分比 6 2 2 2 2" xfId="26505"/>
    <cellStyle name="百分比 6 2 2 2 3" xfId="26506"/>
    <cellStyle name="百分比 6 2 2 3" xfId="26507"/>
    <cellStyle name="百分比 6 2 2 4" xfId="26508"/>
    <cellStyle name="百分比 6 2 3" xfId="26509"/>
    <cellStyle name="百分比 6 2 3 2" xfId="26510"/>
    <cellStyle name="百分比 6 2 3 2 2" xfId="13670"/>
    <cellStyle name="百分比 6 2 3 2 3" xfId="21299"/>
    <cellStyle name="百分比 6 2 3 3" xfId="25085"/>
    <cellStyle name="百分比 6 2 3 4" xfId="25087"/>
    <cellStyle name="百分比 6 2 4" xfId="26511"/>
    <cellStyle name="百分比 6 2 4 2" xfId="26512"/>
    <cellStyle name="百分比 6 2 4 3" xfId="26513"/>
    <cellStyle name="百分比 6 2 5" xfId="26514"/>
    <cellStyle name="百分比 6 2 6" xfId="26515"/>
    <cellStyle name="百分比 6 3" xfId="16474"/>
    <cellStyle name="百分比 6 3 2" xfId="26516"/>
    <cellStyle name="百分比 6 3 2 2" xfId="26517"/>
    <cellStyle name="百分比 6 3 2 3" xfId="26518"/>
    <cellStyle name="百分比 6 3 3" xfId="26519"/>
    <cellStyle name="百分比 6 3 4" xfId="26520"/>
    <cellStyle name="百分比 6 4" xfId="16476"/>
    <cellStyle name="百分比 6 4 2" xfId="26521"/>
    <cellStyle name="百分比 6 4 2 2" xfId="26522"/>
    <cellStyle name="百分比 6 4 2 3" xfId="26523"/>
    <cellStyle name="百分比 6 4 3" xfId="26524"/>
    <cellStyle name="百分比 6 4 4" xfId="26525"/>
    <cellStyle name="百分比 6 5" xfId="13984"/>
    <cellStyle name="百分比 6 5 2" xfId="13986"/>
    <cellStyle name="百分比 6 5 2 2" xfId="26527"/>
    <cellStyle name="百分比 6 5 2 3" xfId="26528"/>
    <cellStyle name="百分比 6 5 3" xfId="13989"/>
    <cellStyle name="百分比 6 5 4" xfId="9966"/>
    <cellStyle name="百分比 6 6" xfId="13994"/>
    <cellStyle name="百分比 6 6 2" xfId="14782"/>
    <cellStyle name="百分比 6 6 3" xfId="26529"/>
    <cellStyle name="百分比 6 7" xfId="8760"/>
    <cellStyle name="百分比 6 8" xfId="26532"/>
    <cellStyle name="百分比 7" xfId="18080"/>
    <cellStyle name="百分比 7 2" xfId="26535"/>
    <cellStyle name="百分比 7 2 2" xfId="26536"/>
    <cellStyle name="百分比 7 2 2 2" xfId="26537"/>
    <cellStyle name="百分比 7 2 2 2 2" xfId="26538"/>
    <cellStyle name="百分比 7 2 2 2 3" xfId="16309"/>
    <cellStyle name="百分比 7 2 2 3" xfId="20805"/>
    <cellStyle name="百分比 7 2 2 4" xfId="19548"/>
    <cellStyle name="百分比 7 2 3" xfId="26539"/>
    <cellStyle name="百分比 7 2 3 2" xfId="26540"/>
    <cellStyle name="百分比 7 2 3 2 2" xfId="1494"/>
    <cellStyle name="百分比 7 2 3 2 3" xfId="16330"/>
    <cellStyle name="百分比 7 2 3 3" xfId="20809"/>
    <cellStyle name="百分比 7 2 3 4" xfId="20814"/>
    <cellStyle name="百分比 7 2 4" xfId="26541"/>
    <cellStyle name="百分比 7 2 4 2" xfId="26542"/>
    <cellStyle name="百分比 7 2 4 3" xfId="20252"/>
    <cellStyle name="百分比 7 2 5" xfId="26543"/>
    <cellStyle name="百分比 7 2 6" xfId="26544"/>
    <cellStyle name="百分比 7 3" xfId="26545"/>
    <cellStyle name="百分比 7 3 2" xfId="26546"/>
    <cellStyle name="百分比 7 3 2 2" xfId="22752"/>
    <cellStyle name="百分比 7 3 2 3" xfId="20835"/>
    <cellStyle name="百分比 7 3 3" xfId="26547"/>
    <cellStyle name="百分比 7 3 4" xfId="26548"/>
    <cellStyle name="百分比 7 4" xfId="26549"/>
    <cellStyle name="百分比 7 4 2" xfId="26552"/>
    <cellStyle name="百分比 7 4 2 2" xfId="24727"/>
    <cellStyle name="百分比 7 4 2 3" xfId="24730"/>
    <cellStyle name="百分比 7 4 3" xfId="26553"/>
    <cellStyle name="百分比 7 4 4" xfId="26554"/>
    <cellStyle name="百分比 7 5" xfId="14000"/>
    <cellStyle name="百分比 7 5 2" xfId="14001"/>
    <cellStyle name="百分比 7 5 2 2" xfId="26555"/>
    <cellStyle name="百分比 7 5 2 3" xfId="26556"/>
    <cellStyle name="百分比 7 5 3" xfId="14003"/>
    <cellStyle name="百分比 7 5 4" xfId="26557"/>
    <cellStyle name="百分比 7 6" xfId="14008"/>
    <cellStyle name="百分比 7 6 2" xfId="14793"/>
    <cellStyle name="百分比 7 6 3" xfId="26558"/>
    <cellStyle name="百分比 7 7" xfId="14012"/>
    <cellStyle name="百分比 7 8" xfId="26560"/>
    <cellStyle name="百分比 8" xfId="15605"/>
    <cellStyle name="百分比 8 2" xfId="15180"/>
    <cellStyle name="百分比 8 2 2" xfId="7336"/>
    <cellStyle name="百分比 8 2 2 2" xfId="26563"/>
    <cellStyle name="百分比 8 2 2 2 2" xfId="26565"/>
    <cellStyle name="百分比 8 2 2 2 3" xfId="17871"/>
    <cellStyle name="百分比 8 2 2 3" xfId="19780"/>
    <cellStyle name="百分比 8 2 2 4" xfId="20903"/>
    <cellStyle name="百分比 8 2 3" xfId="7345"/>
    <cellStyle name="百分比 8 2 3 2" xfId="26567"/>
    <cellStyle name="百分比 8 2 3 2 2" xfId="26569"/>
    <cellStyle name="百分比 8 2 3 2 3" xfId="17887"/>
    <cellStyle name="百分比 8 2 3 3" xfId="19791"/>
    <cellStyle name="百分比 8 2 3 4" xfId="20914"/>
    <cellStyle name="百分比 8 2 4" xfId="26570"/>
    <cellStyle name="百分比 8 2 4 2" xfId="26572"/>
    <cellStyle name="百分比 8 2 4 3" xfId="20921"/>
    <cellStyle name="百分比 8 2 5" xfId="26574"/>
    <cellStyle name="百分比 8 2 6" xfId="26575"/>
    <cellStyle name="百分比 8 3" xfId="8203"/>
    <cellStyle name="百分比 8 3 2" xfId="26576"/>
    <cellStyle name="百分比 8 3 2 2" xfId="26577"/>
    <cellStyle name="百分比 8 3 2 3" xfId="20937"/>
    <cellStyle name="百分比 8 3 3" xfId="26579"/>
    <cellStyle name="百分比 8 3 4" xfId="26580"/>
    <cellStyle name="百分比 8 4" xfId="15608"/>
    <cellStyle name="百分比 8 4 2" xfId="26581"/>
    <cellStyle name="百分比 8 4 2 2" xfId="21379"/>
    <cellStyle name="百分比 8 4 2 3" xfId="21382"/>
    <cellStyle name="百分比 8 4 3" xfId="26582"/>
    <cellStyle name="百分比 8 4 4" xfId="26583"/>
    <cellStyle name="百分比 8 5" xfId="14014"/>
    <cellStyle name="百分比 8 5 2" xfId="14017"/>
    <cellStyle name="百分比 8 5 2 2" xfId="26584"/>
    <cellStyle name="百分比 8 5 2 3" xfId="26586"/>
    <cellStyle name="百分比 8 5 3" xfId="14019"/>
    <cellStyle name="百分比 8 5 4" xfId="26588"/>
    <cellStyle name="百分比 8 6" xfId="14024"/>
    <cellStyle name="百分比 8 6 2" xfId="14811"/>
    <cellStyle name="百分比 8 6 3" xfId="21294"/>
    <cellStyle name="百分比 8 7" xfId="13669"/>
    <cellStyle name="百分比 8 8" xfId="21300"/>
    <cellStyle name="百分比 9" xfId="15611"/>
    <cellStyle name="百分比 9 2" xfId="3876"/>
    <cellStyle name="百分比 9 2 2" xfId="10645"/>
    <cellStyle name="百分比 9 2 2 2" xfId="26589"/>
    <cellStyle name="百分比 9 2 2 2 2" xfId="26591"/>
    <cellStyle name="百分比 9 2 2 2 3" xfId="19181"/>
    <cellStyle name="百分比 9 2 2 3" xfId="6400"/>
    <cellStyle name="百分比 9 2 2 4" xfId="6414"/>
    <cellStyle name="百分比 9 2 3" xfId="10647"/>
    <cellStyle name="百分比 9 2 3 2" xfId="15516"/>
    <cellStyle name="百分比 9 2 3 2 2" xfId="26594"/>
    <cellStyle name="百分比 9 2 3 2 3" xfId="19196"/>
    <cellStyle name="百分比 9 2 3 3" xfId="6426"/>
    <cellStyle name="百分比 9 2 3 4" xfId="26595"/>
    <cellStyle name="百分比 9 2 4" xfId="10140"/>
    <cellStyle name="百分比 9 2 4 2" xfId="26596"/>
    <cellStyle name="百分比 9 2 4 3" xfId="26598"/>
    <cellStyle name="百分比 9 2 5" xfId="10146"/>
    <cellStyle name="百分比 9 2 6" xfId="26600"/>
    <cellStyle name="百分比 9 3" xfId="6796"/>
    <cellStyle name="百分比 9 3 2" xfId="12946"/>
    <cellStyle name="百分比 9 3 2 2" xfId="26601"/>
    <cellStyle name="百分比 9 3 2 3" xfId="26603"/>
    <cellStyle name="百分比 9 3 3" xfId="15519"/>
    <cellStyle name="百分比 9 3 4" xfId="10153"/>
    <cellStyle name="百分比 9 4" xfId="26605"/>
    <cellStyle name="百分比 9 4 2" xfId="26607"/>
    <cellStyle name="百分比 9 4 2 2" xfId="26608"/>
    <cellStyle name="百分比 9 4 2 3" xfId="26611"/>
    <cellStyle name="百分比 9 4 3" xfId="26614"/>
    <cellStyle name="百分比 9 4 4" xfId="26615"/>
    <cellStyle name="百分比 9 5" xfId="14027"/>
    <cellStyle name="百分比 9 5 2" xfId="26616"/>
    <cellStyle name="百分比 9 5 2 2" xfId="26617"/>
    <cellStyle name="百分比 9 5 2 3" xfId="26619"/>
    <cellStyle name="百分比 9 5 3" xfId="26621"/>
    <cellStyle name="百分比 9 5 4" xfId="26622"/>
    <cellStyle name="百分比 9 6" xfId="14031"/>
    <cellStyle name="百分比 9 6 2" xfId="26623"/>
    <cellStyle name="百分比 9 6 3" xfId="26626"/>
    <cellStyle name="百分比 9 7" xfId="21307"/>
    <cellStyle name="百分比 9 8" xfId="26628"/>
    <cellStyle name="捠壿 [0.00]_Region Orders (2)" xfId="26631"/>
    <cellStyle name="捠壿_Region Orders (2)" xfId="23267"/>
    <cellStyle name="标题 1 10" xfId="26632"/>
    <cellStyle name="标题 1 10 2" xfId="11631"/>
    <cellStyle name="标题 1 10 2 2" xfId="11637"/>
    <cellStyle name="标题 1 10 2 3" xfId="26634"/>
    <cellStyle name="标题 1 10 3" xfId="11645"/>
    <cellStyle name="标题 1 10 4" xfId="26635"/>
    <cellStyle name="标题 1 11" xfId="26637"/>
    <cellStyle name="标题 1 11 2" xfId="19119"/>
    <cellStyle name="标题 1 11 2 2" xfId="26641"/>
    <cellStyle name="标题 1 11 2 3" xfId="26643"/>
    <cellStyle name="标题 1 11 3" xfId="26644"/>
    <cellStyle name="标题 1 11 4" xfId="18744"/>
    <cellStyle name="标题 1 12" xfId="26646"/>
    <cellStyle name="标题 1 12 2" xfId="19126"/>
    <cellStyle name="标题 1 12 3" xfId="26649"/>
    <cellStyle name="标题 1 13" xfId="26651"/>
    <cellStyle name="标题 1 14" xfId="26652"/>
    <cellStyle name="标题 1 2" xfId="15461"/>
    <cellStyle name="标题 1 2 10" xfId="3105"/>
    <cellStyle name="标题 1 2 10 2" xfId="5157"/>
    <cellStyle name="标题 1 2 10 2 2" xfId="26653"/>
    <cellStyle name="标题 1 2 10 2 3" xfId="26655"/>
    <cellStyle name="标题 1 2 10 3" xfId="5181"/>
    <cellStyle name="标题 1 2 10 4" xfId="4056"/>
    <cellStyle name="标题 1 2 11" xfId="3616"/>
    <cellStyle name="标题 1 2 11 2" xfId="5389"/>
    <cellStyle name="标题 1 2 11 2 2" xfId="26658"/>
    <cellStyle name="标题 1 2 11 2 3" xfId="26660"/>
    <cellStyle name="标题 1 2 11 3" xfId="5418"/>
    <cellStyle name="标题 1 2 11 4" xfId="2946"/>
    <cellStyle name="标题 1 2 12" xfId="17023"/>
    <cellStyle name="标题 1 2 12 2" xfId="5630"/>
    <cellStyle name="标题 1 2 12 3" xfId="21942"/>
    <cellStyle name="标题 1 2 13" xfId="21946"/>
    <cellStyle name="标题 1 2 14" xfId="21950"/>
    <cellStyle name="标题 1 2 2" xfId="26664"/>
    <cellStyle name="标题 1 2 2 10" xfId="14523"/>
    <cellStyle name="标题 1 2 2 2" xfId="26665"/>
    <cellStyle name="标题 1 2 2 2 2" xfId="26667"/>
    <cellStyle name="标题 1 2 2 2 2 2" xfId="26668"/>
    <cellStyle name="标题 1 2 2 2 2 2 2" xfId="26670"/>
    <cellStyle name="标题 1 2 2 2 2 2 3" xfId="26671"/>
    <cellStyle name="标题 1 2 2 2 2 3" xfId="26672"/>
    <cellStyle name="标题 1 2 2 2 2 4" xfId="26674"/>
    <cellStyle name="标题 1 2 2 2 3" xfId="26675"/>
    <cellStyle name="标题 1 2 2 2 3 2" xfId="26676"/>
    <cellStyle name="标题 1 2 2 2 3 2 2" xfId="26677"/>
    <cellStyle name="标题 1 2 2 2 3 2 3" xfId="6118"/>
    <cellStyle name="标题 1 2 2 2 3 3" xfId="26678"/>
    <cellStyle name="标题 1 2 2 2 3 4" xfId="26679"/>
    <cellStyle name="标题 1 2 2 2 4" xfId="12501"/>
    <cellStyle name="标题 1 2 2 2 4 2" xfId="20516"/>
    <cellStyle name="标题 1 2 2 2 4 2 2" xfId="26680"/>
    <cellStyle name="标题 1 2 2 2 4 2 3" xfId="4393"/>
    <cellStyle name="标题 1 2 2 2 4 3" xfId="20519"/>
    <cellStyle name="标题 1 2 2 2 4 4" xfId="26682"/>
    <cellStyle name="标题 1 2 2 2 5" xfId="12504"/>
    <cellStyle name="标题 1 2 2 2 5 2" xfId="26683"/>
    <cellStyle name="标题 1 2 2 2 5 3" xfId="26684"/>
    <cellStyle name="标题 1 2 2 2 6" xfId="20522"/>
    <cellStyle name="标题 1 2 2 2 7" xfId="26685"/>
    <cellStyle name="标题 1 2 2 3" xfId="26686"/>
    <cellStyle name="标题 1 2 2 3 2" xfId="26687"/>
    <cellStyle name="标题 1 2 2 3 2 2" xfId="18422"/>
    <cellStyle name="标题 1 2 2 3 2 3" xfId="16527"/>
    <cellStyle name="标题 1 2 2 3 3" xfId="26688"/>
    <cellStyle name="标题 1 2 2 3 4" xfId="19378"/>
    <cellStyle name="标题 1 2 2 4" xfId="16920"/>
    <cellStyle name="标题 1 2 2 4 2" xfId="26689"/>
    <cellStyle name="标题 1 2 2 4 2 2" xfId="21608"/>
    <cellStyle name="标题 1 2 2 4 2 3" xfId="21610"/>
    <cellStyle name="标题 1 2 2 4 3" xfId="26690"/>
    <cellStyle name="标题 1 2 2 4 4" xfId="20529"/>
    <cellStyle name="标题 1 2 2 5" xfId="5509"/>
    <cellStyle name="标题 1 2 2 5 2" xfId="25764"/>
    <cellStyle name="标题 1 2 2 5 2 2" xfId="4274"/>
    <cellStyle name="标题 1 2 2 5 2 3" xfId="5542"/>
    <cellStyle name="标题 1 2 2 5 3" xfId="25791"/>
    <cellStyle name="标题 1 2 2 5 4" xfId="5566"/>
    <cellStyle name="标题 1 2 2 6" xfId="26691"/>
    <cellStyle name="标题 1 2 2 6 2" xfId="25905"/>
    <cellStyle name="标题 1 2 2 6 2 2" xfId="5605"/>
    <cellStyle name="标题 1 2 2 6 2 3" xfId="5616"/>
    <cellStyle name="标题 1 2 2 6 3" xfId="25907"/>
    <cellStyle name="标题 1 2 2 6 4" xfId="25909"/>
    <cellStyle name="标题 1 2 2 7" xfId="26692"/>
    <cellStyle name="标题 1 2 2 7 2" xfId="25913"/>
    <cellStyle name="标题 1 2 2 7 2 2" xfId="5641"/>
    <cellStyle name="标题 1 2 2 7 2 3" xfId="5652"/>
    <cellStyle name="标题 1 2 2 7 3" xfId="25915"/>
    <cellStyle name="标题 1 2 2 7 4" xfId="26693"/>
    <cellStyle name="标题 1 2 2 8" xfId="26694"/>
    <cellStyle name="标题 1 2 2 8 2" xfId="25921"/>
    <cellStyle name="标题 1 2 2 8 3" xfId="25924"/>
    <cellStyle name="标题 1 2 2 9" xfId="26695"/>
    <cellStyle name="标题 1 2 3" xfId="2458"/>
    <cellStyle name="标题 1 2 3 10" xfId="17044"/>
    <cellStyle name="标题 1 2 3 2" xfId="26697"/>
    <cellStyle name="标题 1 2 3 2 2" xfId="26698"/>
    <cellStyle name="标题 1 2 3 2 2 2" xfId="26699"/>
    <cellStyle name="标题 1 2 3 2 2 2 2" xfId="26700"/>
    <cellStyle name="标题 1 2 3 2 2 2 3" xfId="26701"/>
    <cellStyle name="标题 1 2 3 2 2 3" xfId="26702"/>
    <cellStyle name="标题 1 2 3 2 2 4" xfId="26703"/>
    <cellStyle name="标题 1 2 3 2 3" xfId="26704"/>
    <cellStyle name="标题 1 2 3 2 3 2" xfId="26705"/>
    <cellStyle name="标题 1 2 3 2 3 2 2" xfId="26706"/>
    <cellStyle name="标题 1 2 3 2 3 2 3" xfId="9599"/>
    <cellStyle name="标题 1 2 3 2 3 3" xfId="26707"/>
    <cellStyle name="标题 1 2 3 2 3 4" xfId="26708"/>
    <cellStyle name="标题 1 2 3 2 4" xfId="20546"/>
    <cellStyle name="标题 1 2 3 2 4 2" xfId="20548"/>
    <cellStyle name="标题 1 2 3 2 4 3" xfId="20550"/>
    <cellStyle name="标题 1 2 3 2 5" xfId="20552"/>
    <cellStyle name="标题 1 2 3 2 6" xfId="20554"/>
    <cellStyle name="标题 1 2 3 3" xfId="26709"/>
    <cellStyle name="标题 1 2 3 3 2" xfId="26710"/>
    <cellStyle name="标题 1 2 3 3 2 2" xfId="21710"/>
    <cellStyle name="标题 1 2 3 3 2 3" xfId="21712"/>
    <cellStyle name="标题 1 2 3 3 3" xfId="26711"/>
    <cellStyle name="标题 1 2 3 3 4" xfId="20556"/>
    <cellStyle name="标题 1 2 3 4" xfId="26712"/>
    <cellStyle name="标题 1 2 3 4 2" xfId="17006"/>
    <cellStyle name="标题 1 2 3 4 2 2" xfId="17008"/>
    <cellStyle name="标题 1 2 3 4 2 3" xfId="17015"/>
    <cellStyle name="标题 1 2 3 4 3" xfId="17020"/>
    <cellStyle name="标题 1 2 3 4 4" xfId="17029"/>
    <cellStyle name="标题 1 2 3 5" xfId="26713"/>
    <cellStyle name="标题 1 2 3 5 2" xfId="26443"/>
    <cellStyle name="标题 1 2 3 5 2 2" xfId="409"/>
    <cellStyle name="标题 1 2 3 5 2 3" xfId="447"/>
    <cellStyle name="标题 1 2 3 5 3" xfId="26445"/>
    <cellStyle name="标题 1 2 3 5 4" xfId="5059"/>
    <cellStyle name="标题 1 2 3 6" xfId="24285"/>
    <cellStyle name="标题 1 2 3 6 2" xfId="26449"/>
    <cellStyle name="标题 1 2 3 6 2 2" xfId="13705"/>
    <cellStyle name="标题 1 2 3 6 2 3" xfId="9486"/>
    <cellStyle name="标题 1 2 3 6 3" xfId="26451"/>
    <cellStyle name="标题 1 2 3 6 4" xfId="26715"/>
    <cellStyle name="标题 1 2 3 7" xfId="24289"/>
    <cellStyle name="标题 1 2 3 7 2" xfId="26454"/>
    <cellStyle name="标题 1 2 3 7 2 2" xfId="9448"/>
    <cellStyle name="标题 1 2 3 7 2 3" xfId="20157"/>
    <cellStyle name="标题 1 2 3 7 3" xfId="26456"/>
    <cellStyle name="标题 1 2 3 7 4" xfId="26716"/>
    <cellStyle name="标题 1 2 3 8" xfId="26717"/>
    <cellStyle name="标题 1 2 3 8 2" xfId="26462"/>
    <cellStyle name="标题 1 2 3 8 3" xfId="26465"/>
    <cellStyle name="标题 1 2 3 9" xfId="26718"/>
    <cellStyle name="标题 1 2 4" xfId="2915"/>
    <cellStyle name="标题 1 2 4 2" xfId="15132"/>
    <cellStyle name="标题 1 2 4 2 2" xfId="15137"/>
    <cellStyle name="标题 1 2 4 2 2 2" xfId="15139"/>
    <cellStyle name="标题 1 2 4 2 2 2 2" xfId="26396"/>
    <cellStyle name="标题 1 2 4 2 2 2 3" xfId="26401"/>
    <cellStyle name="标题 1 2 4 2 2 3" xfId="15141"/>
    <cellStyle name="标题 1 2 4 2 2 4" xfId="26719"/>
    <cellStyle name="标题 1 2 4 2 3" xfId="15143"/>
    <cellStyle name="标题 1 2 4 2 3 2" xfId="26720"/>
    <cellStyle name="标题 1 2 4 2 3 3" xfId="26721"/>
    <cellStyle name="标题 1 2 4 2 4" xfId="15146"/>
    <cellStyle name="标题 1 2 4 2 5" xfId="26722"/>
    <cellStyle name="标题 1 2 4 3" xfId="11289"/>
    <cellStyle name="标题 1 2 4 3 2" xfId="15150"/>
    <cellStyle name="标题 1 2 4 3 2 2" xfId="2048"/>
    <cellStyle name="标题 1 2 4 3 2 3" xfId="15152"/>
    <cellStyle name="标题 1 2 4 3 3" xfId="15154"/>
    <cellStyle name="标题 1 2 4 3 4" xfId="15157"/>
    <cellStyle name="标题 1 2 4 4" xfId="11295"/>
    <cellStyle name="标题 1 2 4 4 2" xfId="15161"/>
    <cellStyle name="标题 1 2 4 4 2 2" xfId="15163"/>
    <cellStyle name="标题 1 2 4 4 2 3" xfId="15165"/>
    <cellStyle name="标题 1 2 4 4 3" xfId="8590"/>
    <cellStyle name="标题 1 2 4 4 4" xfId="8597"/>
    <cellStyle name="标题 1 2 4 5" xfId="5340"/>
    <cellStyle name="标题 1 2 4 5 2" xfId="2448"/>
    <cellStyle name="标题 1 2 4 5 2 2" xfId="13734"/>
    <cellStyle name="标题 1 2 4 5 2 3" xfId="13743"/>
    <cellStyle name="标题 1 2 4 5 3" xfId="5352"/>
    <cellStyle name="标题 1 2 4 5 4" xfId="8058"/>
    <cellStyle name="标题 1 2 4 6" xfId="5369"/>
    <cellStyle name="标题 1 2 4 6 2" xfId="16460"/>
    <cellStyle name="标题 1 2 4 6 3" xfId="26485"/>
    <cellStyle name="标题 1 2 4 7" xfId="5382"/>
    <cellStyle name="标题 1 2 4 8" xfId="26723"/>
    <cellStyle name="标题 1 2 5" xfId="26724"/>
    <cellStyle name="标题 1 2 5 2" xfId="25527"/>
    <cellStyle name="标题 1 2 5 2 2" xfId="26725"/>
    <cellStyle name="标题 1 2 5 2 2 2" xfId="26727"/>
    <cellStyle name="标题 1 2 5 2 2 3" xfId="26729"/>
    <cellStyle name="标题 1 2 5 2 3" xfId="26731"/>
    <cellStyle name="标题 1 2 5 2 4" xfId="26733"/>
    <cellStyle name="标题 1 2 5 3" xfId="26734"/>
    <cellStyle name="标题 1 2 5 3 2" xfId="24705"/>
    <cellStyle name="标题 1 2 5 3 2 2" xfId="26735"/>
    <cellStyle name="标题 1 2 5 3 2 3" xfId="26737"/>
    <cellStyle name="标题 1 2 5 3 3" xfId="26739"/>
    <cellStyle name="标题 1 2 5 3 4" xfId="26740"/>
    <cellStyle name="标题 1 2 5 4" xfId="26741"/>
    <cellStyle name="标题 1 2 5 4 2" xfId="24715"/>
    <cellStyle name="标题 1 2 5 4 3" xfId="26742"/>
    <cellStyle name="标题 1 2 5 5" xfId="26743"/>
    <cellStyle name="标题 1 2 5 6" xfId="26744"/>
    <cellStyle name="标题 1 2 6" xfId="26745"/>
    <cellStyle name="标题 1 2 6 2" xfId="18107"/>
    <cellStyle name="标题 1 2 6 2 2" xfId="26746"/>
    <cellStyle name="标题 1 2 6 2 2 2" xfId="26747"/>
    <cellStyle name="标题 1 2 6 2 2 3" xfId="26749"/>
    <cellStyle name="标题 1 2 6 2 3" xfId="26751"/>
    <cellStyle name="标题 1 2 6 2 4" xfId="6537"/>
    <cellStyle name="标题 1 2 6 3" xfId="26752"/>
    <cellStyle name="标题 1 2 6 3 2" xfId="26753"/>
    <cellStyle name="标题 1 2 6 3 3" xfId="26754"/>
    <cellStyle name="标题 1 2 6 4" xfId="26755"/>
    <cellStyle name="标题 1 2 6 5" xfId="26756"/>
    <cellStyle name="标题 1 2 7" xfId="26757"/>
    <cellStyle name="标题 1 2 7 2" xfId="26760"/>
    <cellStyle name="标题 1 2 7 2 2" xfId="26762"/>
    <cellStyle name="标题 1 2 7 2 3" xfId="26763"/>
    <cellStyle name="标题 1 2 7 3" xfId="26764"/>
    <cellStyle name="标题 1 2 7 4" xfId="26766"/>
    <cellStyle name="标题 1 2 8" xfId="26767"/>
    <cellStyle name="标题 1 2 8 2" xfId="26769"/>
    <cellStyle name="标题 1 2 8 2 2" xfId="26771"/>
    <cellStyle name="标题 1 2 8 2 3" xfId="26772"/>
    <cellStyle name="标题 1 2 8 3" xfId="26773"/>
    <cellStyle name="标题 1 2 8 4" xfId="26775"/>
    <cellStyle name="标题 1 2 9" xfId="26776"/>
    <cellStyle name="标题 1 2 9 2" xfId="15499"/>
    <cellStyle name="标题 1 2 9 2 2" xfId="10610"/>
    <cellStyle name="标题 1 2 9 2 3" xfId="10615"/>
    <cellStyle name="标题 1 2 9 3" xfId="15505"/>
    <cellStyle name="标题 1 2 9 4" xfId="15508"/>
    <cellStyle name="标题 1 2_11" xfId="26777"/>
    <cellStyle name="标题 1 3" xfId="12166"/>
    <cellStyle name="标题 1 3 10" xfId="20190"/>
    <cellStyle name="标题 1 3 10 2" xfId="26778"/>
    <cellStyle name="标题 1 3 10 3" xfId="26779"/>
    <cellStyle name="标题 1 3 11" xfId="26781"/>
    <cellStyle name="标题 1 3 12" xfId="26782"/>
    <cellStyle name="标题 1 3 2" xfId="12170"/>
    <cellStyle name="标题 1 3 2 2" xfId="12175"/>
    <cellStyle name="标题 1 3 2 2 2" xfId="12180"/>
    <cellStyle name="标题 1 3 2 2 2 2" xfId="26783"/>
    <cellStyle name="标题 1 3 2 2 2 2 2" xfId="26784"/>
    <cellStyle name="标题 1 3 2 2 2 2 3" xfId="26785"/>
    <cellStyle name="标题 1 3 2 2 2 3" xfId="26770"/>
    <cellStyle name="标题 1 3 2 2 2 4" xfId="26774"/>
    <cellStyle name="标题 1 3 2 2 3" xfId="12184"/>
    <cellStyle name="标题 1 3 2 2 3 2" xfId="15493"/>
    <cellStyle name="标题 1 3 2 2 3 2 2" xfId="10594"/>
    <cellStyle name="标题 1 3 2 2 3 2 3" xfId="10598"/>
    <cellStyle name="标题 1 3 2 2 3 3" xfId="15498"/>
    <cellStyle name="标题 1 3 2 2 3 4" xfId="15504"/>
    <cellStyle name="标题 1 3 2 2 4" xfId="19456"/>
    <cellStyle name="标题 1 3 2 2 4 2" xfId="26786"/>
    <cellStyle name="标题 1 3 2 2 4 3" xfId="26787"/>
    <cellStyle name="标题 1 3 2 2 5" xfId="2540"/>
    <cellStyle name="标题 1 3 2 2 6" xfId="2552"/>
    <cellStyle name="标题 1 3 2 3" xfId="12187"/>
    <cellStyle name="标题 1 3 2 3 2" xfId="18123"/>
    <cellStyle name="标题 1 3 2 3 2 2" xfId="19459"/>
    <cellStyle name="标题 1 3 2 3 2 3" xfId="19464"/>
    <cellStyle name="标题 1 3 2 3 3" xfId="26788"/>
    <cellStyle name="标题 1 3 2 3 4" xfId="26789"/>
    <cellStyle name="标题 1 3 2 4" xfId="12192"/>
    <cellStyle name="标题 1 3 2 4 2" xfId="24208"/>
    <cellStyle name="标题 1 3 2 4 2 2" xfId="22104"/>
    <cellStyle name="标题 1 3 2 4 2 3" xfId="22108"/>
    <cellStyle name="标题 1 3 2 4 3" xfId="24217"/>
    <cellStyle name="标题 1 3 2 4 4" xfId="24221"/>
    <cellStyle name="标题 1 3 2 5" xfId="5805"/>
    <cellStyle name="标题 1 3 2 5 2" xfId="26790"/>
    <cellStyle name="标题 1 3 2 5 2 2" xfId="26792"/>
    <cellStyle name="标题 1 3 2 5 2 3" xfId="26793"/>
    <cellStyle name="标题 1 3 2 5 3" xfId="26794"/>
    <cellStyle name="标题 1 3 2 5 4" xfId="5824"/>
    <cellStyle name="标题 1 3 2 6" xfId="26795"/>
    <cellStyle name="标题 1 3 2 6 2" xfId="26796"/>
    <cellStyle name="标题 1 3 2 6 3" xfId="26797"/>
    <cellStyle name="标题 1 3 2 7" xfId="26798"/>
    <cellStyle name="标题 1 3 2 8" xfId="26799"/>
    <cellStyle name="标题 1 3 3" xfId="12197"/>
    <cellStyle name="标题 1 3 3 2" xfId="12201"/>
    <cellStyle name="标题 1 3 3 2 2" xfId="26800"/>
    <cellStyle name="标题 1 3 3 2 2 2" xfId="26801"/>
    <cellStyle name="标题 1 3 3 2 2 2 2" xfId="26802"/>
    <cellStyle name="标题 1 3 3 2 2 2 3" xfId="26803"/>
    <cellStyle name="标题 1 3 3 2 2 3" xfId="26804"/>
    <cellStyle name="标题 1 3 3 2 2 4" xfId="26806"/>
    <cellStyle name="标题 1 3 3 2 3" xfId="26808"/>
    <cellStyle name="标题 1 3 3 2 3 2" xfId="21882"/>
    <cellStyle name="标题 1 3 3 2 3 2 2" xfId="10276"/>
    <cellStyle name="标题 1 3 3 2 3 2 3" xfId="10289"/>
    <cellStyle name="标题 1 3 3 2 3 3" xfId="21885"/>
    <cellStyle name="标题 1 3 3 2 3 4" xfId="21892"/>
    <cellStyle name="标题 1 3 3 2 4" xfId="26810"/>
    <cellStyle name="标题 1 3 3 2 4 2" xfId="26812"/>
    <cellStyle name="标题 1 3 3 2 4 3" xfId="26813"/>
    <cellStyle name="标题 1 3 3 2 5" xfId="26814"/>
    <cellStyle name="标题 1 3 3 2 6" xfId="26815"/>
    <cellStyle name="标题 1 3 3 3" xfId="12204"/>
    <cellStyle name="标题 1 3 3 3 2" xfId="26816"/>
    <cellStyle name="标题 1 3 3 3 2 2" xfId="22221"/>
    <cellStyle name="标题 1 3 3 3 2 3" xfId="22223"/>
    <cellStyle name="标题 1 3 3 3 3" xfId="26817"/>
    <cellStyle name="标题 1 3 3 3 4" xfId="26819"/>
    <cellStyle name="标题 1 3 3 4" xfId="26820"/>
    <cellStyle name="标题 1 3 3 4 2" xfId="26821"/>
    <cellStyle name="标题 1 3 3 4 2 2" xfId="26822"/>
    <cellStyle name="标题 1 3 3 4 2 3" xfId="26823"/>
    <cellStyle name="标题 1 3 3 4 3" xfId="26825"/>
    <cellStyle name="标题 1 3 3 4 4" xfId="26827"/>
    <cellStyle name="标题 1 3 3 5" xfId="26828"/>
    <cellStyle name="标题 1 3 3 5 2" xfId="26830"/>
    <cellStyle name="标题 1 3 3 5 2 2" xfId="26832"/>
    <cellStyle name="标题 1 3 3 5 2 3" xfId="26833"/>
    <cellStyle name="标题 1 3 3 5 3" xfId="26834"/>
    <cellStyle name="标题 1 3 3 5 4" xfId="8092"/>
    <cellStyle name="标题 1 3 3 6" xfId="24293"/>
    <cellStyle name="标题 1 3 3 6 2" xfId="18112"/>
    <cellStyle name="标题 1 3 3 6 3" xfId="18125"/>
    <cellStyle name="标题 1 3 3 7" xfId="24297"/>
    <cellStyle name="标题 1 3 3 8" xfId="26836"/>
    <cellStyle name="标题 1 3 4" xfId="12208"/>
    <cellStyle name="标题 1 3 4 2" xfId="26837"/>
    <cellStyle name="标题 1 3 4 2 2" xfId="26134"/>
    <cellStyle name="标题 1 3 4 2 2 2" xfId="26137"/>
    <cellStyle name="标题 1 3 4 2 2 2 2" xfId="26838"/>
    <cellStyle name="标题 1 3 4 2 2 2 3" xfId="26839"/>
    <cellStyle name="标题 1 3 4 2 2 3" xfId="26139"/>
    <cellStyle name="标题 1 3 4 2 2 4" xfId="26840"/>
    <cellStyle name="标题 1 3 4 2 3" xfId="26143"/>
    <cellStyle name="标题 1 3 4 2 3 2" xfId="26842"/>
    <cellStyle name="标题 1 3 4 2 3 3" xfId="26844"/>
    <cellStyle name="标题 1 3 4 2 4" xfId="26146"/>
    <cellStyle name="标题 1 3 4 2 5" xfId="26848"/>
    <cellStyle name="标题 1 3 4 3" xfId="26849"/>
    <cellStyle name="标题 1 3 4 3 2" xfId="26207"/>
    <cellStyle name="标题 1 3 4 3 2 2" xfId="26850"/>
    <cellStyle name="标题 1 3 4 3 2 3" xfId="26851"/>
    <cellStyle name="标题 1 3 4 3 3" xfId="26209"/>
    <cellStyle name="标题 1 3 4 3 4" xfId="26853"/>
    <cellStyle name="标题 1 3 4 4" xfId="14191"/>
    <cellStyle name="标题 1 3 4 4 2" xfId="26312"/>
    <cellStyle name="标题 1 3 4 4 2 2" xfId="26316"/>
    <cellStyle name="标题 1 3 4 4 2 3" xfId="26318"/>
    <cellStyle name="标题 1 3 4 4 3" xfId="26321"/>
    <cellStyle name="标题 1 3 4 4 4" xfId="26324"/>
    <cellStyle name="标题 1 3 4 5" xfId="5597"/>
    <cellStyle name="标题 1 3 4 5 2" xfId="26429"/>
    <cellStyle name="标题 1 3 4 5 3" xfId="26436"/>
    <cellStyle name="标题 1 3 4 6" xfId="26855"/>
    <cellStyle name="标题 1 3 4 7" xfId="26857"/>
    <cellStyle name="标题 1 3 5" xfId="12214"/>
    <cellStyle name="标题 1 3 5 2" xfId="26858"/>
    <cellStyle name="标题 1 3 5 2 2" xfId="26859"/>
    <cellStyle name="标题 1 3 5 2 2 2" xfId="6203"/>
    <cellStyle name="标题 1 3 5 2 2 3" xfId="6217"/>
    <cellStyle name="标题 1 3 5 2 3" xfId="26860"/>
    <cellStyle name="标题 1 3 5 2 4" xfId="26862"/>
    <cellStyle name="标题 1 3 5 3" xfId="26863"/>
    <cellStyle name="标题 1 3 5 3 2" xfId="26864"/>
    <cellStyle name="标题 1 3 5 3 3" xfId="26865"/>
    <cellStyle name="标题 1 3 5 4" xfId="26867"/>
    <cellStyle name="标题 1 3 5 5" xfId="26868"/>
    <cellStyle name="标题 1 3 6" xfId="26869"/>
    <cellStyle name="标题 1 3 6 2" xfId="18119"/>
    <cellStyle name="标题 1 3 6 2 2" xfId="22025"/>
    <cellStyle name="标题 1 3 6 2 3" xfId="21144"/>
    <cellStyle name="标题 1 3 6 3" xfId="20798"/>
    <cellStyle name="标题 1 3 6 4" xfId="22035"/>
    <cellStyle name="标题 1 3 7" xfId="26870"/>
    <cellStyle name="标题 1 3 7 2" xfId="22039"/>
    <cellStyle name="标题 1 3 7 2 2" xfId="26872"/>
    <cellStyle name="标题 1 3 7 2 3" xfId="26874"/>
    <cellStyle name="标题 1 3 7 3" xfId="26876"/>
    <cellStyle name="标题 1 3 7 4" xfId="26877"/>
    <cellStyle name="标题 1 3 8" xfId="26878"/>
    <cellStyle name="标题 1 3 8 2" xfId="19465"/>
    <cellStyle name="标题 1 3 8 2 2" xfId="26880"/>
    <cellStyle name="标题 1 3 8 2 3" xfId="26881"/>
    <cellStyle name="标题 1 3 8 3" xfId="26882"/>
    <cellStyle name="标题 1 3 8 4" xfId="26883"/>
    <cellStyle name="标题 1 3 9" xfId="26884"/>
    <cellStyle name="标题 1 3 9 2" xfId="22048"/>
    <cellStyle name="标题 1 3 9 2 2" xfId="26885"/>
    <cellStyle name="标题 1 3 9 2 3" xfId="26886"/>
    <cellStyle name="标题 1 3 9 3" xfId="26887"/>
    <cellStyle name="标题 1 3 9 4" xfId="26888"/>
    <cellStyle name="标题 1 3_11" xfId="21740"/>
    <cellStyle name="标题 1 4" xfId="12216"/>
    <cellStyle name="标题 1 4 10" xfId="26889"/>
    <cellStyle name="标题 1 4 2" xfId="12223"/>
    <cellStyle name="标题 1 4 2 2" xfId="12230"/>
    <cellStyle name="标题 1 4 2 2 2" xfId="18320"/>
    <cellStyle name="标题 1 4 2 2 2 2" xfId="26892"/>
    <cellStyle name="标题 1 4 2 2 2 3" xfId="26893"/>
    <cellStyle name="标题 1 4 2 2 3" xfId="26894"/>
    <cellStyle name="标题 1 4 2 2 4" xfId="26896"/>
    <cellStyle name="标题 1 4 2 3" xfId="12235"/>
    <cellStyle name="标题 1 4 2 3 2" xfId="18324"/>
    <cellStyle name="标题 1 4 2 3 2 2" xfId="26897"/>
    <cellStyle name="标题 1 4 2 3 2 3" xfId="26899"/>
    <cellStyle name="标题 1 4 2 3 3" xfId="26901"/>
    <cellStyle name="标题 1 4 2 3 4" xfId="26902"/>
    <cellStyle name="标题 1 4 2 4" xfId="26903"/>
    <cellStyle name="标题 1 4 2 4 2" xfId="24006"/>
    <cellStyle name="标题 1 4 2 4 3" xfId="26904"/>
    <cellStyle name="标题 1 4 2 5" xfId="26905"/>
    <cellStyle name="标题 1 4 2 6" xfId="26906"/>
    <cellStyle name="标题 1 4 3" xfId="12242"/>
    <cellStyle name="标题 1 4 3 2" xfId="26907"/>
    <cellStyle name="标题 1 4 3 2 2" xfId="18388"/>
    <cellStyle name="标题 1 4 3 2 3" xfId="26909"/>
    <cellStyle name="标题 1 4 3 3" xfId="26912"/>
    <cellStyle name="标题 1 4 3 4" xfId="26913"/>
    <cellStyle name="标题 1 4 4" xfId="12253"/>
    <cellStyle name="标题 1 4 4 2" xfId="26914"/>
    <cellStyle name="标题 1 4 4 2 2" xfId="26917"/>
    <cellStyle name="标题 1 4 4 2 3" xfId="26919"/>
    <cellStyle name="标题 1 4 4 3" xfId="26922"/>
    <cellStyle name="标题 1 4 4 4" xfId="26923"/>
    <cellStyle name="标题 1 4 5" xfId="13420"/>
    <cellStyle name="标题 1 4 5 2" xfId="26925"/>
    <cellStyle name="标题 1 4 5 2 2" xfId="26929"/>
    <cellStyle name="标题 1 4 5 2 3" xfId="26931"/>
    <cellStyle name="标题 1 4 5 3" xfId="26935"/>
    <cellStyle name="标题 1 4 5 4" xfId="26937"/>
    <cellStyle name="标题 1 4 6" xfId="13425"/>
    <cellStyle name="标题 1 4 6 2" xfId="22077"/>
    <cellStyle name="标题 1 4 6 2 2" xfId="26939"/>
    <cellStyle name="标题 1 4 6 2 3" xfId="26941"/>
    <cellStyle name="标题 1 4 6 3" xfId="22081"/>
    <cellStyle name="标题 1 4 6 4" xfId="26943"/>
    <cellStyle name="标题 1 4 7" xfId="26944"/>
    <cellStyle name="标题 1 4 7 2" xfId="22093"/>
    <cellStyle name="标题 1 4 7 2 2" xfId="26946"/>
    <cellStyle name="标题 1 4 7 2 3" xfId="26948"/>
    <cellStyle name="标题 1 4 7 3" xfId="26949"/>
    <cellStyle name="标题 1 4 7 4" xfId="26950"/>
    <cellStyle name="标题 1 4 8" xfId="26952"/>
    <cellStyle name="标题 1 4 8 2" xfId="22109"/>
    <cellStyle name="标题 1 4 8 3" xfId="24214"/>
    <cellStyle name="标题 1 4 9" xfId="26954"/>
    <cellStyle name="标题 1 5" xfId="12255"/>
    <cellStyle name="标题 1 5 2" xfId="12260"/>
    <cellStyle name="标题 1 5 2 2" xfId="12262"/>
    <cellStyle name="标题 1 5 2 2 2" xfId="13388"/>
    <cellStyle name="标题 1 5 2 2 3" xfId="13406"/>
    <cellStyle name="标题 1 5 2 3" xfId="2211"/>
    <cellStyle name="标题 1 5 2 4" xfId="2306"/>
    <cellStyle name="标题 1 5 3" xfId="12268"/>
    <cellStyle name="标题 1 5 3 2" xfId="26956"/>
    <cellStyle name="标题 1 5 3 2 2" xfId="14711"/>
    <cellStyle name="标题 1 5 3 2 3" xfId="14736"/>
    <cellStyle name="标题 1 5 3 3" xfId="133"/>
    <cellStyle name="标题 1 5 3 4" xfId="2443"/>
    <cellStyle name="标题 1 5 4" xfId="12272"/>
    <cellStyle name="标题 1 5 4 2" xfId="884"/>
    <cellStyle name="标题 1 5 4 2 2" xfId="26957"/>
    <cellStyle name="标题 1 5 4 2 3" xfId="26958"/>
    <cellStyle name="标题 1 5 4 3" xfId="2463"/>
    <cellStyle name="标题 1 5 4 4" xfId="2498"/>
    <cellStyle name="标题 1 5 5" xfId="26959"/>
    <cellStyle name="标题 1 5 5 2" xfId="26960"/>
    <cellStyle name="标题 1 5 5 2 2" xfId="26961"/>
    <cellStyle name="标题 1 5 5 2 3" xfId="26962"/>
    <cellStyle name="标题 1 5 5 3" xfId="218"/>
    <cellStyle name="标题 1 5 5 4" xfId="441"/>
    <cellStyle name="标题 1 5 6" xfId="26963"/>
    <cellStyle name="标题 1 5 6 2" xfId="22123"/>
    <cellStyle name="标题 1 5 6 3" xfId="1017"/>
    <cellStyle name="标题 1 5 7" xfId="26964"/>
    <cellStyle name="标题 1 5 8" xfId="26965"/>
    <cellStyle name="标题 1 6" xfId="12276"/>
    <cellStyle name="标题 1 6 2" xfId="12280"/>
    <cellStyle name="标题 1 6 2 2" xfId="24797"/>
    <cellStyle name="标题 1 6 2 2 2" xfId="26966"/>
    <cellStyle name="标题 1 6 2 2 3" xfId="26967"/>
    <cellStyle name="标题 1 6 2 3" xfId="1140"/>
    <cellStyle name="标题 1 6 2 4" xfId="1341"/>
    <cellStyle name="标题 1 6 3" xfId="12283"/>
    <cellStyle name="标题 1 6 3 2" xfId="24804"/>
    <cellStyle name="标题 1 6 3 3" xfId="2808"/>
    <cellStyle name="标题 1 6 4" xfId="26968"/>
    <cellStyle name="标题 1 6 5" xfId="26969"/>
    <cellStyle name="标题 1 7" xfId="12286"/>
    <cellStyle name="标题 1 7 2" xfId="26970"/>
    <cellStyle name="标题 1 7 2 2" xfId="20674"/>
    <cellStyle name="标题 1 7 2 3" xfId="2918"/>
    <cellStyle name="标题 1 7 3" xfId="20263"/>
    <cellStyle name="标题 1 7 4" xfId="8217"/>
    <cellStyle name="标题 1 8" xfId="2836"/>
    <cellStyle name="标题 1 8 2" xfId="26971"/>
    <cellStyle name="标题 1 8 2 2" xfId="21011"/>
    <cellStyle name="标题 1 8 2 3" xfId="2978"/>
    <cellStyle name="标题 1 8 3" xfId="26972"/>
    <cellStyle name="标题 1 8 4" xfId="26973"/>
    <cellStyle name="标题 1 9" xfId="26974"/>
    <cellStyle name="标题 1 9 2" xfId="26975"/>
    <cellStyle name="标题 1 9 2 2" xfId="24885"/>
    <cellStyle name="标题 1 9 2 3" xfId="26978"/>
    <cellStyle name="标题 1 9 3" xfId="26980"/>
    <cellStyle name="标题 1 9 4" xfId="26983"/>
    <cellStyle name="标题 10" xfId="26986"/>
    <cellStyle name="标题 10 2" xfId="22628"/>
    <cellStyle name="标题 10 2 2" xfId="26987"/>
    <cellStyle name="标题 10 2 2 2" xfId="26989"/>
    <cellStyle name="标题 10 2 2 3" xfId="5481"/>
    <cellStyle name="标题 10 2 3" xfId="26990"/>
    <cellStyle name="标题 10 2 4" xfId="26991"/>
    <cellStyle name="标题 10 3" xfId="26992"/>
    <cellStyle name="标题 10 3 2" xfId="26993"/>
    <cellStyle name="标题 10 3 2 2" xfId="26994"/>
    <cellStyle name="标题 10 3 2 3" xfId="9698"/>
    <cellStyle name="标题 10 3 3" xfId="26995"/>
    <cellStyle name="标题 10 3 4" xfId="26996"/>
    <cellStyle name="标题 10 4" xfId="26997"/>
    <cellStyle name="标题 10 4 2" xfId="3051"/>
    <cellStyle name="标题 10 4 3" xfId="26999"/>
    <cellStyle name="标题 10 5" xfId="27000"/>
    <cellStyle name="标题 10 6" xfId="27001"/>
    <cellStyle name="标题 11" xfId="27002"/>
    <cellStyle name="标题 11 2" xfId="22639"/>
    <cellStyle name="标题 11 2 2" xfId="27003"/>
    <cellStyle name="标题 11 2 2 2" xfId="27004"/>
    <cellStyle name="标题 11 2 2 3" xfId="27005"/>
    <cellStyle name="标题 11 2 3" xfId="16102"/>
    <cellStyle name="标题 11 2 4" xfId="13814"/>
    <cellStyle name="标题 11 3" xfId="27006"/>
    <cellStyle name="标题 11 3 2" xfId="8543"/>
    <cellStyle name="标题 11 3 2 2" xfId="17682"/>
    <cellStyle name="标题 11 3 2 3" xfId="27007"/>
    <cellStyle name="标题 11 3 3" xfId="27008"/>
    <cellStyle name="标题 11 3 4" xfId="13823"/>
    <cellStyle name="标题 11 4" xfId="27009"/>
    <cellStyle name="标题 11 4 2" xfId="27010"/>
    <cellStyle name="标题 11 4 3" xfId="27011"/>
    <cellStyle name="标题 11 5" xfId="27012"/>
    <cellStyle name="标题 11 6" xfId="27014"/>
    <cellStyle name="标题 12" xfId="17738"/>
    <cellStyle name="标题 12 2" xfId="17742"/>
    <cellStyle name="标题 12 2 2" xfId="1705"/>
    <cellStyle name="标题 12 2 2 2" xfId="17745"/>
    <cellStyle name="标题 12 2 2 3" xfId="11635"/>
    <cellStyle name="标题 12 2 3" xfId="16105"/>
    <cellStyle name="标题 12 2 4" xfId="16108"/>
    <cellStyle name="标题 12 3" xfId="17748"/>
    <cellStyle name="标题 12 3 2" xfId="16112"/>
    <cellStyle name="标题 12 3 2 2" xfId="5109"/>
    <cellStyle name="标题 12 3 2 3" xfId="26642"/>
    <cellStyle name="标题 12 3 3" xfId="17755"/>
    <cellStyle name="标题 12 3 4" xfId="23057"/>
    <cellStyle name="标题 12 4" xfId="17758"/>
    <cellStyle name="标题 12 4 2" xfId="27016"/>
    <cellStyle name="标题 12 4 3" xfId="5111"/>
    <cellStyle name="标题 12 5" xfId="17760"/>
    <cellStyle name="标题 12 6" xfId="18233"/>
    <cellStyle name="标题 13" xfId="17763"/>
    <cellStyle name="标题 13 2" xfId="17767"/>
    <cellStyle name="标题 13 2 2" xfId="17770"/>
    <cellStyle name="标题 13 2 2 2" xfId="5931"/>
    <cellStyle name="标题 13 2 2 3" xfId="27017"/>
    <cellStyle name="标题 13 2 3" xfId="5069"/>
    <cellStyle name="标题 13 2 4" xfId="5085"/>
    <cellStyle name="标题 13 3" xfId="17772"/>
    <cellStyle name="标题 13 3 2" xfId="27018"/>
    <cellStyle name="标题 13 3 2 2" xfId="14440"/>
    <cellStyle name="标题 13 3 2 3" xfId="27019"/>
    <cellStyle name="标题 13 3 3" xfId="202"/>
    <cellStyle name="标题 13 3 4" xfId="5099"/>
    <cellStyle name="标题 13 4" xfId="17775"/>
    <cellStyle name="标题 13 4 2" xfId="8943"/>
    <cellStyle name="标题 13 4 3" xfId="8963"/>
    <cellStyle name="标题 13 5" xfId="27020"/>
    <cellStyle name="标题 13 6" xfId="25712"/>
    <cellStyle name="标题 14" xfId="17778"/>
    <cellStyle name="标题 14 2" xfId="17780"/>
    <cellStyle name="标题 14 2 2" xfId="17783"/>
    <cellStyle name="标题 14 2 2 2" xfId="27022"/>
    <cellStyle name="标题 14 2 2 3" xfId="27023"/>
    <cellStyle name="标题 14 2 3" xfId="17785"/>
    <cellStyle name="标题 14 2 4" xfId="27024"/>
    <cellStyle name="标题 14 3" xfId="17788"/>
    <cellStyle name="标题 14 3 2" xfId="27025"/>
    <cellStyle name="标题 14 3 3" xfId="23063"/>
    <cellStyle name="标题 14 4" xfId="17790"/>
    <cellStyle name="标题 14 5" xfId="27026"/>
    <cellStyle name="标题 15" xfId="13301"/>
    <cellStyle name="标题 15 2" xfId="4643"/>
    <cellStyle name="标题 15 2 2" xfId="6553"/>
    <cellStyle name="标题 15 2 3" xfId="11330"/>
    <cellStyle name="标题 15 3" xfId="9462"/>
    <cellStyle name="标题 15 4" xfId="11347"/>
    <cellStyle name="标题 16" xfId="1395"/>
    <cellStyle name="标题 16 2" xfId="10286"/>
    <cellStyle name="标题 16 2 2" xfId="10293"/>
    <cellStyle name="标题 16 2 3" xfId="10267"/>
    <cellStyle name="标题 16 3" xfId="10298"/>
    <cellStyle name="标题 16 4" xfId="10306"/>
    <cellStyle name="标题 17" xfId="5399"/>
    <cellStyle name="标题 17 2" xfId="11361"/>
    <cellStyle name="标题 17 2 2" xfId="27027"/>
    <cellStyle name="标题 17 2 3" xfId="27029"/>
    <cellStyle name="标题 17 3" xfId="27033"/>
    <cellStyle name="标题 17 4" xfId="27035"/>
    <cellStyle name="标题 18" xfId="27037"/>
    <cellStyle name="标题 18 2" xfId="11375"/>
    <cellStyle name="标题 18 2 2" xfId="27040"/>
    <cellStyle name="标题 18 2 3" xfId="27042"/>
    <cellStyle name="标题 18 3" xfId="27046"/>
    <cellStyle name="标题 18 4" xfId="27048"/>
    <cellStyle name="标题 19" xfId="27050"/>
    <cellStyle name="标题 19 2" xfId="11384"/>
    <cellStyle name="标题 19 2 2" xfId="18611"/>
    <cellStyle name="标题 19 2 3" xfId="27052"/>
    <cellStyle name="标题 19 3" xfId="27055"/>
    <cellStyle name="标题 19 4" xfId="18518"/>
    <cellStyle name="标题 2 10" xfId="27057"/>
    <cellStyle name="标题 2 10 2" xfId="16914"/>
    <cellStyle name="标题 2 10 2 2" xfId="16916"/>
    <cellStyle name="标题 2 10 2 3" xfId="16922"/>
    <cellStyle name="标题 2 10 3" xfId="13091"/>
    <cellStyle name="标题 2 10 4" xfId="5281"/>
    <cellStyle name="标题 2 11" xfId="27058"/>
    <cellStyle name="标题 2 11 2" xfId="16939"/>
    <cellStyle name="标题 2 11 2 2" xfId="16942"/>
    <cellStyle name="标题 2 11 2 3" xfId="16949"/>
    <cellStyle name="标题 2 11 3" xfId="13107"/>
    <cellStyle name="标题 2 11 4" xfId="350"/>
    <cellStyle name="标题 2 12" xfId="27061"/>
    <cellStyle name="标题 2 12 2" xfId="4094"/>
    <cellStyle name="标题 2 12 3" xfId="4169"/>
    <cellStyle name="标题 2 13" xfId="25808"/>
    <cellStyle name="标题 2 14" xfId="25810"/>
    <cellStyle name="标题 2 2" xfId="24550"/>
    <cellStyle name="标题 2 2 10" xfId="16715"/>
    <cellStyle name="标题 2 2 10 2" xfId="16717"/>
    <cellStyle name="标题 2 2 10 2 2" xfId="16718"/>
    <cellStyle name="标题 2 2 10 2 3" xfId="16722"/>
    <cellStyle name="标题 2 2 10 3" xfId="16725"/>
    <cellStyle name="标题 2 2 10 4" xfId="16728"/>
    <cellStyle name="标题 2 2 11" xfId="16730"/>
    <cellStyle name="标题 2 2 11 2" xfId="16732"/>
    <cellStyle name="标题 2 2 11 2 2" xfId="27064"/>
    <cellStyle name="标题 2 2 11 2 3" xfId="27065"/>
    <cellStyle name="标题 2 2 11 3" xfId="16735"/>
    <cellStyle name="标题 2 2 11 4" xfId="27066"/>
    <cellStyle name="标题 2 2 12" xfId="16738"/>
    <cellStyle name="标题 2 2 12 2" xfId="27067"/>
    <cellStyle name="标题 2 2 12 3" xfId="26891"/>
    <cellStyle name="标题 2 2 13" xfId="16741"/>
    <cellStyle name="标题 2 2 14" xfId="27068"/>
    <cellStyle name="标题 2 2 2" xfId="27069"/>
    <cellStyle name="标题 2 2 2 10" xfId="27070"/>
    <cellStyle name="标题 2 2 2 2" xfId="27071"/>
    <cellStyle name="标题 2 2 2 2 2" xfId="24239"/>
    <cellStyle name="标题 2 2 2 2 2 2" xfId="27073"/>
    <cellStyle name="标题 2 2 2 2 2 2 2" xfId="20751"/>
    <cellStyle name="标题 2 2 2 2 2 2 3" xfId="20755"/>
    <cellStyle name="标题 2 2 2 2 2 3" xfId="27076"/>
    <cellStyle name="标题 2 2 2 2 2 4" xfId="27077"/>
    <cellStyle name="标题 2 2 2 2 3" xfId="26564"/>
    <cellStyle name="标题 2 2 2 2 3 2" xfId="26566"/>
    <cellStyle name="标题 2 2 2 2 3 2 2" xfId="27078"/>
    <cellStyle name="标题 2 2 2 2 3 2 3" xfId="27079"/>
    <cellStyle name="标题 2 2 2 2 3 3" xfId="17872"/>
    <cellStyle name="标题 2 2 2 2 3 4" xfId="17876"/>
    <cellStyle name="标题 2 2 2 2 4" xfId="19781"/>
    <cellStyle name="标题 2 2 2 2 4 2" xfId="20901"/>
    <cellStyle name="标题 2 2 2 2 4 2 2" xfId="27080"/>
    <cellStyle name="标题 2 2 2 2 4 2 3" xfId="14405"/>
    <cellStyle name="标题 2 2 2 2 4 3" xfId="17880"/>
    <cellStyle name="标题 2 2 2 2 4 4" xfId="17882"/>
    <cellStyle name="标题 2 2 2 2 5" xfId="20904"/>
    <cellStyle name="标题 2 2 2 2 5 2" xfId="27081"/>
    <cellStyle name="标题 2 2 2 2 5 3" xfId="27082"/>
    <cellStyle name="标题 2 2 2 2 6" xfId="20907"/>
    <cellStyle name="标题 2 2 2 2 7" xfId="27083"/>
    <cellStyle name="标题 2 2 2 3" xfId="27084"/>
    <cellStyle name="标题 2 2 2 3 2" xfId="24245"/>
    <cellStyle name="标题 2 2 2 3 2 2" xfId="13961"/>
    <cellStyle name="标题 2 2 2 3 2 3" xfId="27085"/>
    <cellStyle name="标题 2 2 2 3 3" xfId="26568"/>
    <cellStyle name="标题 2 2 2 3 4" xfId="19792"/>
    <cellStyle name="标题 2 2 2 4" xfId="16945"/>
    <cellStyle name="标题 2 2 2 4 2" xfId="27086"/>
    <cellStyle name="标题 2 2 2 4 2 2" xfId="27087"/>
    <cellStyle name="标题 2 2 2 4 2 3" xfId="27090"/>
    <cellStyle name="标题 2 2 2 4 3" xfId="26573"/>
    <cellStyle name="标题 2 2 2 4 4" xfId="20922"/>
    <cellStyle name="标题 2 2 2 5" xfId="6183"/>
    <cellStyle name="标题 2 2 2 5 2" xfId="27091"/>
    <cellStyle name="标题 2 2 2 5 2 2" xfId="5051"/>
    <cellStyle name="标题 2 2 2 5 2 3" xfId="9976"/>
    <cellStyle name="标题 2 2 2 5 3" xfId="27093"/>
    <cellStyle name="标题 2 2 2 5 4" xfId="3772"/>
    <cellStyle name="标题 2 2 2 6" xfId="6193"/>
    <cellStyle name="标题 2 2 2 6 2" xfId="6693"/>
    <cellStyle name="标题 2 2 2 6 2 2" xfId="10198"/>
    <cellStyle name="标题 2 2 2 6 2 3" xfId="10202"/>
    <cellStyle name="标题 2 2 2 6 3" xfId="6700"/>
    <cellStyle name="标题 2 2 2 6 4" xfId="3867"/>
    <cellStyle name="标题 2 2 2 7" xfId="6200"/>
    <cellStyle name="标题 2 2 2 7 2" xfId="10207"/>
    <cellStyle name="标题 2 2 2 7 2 2" xfId="13312"/>
    <cellStyle name="标题 2 2 2 7 2 3" xfId="13317"/>
    <cellStyle name="标题 2 2 2 7 3" xfId="10213"/>
    <cellStyle name="标题 2 2 2 7 4" xfId="4101"/>
    <cellStyle name="标题 2 2 2 8" xfId="6706"/>
    <cellStyle name="标题 2 2 2 8 2" xfId="9071"/>
    <cellStyle name="标题 2 2 2 8 3" xfId="9077"/>
    <cellStyle name="标题 2 2 2 9" xfId="9083"/>
    <cellStyle name="标题 2 2 3" xfId="27094"/>
    <cellStyle name="标题 2 2 3 10" xfId="27095"/>
    <cellStyle name="标题 2 2 3 2" xfId="27096"/>
    <cellStyle name="标题 2 2 3 2 2" xfId="27097"/>
    <cellStyle name="标题 2 2 3 2 2 2" xfId="27098"/>
    <cellStyle name="标题 2 2 3 2 2 2 2" xfId="27100"/>
    <cellStyle name="标题 2 2 3 2 2 2 3" xfId="27102"/>
    <cellStyle name="标题 2 2 3 2 2 3" xfId="27104"/>
    <cellStyle name="标题 2 2 3 2 2 4" xfId="27106"/>
    <cellStyle name="标题 2 2 3 2 3" xfId="26578"/>
    <cellStyle name="标题 2 2 3 2 3 2" xfId="27108"/>
    <cellStyle name="标题 2 2 3 2 3 2 2" xfId="9018"/>
    <cellStyle name="标题 2 2 3 2 3 2 3" xfId="9021"/>
    <cellStyle name="标题 2 2 3 2 3 3" xfId="15280"/>
    <cellStyle name="标题 2 2 3 2 3 4" xfId="15282"/>
    <cellStyle name="标题 2 2 3 2 4" xfId="20938"/>
    <cellStyle name="标题 2 2 3 2 4 2" xfId="4318"/>
    <cellStyle name="标题 2 2 3 2 4 3" xfId="17932"/>
    <cellStyle name="标题 2 2 3 2 5" xfId="11053"/>
    <cellStyle name="标题 2 2 3 2 6" xfId="11058"/>
    <cellStyle name="标题 2 2 3 3" xfId="27110"/>
    <cellStyle name="标题 2 2 3 3 2" xfId="27111"/>
    <cellStyle name="标题 2 2 3 3 2 2" xfId="27112"/>
    <cellStyle name="标题 2 2 3 3 2 3" xfId="27113"/>
    <cellStyle name="标题 2 2 3 3 3" xfId="27114"/>
    <cellStyle name="标题 2 2 3 3 4" xfId="27115"/>
    <cellStyle name="标题 2 2 3 4" xfId="27116"/>
    <cellStyle name="标题 2 2 3 4 2" xfId="27117"/>
    <cellStyle name="标题 2 2 3 4 2 2" xfId="27118"/>
    <cellStyle name="标题 2 2 3 4 2 3" xfId="27120"/>
    <cellStyle name="标题 2 2 3 4 3" xfId="27121"/>
    <cellStyle name="标题 2 2 3 4 4" xfId="27122"/>
    <cellStyle name="标题 2 2 3 5" xfId="27123"/>
    <cellStyle name="标题 2 2 3 5 2" xfId="27124"/>
    <cellStyle name="标题 2 2 3 5 2 2" xfId="5552"/>
    <cellStyle name="标题 2 2 3 5 2 3" xfId="11799"/>
    <cellStyle name="标题 2 2 3 5 3" xfId="27125"/>
    <cellStyle name="标题 2 2 3 5 4" xfId="4244"/>
    <cellStyle name="标题 2 2 3 6" xfId="24335"/>
    <cellStyle name="标题 2 2 3 6 2" xfId="6711"/>
    <cellStyle name="标题 2 2 3 6 2 2" xfId="13573"/>
    <cellStyle name="标题 2 2 3 6 2 3" xfId="27126"/>
    <cellStyle name="标题 2 2 3 6 3" xfId="6716"/>
    <cellStyle name="标题 2 2 3 6 4" xfId="4402"/>
    <cellStyle name="标题 2 2 3 7" xfId="5734"/>
    <cellStyle name="标题 2 2 3 7 2" xfId="15419"/>
    <cellStyle name="标题 2 2 3 7 2 2" xfId="27127"/>
    <cellStyle name="标题 2 2 3 7 2 3" xfId="27128"/>
    <cellStyle name="标题 2 2 3 7 3" xfId="15423"/>
    <cellStyle name="标题 2 2 3 7 4" xfId="4478"/>
    <cellStyle name="标题 2 2 3 8" xfId="22889"/>
    <cellStyle name="标题 2 2 3 8 2" xfId="9091"/>
    <cellStyle name="标题 2 2 3 8 3" xfId="27130"/>
    <cellStyle name="标题 2 2 3 9" xfId="22891"/>
    <cellStyle name="标题 2 2 4" xfId="27131"/>
    <cellStyle name="标题 2 2 4 2" xfId="19856"/>
    <cellStyle name="标题 2 2 4 2 2" xfId="8707"/>
    <cellStyle name="标题 2 2 4 2 2 2" xfId="21375"/>
    <cellStyle name="标题 2 2 4 2 2 2 2" xfId="27132"/>
    <cellStyle name="标题 2 2 4 2 2 2 3" xfId="27133"/>
    <cellStyle name="标题 2 2 4 2 2 3" xfId="21377"/>
    <cellStyle name="标题 2 2 4 2 2 4" xfId="27135"/>
    <cellStyle name="标题 2 2 4 2 3" xfId="21380"/>
    <cellStyle name="标题 2 2 4 2 3 2" xfId="27136"/>
    <cellStyle name="标题 2 2 4 2 3 3" xfId="12110"/>
    <cellStyle name="标题 2 2 4 2 4" xfId="21383"/>
    <cellStyle name="标题 2 2 4 2 5" xfId="27137"/>
    <cellStyle name="标题 2 2 4 3" xfId="21386"/>
    <cellStyle name="标题 2 2 4 3 2" xfId="8722"/>
    <cellStyle name="标题 2 2 4 3 2 2" xfId="21388"/>
    <cellStyle name="标题 2 2 4 3 2 3" xfId="21390"/>
    <cellStyle name="标题 2 2 4 3 3" xfId="21392"/>
    <cellStyle name="标题 2 2 4 3 4" xfId="21394"/>
    <cellStyle name="标题 2 2 4 4" xfId="21395"/>
    <cellStyle name="标题 2 2 4 4 2" xfId="3891"/>
    <cellStyle name="标题 2 2 4 4 2 2" xfId="17017"/>
    <cellStyle name="标题 2 2 4 4 2 3" xfId="21399"/>
    <cellStyle name="标题 2 2 4 4 3" xfId="21400"/>
    <cellStyle name="标题 2 2 4 4 4" xfId="21404"/>
    <cellStyle name="标题 2 2 4 5" xfId="5749"/>
    <cellStyle name="标题 2 2 4 5 2" xfId="8751"/>
    <cellStyle name="标题 2 2 4 5 2 2" xfId="27138"/>
    <cellStyle name="标题 2 2 4 5 2 3" xfId="27139"/>
    <cellStyle name="标题 2 2 4 5 3" xfId="21406"/>
    <cellStyle name="标题 2 2 4 5 4" xfId="4565"/>
    <cellStyle name="标题 2 2 4 6" xfId="2137"/>
    <cellStyle name="标题 2 2 4 6 2" xfId="3634"/>
    <cellStyle name="标题 2 2 4 6 3" xfId="3646"/>
    <cellStyle name="标题 2 2 4 7" xfId="21410"/>
    <cellStyle name="标题 2 2 4 8" xfId="22894"/>
    <cellStyle name="标题 2 2 5" xfId="27140"/>
    <cellStyle name="标题 2 2 5 2" xfId="27141"/>
    <cellStyle name="标题 2 2 5 2 2" xfId="27142"/>
    <cellStyle name="标题 2 2 5 2 2 2" xfId="27143"/>
    <cellStyle name="标题 2 2 5 2 2 3" xfId="27144"/>
    <cellStyle name="标题 2 2 5 2 3" xfId="26585"/>
    <cellStyle name="标题 2 2 5 2 4" xfId="26587"/>
    <cellStyle name="标题 2 2 5 3" xfId="27145"/>
    <cellStyle name="标题 2 2 5 3 2" xfId="27146"/>
    <cellStyle name="标题 2 2 5 3 2 2" xfId="27147"/>
    <cellStyle name="标题 2 2 5 3 2 3" xfId="27148"/>
    <cellStyle name="标题 2 2 5 3 3" xfId="27149"/>
    <cellStyle name="标题 2 2 5 3 4" xfId="27150"/>
    <cellStyle name="标题 2 2 5 4" xfId="27151"/>
    <cellStyle name="标题 2 2 5 4 2" xfId="27153"/>
    <cellStyle name="标题 2 2 5 4 3" xfId="27154"/>
    <cellStyle name="标题 2 2 5 5" xfId="27155"/>
    <cellStyle name="标题 2 2 5 6" xfId="27157"/>
    <cellStyle name="标题 2 2 6" xfId="27158"/>
    <cellStyle name="标题 2 2 6 2" xfId="27159"/>
    <cellStyle name="标题 2 2 6 2 2" xfId="27160"/>
    <cellStyle name="标题 2 2 6 2 2 2" xfId="27161"/>
    <cellStyle name="标题 2 2 6 2 2 3" xfId="27162"/>
    <cellStyle name="标题 2 2 6 2 3" xfId="27164"/>
    <cellStyle name="标题 2 2 6 2 4" xfId="27167"/>
    <cellStyle name="标题 2 2 6 3" xfId="27168"/>
    <cellStyle name="标题 2 2 6 3 2" xfId="27169"/>
    <cellStyle name="标题 2 2 6 3 3" xfId="27170"/>
    <cellStyle name="标题 2 2 6 4" xfId="27173"/>
    <cellStyle name="标题 2 2 6 5" xfId="27174"/>
    <cellStyle name="标题 2 2 7" xfId="27175"/>
    <cellStyle name="标题 2 2 7 2" xfId="27180"/>
    <cellStyle name="标题 2 2 7 2 2" xfId="27182"/>
    <cellStyle name="标题 2 2 7 2 3" xfId="27184"/>
    <cellStyle name="标题 2 2 7 3" xfId="27189"/>
    <cellStyle name="标题 2 2 7 4" xfId="27191"/>
    <cellStyle name="标题 2 2 8" xfId="27193"/>
    <cellStyle name="标题 2 2 8 2" xfId="26805"/>
    <cellStyle name="标题 2 2 8 2 2" xfId="2233"/>
    <cellStyle name="标题 2 2 8 2 3" xfId="27194"/>
    <cellStyle name="标题 2 2 8 3" xfId="26807"/>
    <cellStyle name="标题 2 2 8 4" xfId="27196"/>
    <cellStyle name="标题 2 2 9" xfId="27197"/>
    <cellStyle name="标题 2 2 9 2" xfId="21886"/>
    <cellStyle name="标题 2 2 9 2 2" xfId="2327"/>
    <cellStyle name="标题 2 2 9 2 3" xfId="11364"/>
    <cellStyle name="标题 2 2 9 3" xfId="21893"/>
    <cellStyle name="标题 2 2 9 4" xfId="12447"/>
    <cellStyle name="标题 2 2_11" xfId="24560"/>
    <cellStyle name="标题 2 3" xfId="12295"/>
    <cellStyle name="标题 2 3 10" xfId="8728"/>
    <cellStyle name="标题 2 3 10 2" xfId="3818"/>
    <cellStyle name="标题 2 3 10 3" xfId="3848"/>
    <cellStyle name="标题 2 3 11" xfId="8738"/>
    <cellStyle name="标题 2 3 12" xfId="27198"/>
    <cellStyle name="标题 2 3 2" xfId="12300"/>
    <cellStyle name="标题 2 3 2 2" xfId="12307"/>
    <cellStyle name="标题 2 3 2 2 2" xfId="18662"/>
    <cellStyle name="标题 2 3 2 2 2 2" xfId="27199"/>
    <cellStyle name="标题 2 3 2 2 2 2 2" xfId="27200"/>
    <cellStyle name="标题 2 3 2 2 2 2 3" xfId="27201"/>
    <cellStyle name="标题 2 3 2 2 2 3" xfId="27202"/>
    <cellStyle name="标题 2 3 2 2 2 4" xfId="4541"/>
    <cellStyle name="标题 2 3 2 2 3" xfId="26590"/>
    <cellStyle name="标题 2 3 2 2 3 2" xfId="26592"/>
    <cellStyle name="标题 2 3 2 2 3 2 2" xfId="27203"/>
    <cellStyle name="标题 2 3 2 2 3 2 3" xfId="27205"/>
    <cellStyle name="标题 2 3 2 2 3 3" xfId="19182"/>
    <cellStyle name="标题 2 3 2 2 3 4" xfId="19191"/>
    <cellStyle name="标题 2 3 2 2 4" xfId="6401"/>
    <cellStyle name="标题 2 3 2 2 4 2" xfId="27206"/>
    <cellStyle name="标题 2 3 2 2 4 3" xfId="6411"/>
    <cellStyle name="标题 2 3 2 2 5" xfId="6415"/>
    <cellStyle name="标题 2 3 2 2 6" xfId="27207"/>
    <cellStyle name="标题 2 3 2 3" xfId="12314"/>
    <cellStyle name="标题 2 3 2 3 2" xfId="18668"/>
    <cellStyle name="标题 2 3 2 3 2 2" xfId="27208"/>
    <cellStyle name="标题 2 3 2 3 2 3" xfId="27209"/>
    <cellStyle name="标题 2 3 2 3 3" xfId="15515"/>
    <cellStyle name="标题 2 3 2 3 4" xfId="6427"/>
    <cellStyle name="标题 2 3 2 4" xfId="27210"/>
    <cellStyle name="标题 2 3 2 4 2" xfId="27211"/>
    <cellStyle name="标题 2 3 2 4 2 2" xfId="27212"/>
    <cellStyle name="标题 2 3 2 4 2 3" xfId="27213"/>
    <cellStyle name="标题 2 3 2 4 3" xfId="26597"/>
    <cellStyle name="标题 2 3 2 4 4" xfId="26599"/>
    <cellStyle name="标题 2 3 2 5" xfId="4210"/>
    <cellStyle name="标题 2 3 2 5 2" xfId="27214"/>
    <cellStyle name="标题 2 3 2 5 2 2" xfId="14444"/>
    <cellStyle name="标题 2 3 2 5 2 3" xfId="14446"/>
    <cellStyle name="标题 2 3 2 5 3" xfId="27216"/>
    <cellStyle name="标题 2 3 2 5 4" xfId="4467"/>
    <cellStyle name="标题 2 3 2 6" xfId="4554"/>
    <cellStyle name="标题 2 3 2 6 2" xfId="11901"/>
    <cellStyle name="标题 2 3 2 6 3" xfId="11908"/>
    <cellStyle name="标题 2 3 2 7" xfId="4663"/>
    <cellStyle name="标题 2 3 2 8" xfId="9105"/>
    <cellStyle name="标题 2 3 3" xfId="12321"/>
    <cellStyle name="标题 2 3 3 2" xfId="27217"/>
    <cellStyle name="标题 2 3 3 2 2" xfId="27218"/>
    <cellStyle name="标题 2 3 3 2 2 2" xfId="27219"/>
    <cellStyle name="标题 2 3 3 2 2 2 2" xfId="15177"/>
    <cellStyle name="标题 2 3 3 2 2 2 3" xfId="20286"/>
    <cellStyle name="标题 2 3 3 2 2 3" xfId="27220"/>
    <cellStyle name="标题 2 3 3 2 2 4" xfId="23763"/>
    <cellStyle name="标题 2 3 3 2 3" xfId="26602"/>
    <cellStyle name="标题 2 3 3 2 3 2" xfId="27221"/>
    <cellStyle name="标题 2 3 3 2 3 2 2" xfId="10627"/>
    <cellStyle name="标题 2 3 3 2 3 2 3" xfId="10630"/>
    <cellStyle name="标题 2 3 3 2 3 3" xfId="15510"/>
    <cellStyle name="标题 2 3 3 2 3 4" xfId="6928"/>
    <cellStyle name="标题 2 3 3 2 4" xfId="26604"/>
    <cellStyle name="标题 2 3 3 2 4 2" xfId="27222"/>
    <cellStyle name="标题 2 3 3 2 4 3" xfId="19244"/>
    <cellStyle name="标题 2 3 3 2 5" xfId="27223"/>
    <cellStyle name="标题 2 3 3 2 6" xfId="27224"/>
    <cellStyle name="标题 2 3 3 3" xfId="27225"/>
    <cellStyle name="标题 2 3 3 3 2" xfId="27226"/>
    <cellStyle name="标题 2 3 3 3 2 2" xfId="27227"/>
    <cellStyle name="标题 2 3 3 3 2 3" xfId="27228"/>
    <cellStyle name="标题 2 3 3 3 3" xfId="27229"/>
    <cellStyle name="标题 2 3 3 3 4" xfId="27230"/>
    <cellStyle name="标题 2 3 3 4" xfId="27231"/>
    <cellStyle name="标题 2 3 3 4 2" xfId="27232"/>
    <cellStyle name="标题 2 3 3 4 2 2" xfId="27233"/>
    <cellStyle name="标题 2 3 3 4 2 3" xfId="27234"/>
    <cellStyle name="标题 2 3 3 4 3" xfId="27235"/>
    <cellStyle name="标题 2 3 3 4 4" xfId="27236"/>
    <cellStyle name="标题 2 3 3 5" xfId="27237"/>
    <cellStyle name="标题 2 3 3 5 2" xfId="27238"/>
    <cellStyle name="标题 2 3 3 5 2 2" xfId="14765"/>
    <cellStyle name="标题 2 3 3 5 2 3" xfId="14771"/>
    <cellStyle name="标题 2 3 3 5 3" xfId="27239"/>
    <cellStyle name="标题 2 3 3 5 4" xfId="5211"/>
    <cellStyle name="标题 2 3 3 6" xfId="24339"/>
    <cellStyle name="标题 2 3 3 6 2" xfId="15467"/>
    <cellStyle name="标题 2 3 3 6 3" xfId="16918"/>
    <cellStyle name="标题 2 3 3 7" xfId="22916"/>
    <cellStyle name="标题 2 3 3 8" xfId="22918"/>
    <cellStyle name="标题 2 3 4" xfId="12327"/>
    <cellStyle name="标题 2 3 4 2" xfId="27240"/>
    <cellStyle name="标题 2 3 4 2 2" xfId="27242"/>
    <cellStyle name="标题 2 3 4 2 2 2" xfId="27244"/>
    <cellStyle name="标题 2 3 4 2 2 2 2" xfId="13643"/>
    <cellStyle name="标题 2 3 4 2 2 2 3" xfId="27246"/>
    <cellStyle name="标题 2 3 4 2 2 3" xfId="27247"/>
    <cellStyle name="标题 2 3 4 2 2 4" xfId="24182"/>
    <cellStyle name="标题 2 3 4 2 3" xfId="26609"/>
    <cellStyle name="标题 2 3 4 2 3 2" xfId="27249"/>
    <cellStyle name="标题 2 3 4 2 3 3" xfId="12444"/>
    <cellStyle name="标题 2 3 4 2 4" xfId="26612"/>
    <cellStyle name="标题 2 3 4 2 5" xfId="27250"/>
    <cellStyle name="标题 2 3 4 3" xfId="27251"/>
    <cellStyle name="标题 2 3 4 3 2" xfId="853"/>
    <cellStyle name="标题 2 3 4 3 2 2" xfId="2829"/>
    <cellStyle name="标题 2 3 4 3 2 3" xfId="2842"/>
    <cellStyle name="标题 2 3 4 3 3" xfId="871"/>
    <cellStyle name="标题 2 3 4 3 4" xfId="2857"/>
    <cellStyle name="标题 2 3 4 4" xfId="27252"/>
    <cellStyle name="标题 2 3 4 4 2" xfId="27254"/>
    <cellStyle name="标题 2 3 4 4 2 2" xfId="27256"/>
    <cellStyle name="标题 2 3 4 4 2 3" xfId="27257"/>
    <cellStyle name="标题 2 3 4 4 3" xfId="27258"/>
    <cellStyle name="标题 2 3 4 4 4" xfId="27260"/>
    <cellStyle name="标题 2 3 4 5" xfId="27261"/>
    <cellStyle name="标题 2 3 4 5 2" xfId="27263"/>
    <cellStyle name="标题 2 3 4 5 3" xfId="27265"/>
    <cellStyle name="标题 2 3 4 6" xfId="27267"/>
    <cellStyle name="标题 2 3 4 7" xfId="22922"/>
    <cellStyle name="标题 2 3 5" xfId="27268"/>
    <cellStyle name="标题 2 3 5 2" xfId="27269"/>
    <cellStyle name="标题 2 3 5 2 2" xfId="27270"/>
    <cellStyle name="标题 2 3 5 2 2 2" xfId="27271"/>
    <cellStyle name="标题 2 3 5 2 2 3" xfId="27272"/>
    <cellStyle name="标题 2 3 5 2 3" xfId="26618"/>
    <cellStyle name="标题 2 3 5 2 4" xfId="26620"/>
    <cellStyle name="标题 2 3 5 3" xfId="27273"/>
    <cellStyle name="标题 2 3 5 3 2" xfId="27274"/>
    <cellStyle name="标题 2 3 5 3 3" xfId="27275"/>
    <cellStyle name="标题 2 3 5 4" xfId="27276"/>
    <cellStyle name="标题 2 3 5 5" xfId="27277"/>
    <cellStyle name="标题 2 3 6" xfId="27278"/>
    <cellStyle name="标题 2 3 6 2" xfId="20891"/>
    <cellStyle name="标题 2 3 6 2 2" xfId="27279"/>
    <cellStyle name="标题 2 3 6 2 3" xfId="27280"/>
    <cellStyle name="标题 2 3 6 3" xfId="27283"/>
    <cellStyle name="标题 2 3 6 4" xfId="27284"/>
    <cellStyle name="标题 2 3 7" xfId="27285"/>
    <cellStyle name="标题 2 3 7 2" xfId="22212"/>
    <cellStyle name="标题 2 3 7 2 2" xfId="27288"/>
    <cellStyle name="标题 2 3 7 2 3" xfId="27289"/>
    <cellStyle name="标题 2 3 7 3" xfId="27292"/>
    <cellStyle name="标题 2 3 7 4" xfId="27294"/>
    <cellStyle name="标题 2 3 8" xfId="27295"/>
    <cellStyle name="标题 2 3 8 2" xfId="22224"/>
    <cellStyle name="标题 2 3 8 2 2" xfId="25678"/>
    <cellStyle name="标题 2 3 8 2 3" xfId="25685"/>
    <cellStyle name="标题 2 3 8 3" xfId="27297"/>
    <cellStyle name="标题 2 3 8 4" xfId="27298"/>
    <cellStyle name="标题 2 3 9" xfId="27299"/>
    <cellStyle name="标题 2 3 9 2" xfId="27300"/>
    <cellStyle name="标题 2 3 9 2 2" xfId="27302"/>
    <cellStyle name="标题 2 3 9 2 3" xfId="27303"/>
    <cellStyle name="标题 2 3 9 3" xfId="27305"/>
    <cellStyle name="标题 2 3 9 4" xfId="2877"/>
    <cellStyle name="标题 2 3_11" xfId="27306"/>
    <cellStyle name="标题 2 4" xfId="12333"/>
    <cellStyle name="标题 2 4 10" xfId="6845"/>
    <cellStyle name="标题 2 4 2" xfId="12343"/>
    <cellStyle name="标题 2 4 2 2" xfId="12351"/>
    <cellStyle name="标题 2 4 2 2 2" xfId="18812"/>
    <cellStyle name="标题 2 4 2 2 2 2" xfId="27308"/>
    <cellStyle name="标题 2 4 2 2 2 3" xfId="27309"/>
    <cellStyle name="标题 2 4 2 2 3" xfId="27311"/>
    <cellStyle name="标题 2 4 2 2 4" xfId="27312"/>
    <cellStyle name="标题 2 4 2 3" xfId="12358"/>
    <cellStyle name="标题 2 4 2 3 2" xfId="18818"/>
    <cellStyle name="标题 2 4 2 3 2 2" xfId="27313"/>
    <cellStyle name="标题 2 4 2 3 2 3" xfId="27314"/>
    <cellStyle name="标题 2 4 2 3 3" xfId="27315"/>
    <cellStyle name="标题 2 4 2 3 4" xfId="27316"/>
    <cellStyle name="标题 2 4 2 4" xfId="27317"/>
    <cellStyle name="标题 2 4 2 4 2" xfId="24032"/>
    <cellStyle name="标题 2 4 2 4 3" xfId="27318"/>
    <cellStyle name="标题 2 4 2 5" xfId="27319"/>
    <cellStyle name="标题 2 4 2 6" xfId="6748"/>
    <cellStyle name="标题 2 4 3" xfId="12362"/>
    <cellStyle name="标题 2 4 3 2" xfId="27320"/>
    <cellStyle name="标题 2 4 3 2 2" xfId="27321"/>
    <cellStyle name="标题 2 4 3 2 3" xfId="27322"/>
    <cellStyle name="标题 2 4 3 3" xfId="27323"/>
    <cellStyle name="标题 2 4 3 4" xfId="27324"/>
    <cellStyle name="标题 2 4 4" xfId="12370"/>
    <cellStyle name="标题 2 4 4 2" xfId="27325"/>
    <cellStyle name="标题 2 4 4 2 2" xfId="27326"/>
    <cellStyle name="标题 2 4 4 2 3" xfId="27327"/>
    <cellStyle name="标题 2 4 4 3" xfId="27328"/>
    <cellStyle name="标题 2 4 4 4" xfId="27329"/>
    <cellStyle name="标题 2 4 5" xfId="13432"/>
    <cellStyle name="标题 2 4 5 2" xfId="27330"/>
    <cellStyle name="标题 2 4 5 2 2" xfId="27331"/>
    <cellStyle name="标题 2 4 5 2 3" xfId="27332"/>
    <cellStyle name="标题 2 4 5 3" xfId="27334"/>
    <cellStyle name="标题 2 4 5 4" xfId="27335"/>
    <cellStyle name="标题 2 4 6" xfId="13435"/>
    <cellStyle name="标题 2 4 6 2" xfId="27336"/>
    <cellStyle name="标题 2 4 6 2 2" xfId="27337"/>
    <cellStyle name="标题 2 4 6 2 3" xfId="27338"/>
    <cellStyle name="标题 2 4 6 3" xfId="27342"/>
    <cellStyle name="标题 2 4 6 4" xfId="27343"/>
    <cellStyle name="标题 2 4 7" xfId="27344"/>
    <cellStyle name="标题 2 4 7 2" xfId="27346"/>
    <cellStyle name="标题 2 4 7 2 2" xfId="27348"/>
    <cellStyle name="标题 2 4 7 2 3" xfId="27350"/>
    <cellStyle name="标题 2 4 7 3" xfId="27353"/>
    <cellStyle name="标题 2 4 7 4" xfId="27354"/>
    <cellStyle name="标题 2 4 8" xfId="27355"/>
    <cellStyle name="标题 2 4 8 2" xfId="26824"/>
    <cellStyle name="标题 2 4 8 3" xfId="27357"/>
    <cellStyle name="标题 2 4 9" xfId="27358"/>
    <cellStyle name="标题 2 5" xfId="12372"/>
    <cellStyle name="标题 2 5 2" xfId="12381"/>
    <cellStyle name="标题 2 5 2 2" xfId="20004"/>
    <cellStyle name="标题 2 5 2 2 2" xfId="27360"/>
    <cellStyle name="标题 2 5 2 2 3" xfId="27361"/>
    <cellStyle name="标题 2 5 2 3" xfId="27362"/>
    <cellStyle name="标题 2 5 2 4" xfId="27363"/>
    <cellStyle name="标题 2 5 3" xfId="12384"/>
    <cellStyle name="标题 2 5 3 2" xfId="27365"/>
    <cellStyle name="标题 2 5 3 2 2" xfId="251"/>
    <cellStyle name="标题 2 5 3 2 3" xfId="27366"/>
    <cellStyle name="标题 2 5 3 3" xfId="27367"/>
    <cellStyle name="标题 2 5 3 4" xfId="27369"/>
    <cellStyle name="标题 2 5 4" xfId="27370"/>
    <cellStyle name="标题 2 5 4 2" xfId="27371"/>
    <cellStyle name="标题 2 5 4 2 2" xfId="27372"/>
    <cellStyle name="标题 2 5 4 2 3" xfId="27373"/>
    <cellStyle name="标题 2 5 4 3" xfId="27374"/>
    <cellStyle name="标题 2 5 4 4" xfId="27375"/>
    <cellStyle name="标题 2 5 5" xfId="27376"/>
    <cellStyle name="标题 2 5 5 2" xfId="27377"/>
    <cellStyle name="标题 2 5 5 2 2" xfId="27378"/>
    <cellStyle name="标题 2 5 5 2 3" xfId="27379"/>
    <cellStyle name="标题 2 5 5 3" xfId="27380"/>
    <cellStyle name="标题 2 5 5 4" xfId="27381"/>
    <cellStyle name="标题 2 5 6" xfId="27382"/>
    <cellStyle name="标题 2 5 6 2" xfId="8490"/>
    <cellStyle name="标题 2 5 6 3" xfId="497"/>
    <cellStyle name="标题 2 5 7" xfId="27383"/>
    <cellStyle name="标题 2 5 8" xfId="27384"/>
    <cellStyle name="标题 2 6" xfId="12386"/>
    <cellStyle name="标题 2 6 2" xfId="27385"/>
    <cellStyle name="标题 2 6 2 2" xfId="24969"/>
    <cellStyle name="标题 2 6 2 2 2" xfId="27386"/>
    <cellStyle name="标题 2 6 2 2 3" xfId="27387"/>
    <cellStyle name="标题 2 6 2 3" xfId="27388"/>
    <cellStyle name="标题 2 6 2 4" xfId="27389"/>
    <cellStyle name="标题 2 6 3" xfId="27390"/>
    <cellStyle name="标题 2 6 3 2" xfId="24979"/>
    <cellStyle name="标题 2 6 3 3" xfId="27391"/>
    <cellStyle name="标题 2 6 4" xfId="27392"/>
    <cellStyle name="标题 2 6 5" xfId="27393"/>
    <cellStyle name="标题 2 7" xfId="12396"/>
    <cellStyle name="标题 2 7 2" xfId="27394"/>
    <cellStyle name="标题 2 7 2 2" xfId="21784"/>
    <cellStyle name="标题 2 7 2 3" xfId="27395"/>
    <cellStyle name="标题 2 7 3" xfId="27396"/>
    <cellStyle name="标题 2 7 4" xfId="27397"/>
    <cellStyle name="标题 2 8" xfId="27398"/>
    <cellStyle name="标题 2 8 2" xfId="27399"/>
    <cellStyle name="标题 2 8 2 2" xfId="265"/>
    <cellStyle name="标题 2 8 2 3" xfId="25557"/>
    <cellStyle name="标题 2 8 3" xfId="27400"/>
    <cellStyle name="标题 2 8 4" xfId="545"/>
    <cellStyle name="标题 2 9" xfId="27401"/>
    <cellStyle name="标题 2 9 2" xfId="3266"/>
    <cellStyle name="标题 2 9 2 2" xfId="3282"/>
    <cellStyle name="标题 2 9 2 3" xfId="3290"/>
    <cellStyle name="标题 2 9 3" xfId="3306"/>
    <cellStyle name="标题 2 9 4" xfId="3329"/>
    <cellStyle name="标题 20" xfId="13300"/>
    <cellStyle name="标题 20 2" xfId="4644"/>
    <cellStyle name="标题 20 2 2" xfId="6554"/>
    <cellStyle name="标题 20 2 3" xfId="11329"/>
    <cellStyle name="标题 20 3" xfId="9461"/>
    <cellStyle name="标题 20 4" xfId="11346"/>
    <cellStyle name="标题 21" xfId="1396"/>
    <cellStyle name="标题 21 2" xfId="10285"/>
    <cellStyle name="标题 21 2 2" xfId="10292"/>
    <cellStyle name="标题 21 2 3" xfId="10266"/>
    <cellStyle name="标题 21 3" xfId="10297"/>
    <cellStyle name="标题 21 4" xfId="10305"/>
    <cellStyle name="标题 22" xfId="5400"/>
    <cellStyle name="标题 22 2" xfId="11360"/>
    <cellStyle name="标题 22 2 2" xfId="27028"/>
    <cellStyle name="标题 22 2 3" xfId="27030"/>
    <cellStyle name="标题 22 3" xfId="27034"/>
    <cellStyle name="标题 22 4" xfId="27036"/>
    <cellStyle name="标题 23" xfId="27038"/>
    <cellStyle name="标题 23 2" xfId="11374"/>
    <cellStyle name="标题 23 2 2" xfId="27041"/>
    <cellStyle name="标题 23 2 3" xfId="27043"/>
    <cellStyle name="标题 23 3" xfId="27047"/>
    <cellStyle name="标题 23 4" xfId="27049"/>
    <cellStyle name="标题 24" xfId="27051"/>
    <cellStyle name="标题 24 2" xfId="11383"/>
    <cellStyle name="标题 24 2 2" xfId="18612"/>
    <cellStyle name="标题 24 2 3" xfId="27053"/>
    <cellStyle name="标题 24 3" xfId="27056"/>
    <cellStyle name="标题 24 4" xfId="18519"/>
    <cellStyle name="标题 25" xfId="24144"/>
    <cellStyle name="标题 25 2" xfId="27403"/>
    <cellStyle name="标题 25 2 2" xfId="20924"/>
    <cellStyle name="标题 25 2 3" xfId="27405"/>
    <cellStyle name="标题 25 3" xfId="27408"/>
    <cellStyle name="标题 25 4" xfId="4919"/>
    <cellStyle name="标题 26" xfId="24148"/>
    <cellStyle name="标题 26 2" xfId="11065"/>
    <cellStyle name="标题 26 2 2" xfId="10075"/>
    <cellStyle name="标题 26 2 3" xfId="11073"/>
    <cellStyle name="标题 26 3" xfId="11077"/>
    <cellStyle name="标题 26 4" xfId="4281"/>
    <cellStyle name="标题 27" xfId="27410"/>
    <cellStyle name="标题 27 2" xfId="7230"/>
    <cellStyle name="标题 27 2 2" xfId="27412"/>
    <cellStyle name="标题 27 2 3" xfId="14938"/>
    <cellStyle name="标题 27 3" xfId="27414"/>
    <cellStyle name="标题 27 4" xfId="9348"/>
    <cellStyle name="标题 28" xfId="27418"/>
    <cellStyle name="标题 28 2" xfId="27420"/>
    <cellStyle name="标题 28 2 2" xfId="27422"/>
    <cellStyle name="标题 28 2 3" xfId="27424"/>
    <cellStyle name="标题 28 3" xfId="20455"/>
    <cellStyle name="标题 28 4" xfId="18538"/>
    <cellStyle name="标题 29" xfId="27426"/>
    <cellStyle name="标题 29 2" xfId="27428"/>
    <cellStyle name="标题 29 2 2" xfId="27430"/>
    <cellStyle name="标题 29 2 3" xfId="27432"/>
    <cellStyle name="标题 29 3" xfId="18133"/>
    <cellStyle name="标题 29 4" xfId="18180"/>
    <cellStyle name="标题 3 10" xfId="11883"/>
    <cellStyle name="标题 3 10 2" xfId="12153"/>
    <cellStyle name="标题 3 10 2 2" xfId="14158"/>
    <cellStyle name="标题 3 10 2 3" xfId="14160"/>
    <cellStyle name="标题 3 10 3" xfId="14162"/>
    <cellStyle name="标题 3 10 4" xfId="14164"/>
    <cellStyle name="标题 3 11" xfId="11887"/>
    <cellStyle name="标题 3 11 2" xfId="2643"/>
    <cellStyle name="标题 3 11 2 2" xfId="2652"/>
    <cellStyle name="标题 3 11 2 3" xfId="2664"/>
    <cellStyle name="标题 3 11 3" xfId="14167"/>
    <cellStyle name="标题 3 11 4" xfId="14170"/>
    <cellStyle name="标题 3 12" xfId="14173"/>
    <cellStyle name="标题 3 12 2" xfId="1032"/>
    <cellStyle name="标题 3 12 3" xfId="14175"/>
    <cellStyle name="标题 3 13" xfId="14177"/>
    <cellStyle name="标题 3 14" xfId="14179"/>
    <cellStyle name="标题 3 2" xfId="24554"/>
    <cellStyle name="标题 3 2 10" xfId="27434"/>
    <cellStyle name="标题 3 2 10 2" xfId="26087"/>
    <cellStyle name="标题 3 2 10 2 2" xfId="26093"/>
    <cellStyle name="标题 3 2 10 2 3" xfId="26099"/>
    <cellStyle name="标题 3 2 10 3" xfId="24119"/>
    <cellStyle name="标题 3 2 10 4" xfId="24136"/>
    <cellStyle name="标题 3 2 11" xfId="20363"/>
    <cellStyle name="标题 3 2 11 2" xfId="4154"/>
    <cellStyle name="标题 3 2 11 2 2" xfId="10321"/>
    <cellStyle name="标题 3 2 11 2 3" xfId="1253"/>
    <cellStyle name="标题 3 2 11 3" xfId="3496"/>
    <cellStyle name="标题 3 2 11 4" xfId="24174"/>
    <cellStyle name="标题 3 2 12" xfId="20365"/>
    <cellStyle name="标题 3 2 12 2" xfId="27435"/>
    <cellStyle name="标题 3 2 12 3" xfId="24179"/>
    <cellStyle name="标题 3 2 13" xfId="27437"/>
    <cellStyle name="标题 3 2 14" xfId="27438"/>
    <cellStyle name="标题 3 2 2" xfId="27439"/>
    <cellStyle name="标题 3 2 2 10" xfId="27440"/>
    <cellStyle name="标题 3 2 2 2" xfId="27441"/>
    <cellStyle name="标题 3 2 2 2 2" xfId="20116"/>
    <cellStyle name="标题 3 2 2 2 2 2" xfId="27442"/>
    <cellStyle name="标题 3 2 2 2 2 2 2" xfId="8545"/>
    <cellStyle name="标题 3 2 2 2 2 2 3" xfId="23604"/>
    <cellStyle name="标题 3 2 2 2 2 3" xfId="27443"/>
    <cellStyle name="标题 3 2 2 2 2 4" xfId="27444"/>
    <cellStyle name="标题 3 2 2 2 3" xfId="27445"/>
    <cellStyle name="标题 3 2 2 2 3 2" xfId="27446"/>
    <cellStyle name="标题 3 2 2 2 3 2 2" xfId="16114"/>
    <cellStyle name="标题 3 2 2 2 3 2 3" xfId="17751"/>
    <cellStyle name="标题 3 2 2 2 3 3" xfId="27447"/>
    <cellStyle name="标题 3 2 2 2 3 4" xfId="27448"/>
    <cellStyle name="标题 3 2 2 2 4" xfId="27451"/>
    <cellStyle name="标题 3 2 2 2 4 2" xfId="27453"/>
    <cellStyle name="标题 3 2 2 2 4 2 2" xfId="23098"/>
    <cellStyle name="标题 3 2 2 2 4 2 3" xfId="197"/>
    <cellStyle name="标题 3 2 2 2 4 3" xfId="27455"/>
    <cellStyle name="标题 3 2 2 2 4 4" xfId="27457"/>
    <cellStyle name="标题 3 2 2 2 5" xfId="27458"/>
    <cellStyle name="标题 3 2 2 2 5 2" xfId="27459"/>
    <cellStyle name="标题 3 2 2 2 5 3" xfId="27461"/>
    <cellStyle name="标题 3 2 2 2 6" xfId="27463"/>
    <cellStyle name="标题 3 2 2 2 7" xfId="27464"/>
    <cellStyle name="标题 3 2 2 3" xfId="27466"/>
    <cellStyle name="标题 3 2 2 3 2" xfId="27467"/>
    <cellStyle name="标题 3 2 2 3 2 2" xfId="27469"/>
    <cellStyle name="标题 3 2 2 3 2 3" xfId="27471"/>
    <cellStyle name="标题 3 2 2 3 3" xfId="27473"/>
    <cellStyle name="标题 3 2 2 3 4" xfId="27475"/>
    <cellStyle name="标题 3 2 2 4" xfId="27478"/>
    <cellStyle name="标题 3 2 2 4 2" xfId="27479"/>
    <cellStyle name="标题 3 2 2 4 2 2" xfId="27481"/>
    <cellStyle name="标题 3 2 2 4 2 3" xfId="27483"/>
    <cellStyle name="标题 3 2 2 4 3" xfId="27485"/>
    <cellStyle name="标题 3 2 2 4 4" xfId="27487"/>
    <cellStyle name="标题 3 2 2 5" xfId="24077"/>
    <cellStyle name="标题 3 2 2 5 2" xfId="24078"/>
    <cellStyle name="标题 3 2 2 5 2 2" xfId="24081"/>
    <cellStyle name="标题 3 2 2 5 2 3" xfId="24086"/>
    <cellStyle name="标题 3 2 2 5 3" xfId="24092"/>
    <cellStyle name="标题 3 2 2 5 4" xfId="6440"/>
    <cellStyle name="标题 3 2 2 6" xfId="24103"/>
    <cellStyle name="标题 3 2 2 6 2" xfId="15854"/>
    <cellStyle name="标题 3 2 2 6 2 2" xfId="8647"/>
    <cellStyle name="标题 3 2 2 6 2 3" xfId="8665"/>
    <cellStyle name="标题 3 2 2 6 3" xfId="15858"/>
    <cellStyle name="标题 3 2 2 6 4" xfId="6603"/>
    <cellStyle name="标题 3 2 2 7" xfId="23349"/>
    <cellStyle name="标题 3 2 2 7 2" xfId="15870"/>
    <cellStyle name="标题 3 2 2 7 2 2" xfId="10133"/>
    <cellStyle name="标题 3 2 2 7 2 3" xfId="23352"/>
    <cellStyle name="标题 3 2 2 7 3" xfId="15876"/>
    <cellStyle name="标题 3 2 2 7 4" xfId="6684"/>
    <cellStyle name="标题 3 2 2 8" xfId="17170"/>
    <cellStyle name="标题 3 2 2 8 2" xfId="15891"/>
    <cellStyle name="标题 3 2 2 8 3" xfId="15898"/>
    <cellStyle name="标题 3 2 2 9" xfId="17174"/>
    <cellStyle name="标题 3 2 3" xfId="7974"/>
    <cellStyle name="标题 3 2 3 10" xfId="17147"/>
    <cellStyle name="标题 3 2 3 2" xfId="2887"/>
    <cellStyle name="标题 3 2 3 2 2" xfId="26055"/>
    <cellStyle name="标题 3 2 3 2 2 2" xfId="26058"/>
    <cellStyle name="标题 3 2 3 2 2 2 2" xfId="10062"/>
    <cellStyle name="标题 3 2 3 2 2 2 3" xfId="20764"/>
    <cellStyle name="标题 3 2 3 2 2 3" xfId="26061"/>
    <cellStyle name="标题 3 2 3 2 2 4" xfId="27490"/>
    <cellStyle name="标题 3 2 3 2 3" xfId="26064"/>
    <cellStyle name="标题 3 2 3 2 3 2" xfId="27491"/>
    <cellStyle name="标题 3 2 3 2 3 2 2" xfId="23301"/>
    <cellStyle name="标题 3 2 3 2 3 2 3" xfId="23156"/>
    <cellStyle name="标题 3 2 3 2 3 3" xfId="16761"/>
    <cellStyle name="标题 3 2 3 2 3 4" xfId="9493"/>
    <cellStyle name="标题 3 2 3 2 4" xfId="26067"/>
    <cellStyle name="标题 3 2 3 2 4 2" xfId="27492"/>
    <cellStyle name="标题 3 2 3 2 4 3" xfId="27495"/>
    <cellStyle name="标题 3 2 3 2 5" xfId="27497"/>
    <cellStyle name="标题 3 2 3 2 6" xfId="27498"/>
    <cellStyle name="标题 3 2 3 3" xfId="23569"/>
    <cellStyle name="标题 3 2 3 3 2" xfId="26071"/>
    <cellStyle name="标题 3 2 3 3 2 2" xfId="26074"/>
    <cellStyle name="标题 3 2 3 3 2 3" xfId="26077"/>
    <cellStyle name="标题 3 2 3 3 3" xfId="26081"/>
    <cellStyle name="标题 3 2 3 3 4" xfId="26084"/>
    <cellStyle name="标题 3 2 3 4" xfId="26090"/>
    <cellStyle name="标题 3 2 3 4 2" xfId="26092"/>
    <cellStyle name="标题 3 2 3 4 2 2" xfId="26096"/>
    <cellStyle name="标题 3 2 3 4 2 3" xfId="26098"/>
    <cellStyle name="标题 3 2 3 4 3" xfId="26101"/>
    <cellStyle name="标题 3 2 3 4 4" xfId="26103"/>
    <cellStyle name="标题 3 2 3 5" xfId="24122"/>
    <cellStyle name="标题 3 2 3 5 2" xfId="24124"/>
    <cellStyle name="标题 3 2 3 5 2 2" xfId="24128"/>
    <cellStyle name="标题 3 2 3 5 2 3" xfId="24130"/>
    <cellStyle name="标题 3 2 3 5 3" xfId="24133"/>
    <cellStyle name="标题 3 2 3 5 4" xfId="6788"/>
    <cellStyle name="标题 3 2 3 6" xfId="24138"/>
    <cellStyle name="标题 3 2 3 6 2" xfId="15913"/>
    <cellStyle name="标题 3 2 3 6 2 2" xfId="24140"/>
    <cellStyle name="标题 3 2 3 6 2 3" xfId="24142"/>
    <cellStyle name="标题 3 2 3 6 3" xfId="15915"/>
    <cellStyle name="标题 3 2 3 6 4" xfId="6883"/>
    <cellStyle name="标题 3 2 3 7" xfId="23358"/>
    <cellStyle name="标题 3 2 3 7 2" xfId="15924"/>
    <cellStyle name="标题 3 2 3 7 2 2" xfId="24145"/>
    <cellStyle name="标题 3 2 3 7 2 3" xfId="24149"/>
    <cellStyle name="标题 3 2 3 7 3" xfId="23360"/>
    <cellStyle name="标题 3 2 3 7 4" xfId="6956"/>
    <cellStyle name="标题 3 2 3 8" xfId="17183"/>
    <cellStyle name="标题 3 2 3 8 2" xfId="24151"/>
    <cellStyle name="标题 3 2 3 8 3" xfId="24157"/>
    <cellStyle name="标题 3 2 3 9" xfId="17189"/>
    <cellStyle name="标题 3 2 4" xfId="7978"/>
    <cellStyle name="标题 3 2 4 2" xfId="6136"/>
    <cellStyle name="标题 3 2 4 2 2" xfId="4371"/>
    <cellStyle name="标题 3 2 4 2 2 2" xfId="4384"/>
    <cellStyle name="标题 3 2 4 2 2 2 2" xfId="24311"/>
    <cellStyle name="标题 3 2 4 2 2 2 3" xfId="24314"/>
    <cellStyle name="标题 3 2 4 2 2 3" xfId="4396"/>
    <cellStyle name="标题 3 2 4 2 2 4" xfId="27499"/>
    <cellStyle name="标题 3 2 4 2 3" xfId="4309"/>
    <cellStyle name="标题 3 2 4 2 3 2" xfId="15285"/>
    <cellStyle name="标题 3 2 4 2 3 3" xfId="12990"/>
    <cellStyle name="标题 3 2 4 2 4" xfId="4321"/>
    <cellStyle name="标题 3 2 4 2 5" xfId="27500"/>
    <cellStyle name="标题 3 2 4 3" xfId="6143"/>
    <cellStyle name="标题 3 2 4 3 2" xfId="4456"/>
    <cellStyle name="标题 3 2 4 3 2 2" xfId="27502"/>
    <cellStyle name="标题 3 2 4 3 2 3" xfId="27503"/>
    <cellStyle name="标题 3 2 4 3 3" xfId="1194"/>
    <cellStyle name="标题 3 2 4 3 4" xfId="180"/>
    <cellStyle name="标题 3 2 4 4" xfId="4156"/>
    <cellStyle name="标题 3 2 4 4 2" xfId="10322"/>
    <cellStyle name="标题 3 2 4 4 2 2" xfId="27504"/>
    <cellStyle name="标题 3 2 4 4 2 3" xfId="27505"/>
    <cellStyle name="标题 3 2 4 4 3" xfId="1255"/>
    <cellStyle name="标题 3 2 4 4 4" xfId="27506"/>
    <cellStyle name="标题 3 2 4 5" xfId="3494"/>
    <cellStyle name="标题 3 2 4 5 2" xfId="10338"/>
    <cellStyle name="标题 3 2 4 5 2 2" xfId="24164"/>
    <cellStyle name="标题 3 2 4 5 2 3" xfId="24168"/>
    <cellStyle name="标题 3 2 4 5 3" xfId="10341"/>
    <cellStyle name="标题 3 2 4 5 4" xfId="7083"/>
    <cellStyle name="标题 3 2 4 6" xfId="24175"/>
    <cellStyle name="标题 3 2 4 6 2" xfId="10366"/>
    <cellStyle name="标题 3 2 4 6 3" xfId="10369"/>
    <cellStyle name="标题 3 2 4 7" xfId="23368"/>
    <cellStyle name="标题 3 2 4 8" xfId="17199"/>
    <cellStyle name="标题 3 2 5" xfId="23571"/>
    <cellStyle name="标题 3 2 5 2" xfId="5766"/>
    <cellStyle name="标题 3 2 5 2 2" xfId="18755"/>
    <cellStyle name="标题 3 2 5 2 2 2" xfId="27507"/>
    <cellStyle name="标题 3 2 5 2 2 3" xfId="27508"/>
    <cellStyle name="标题 3 2 5 2 3" xfId="27509"/>
    <cellStyle name="标题 3 2 5 2 4" xfId="27510"/>
    <cellStyle name="标题 3 2 5 3" xfId="5779"/>
    <cellStyle name="标题 3 2 5 3 2" xfId="27511"/>
    <cellStyle name="标题 3 2 5 3 2 2" xfId="27513"/>
    <cellStyle name="标题 3 2 5 3 2 3" xfId="27514"/>
    <cellStyle name="标题 3 2 5 3 3" xfId="27515"/>
    <cellStyle name="标题 3 2 5 3 4" xfId="27516"/>
    <cellStyle name="标题 3 2 5 4" xfId="27436"/>
    <cellStyle name="标题 3 2 5 4 2" xfId="10427"/>
    <cellStyle name="标题 3 2 5 4 3" xfId="27517"/>
    <cellStyle name="标题 3 2 5 5" xfId="24180"/>
    <cellStyle name="标题 3 2 5 6" xfId="24187"/>
    <cellStyle name="标题 3 2 6" xfId="27518"/>
    <cellStyle name="标题 3 2 6 2" xfId="5820"/>
    <cellStyle name="标题 3 2 6 2 2" xfId="27519"/>
    <cellStyle name="标题 3 2 6 2 2 2" xfId="27520"/>
    <cellStyle name="标题 3 2 6 2 2 3" xfId="27521"/>
    <cellStyle name="标题 3 2 6 2 3" xfId="27522"/>
    <cellStyle name="标题 3 2 6 2 4" xfId="27523"/>
    <cellStyle name="标题 3 2 6 3" xfId="26115"/>
    <cellStyle name="标题 3 2 6 3 2" xfId="1920"/>
    <cellStyle name="标题 3 2 6 3 3" xfId="2205"/>
    <cellStyle name="标题 3 2 6 4" xfId="27524"/>
    <cellStyle name="标题 3 2 6 5" xfId="24190"/>
    <cellStyle name="标题 3 2 7" xfId="27525"/>
    <cellStyle name="标题 3 2 7 2" xfId="26126"/>
    <cellStyle name="标题 3 2 7 2 2" xfId="27528"/>
    <cellStyle name="标题 3 2 7 2 3" xfId="27529"/>
    <cellStyle name="标题 3 2 7 3" xfId="26130"/>
    <cellStyle name="标题 3 2 7 4" xfId="27530"/>
    <cellStyle name="标题 3 2 8" xfId="27532"/>
    <cellStyle name="标题 3 2 8 2" xfId="26140"/>
    <cellStyle name="标题 3 2 8 2 2" xfId="21547"/>
    <cellStyle name="标题 3 2 8 2 3" xfId="27534"/>
    <cellStyle name="标题 3 2 8 3" xfId="26841"/>
    <cellStyle name="标题 3 2 8 4" xfId="27535"/>
    <cellStyle name="标题 3 2 9" xfId="27536"/>
    <cellStyle name="标题 3 2 9 2" xfId="26845"/>
    <cellStyle name="标题 3 2 9 2 2" xfId="19445"/>
    <cellStyle name="标题 3 2 9 2 3" xfId="27537"/>
    <cellStyle name="标题 3 2 9 3" xfId="27538"/>
    <cellStyle name="标题 3 2 9 4" xfId="12533"/>
    <cellStyle name="标题 3 2_11" xfId="27539"/>
    <cellStyle name="标题 3 3" xfId="7983"/>
    <cellStyle name="标题 3 3 10" xfId="11766"/>
    <cellStyle name="标题 3 3 10 2" xfId="11768"/>
    <cellStyle name="标题 3 3 10 3" xfId="11770"/>
    <cellStyle name="标题 3 3 11" xfId="11772"/>
    <cellStyle name="标题 3 3 12" xfId="11776"/>
    <cellStyle name="标题 3 3 2" xfId="5458"/>
    <cellStyle name="标题 3 3 2 2" xfId="27541"/>
    <cellStyle name="标题 3 3 2 2 2" xfId="22954"/>
    <cellStyle name="标题 3 3 2 2 2 2" xfId="1515"/>
    <cellStyle name="标题 3 3 2 2 2 2 2" xfId="1520"/>
    <cellStyle name="标题 3 3 2 2 2 2 3" xfId="1533"/>
    <cellStyle name="标题 3 3 2 2 2 3" xfId="1548"/>
    <cellStyle name="标题 3 3 2 2 2 4" xfId="1568"/>
    <cellStyle name="标题 3 3 2 2 3" xfId="22957"/>
    <cellStyle name="标题 3 3 2 2 3 2" xfId="27542"/>
    <cellStyle name="标题 3 3 2 2 3 2 2" xfId="17670"/>
    <cellStyle name="标题 3 3 2 2 3 2 3" xfId="19085"/>
    <cellStyle name="标题 3 3 2 2 3 3" xfId="27544"/>
    <cellStyle name="标题 3 3 2 2 3 4" xfId="27545"/>
    <cellStyle name="标题 3 3 2 2 4" xfId="27546"/>
    <cellStyle name="标题 3 3 2 2 4 2" xfId="27547"/>
    <cellStyle name="标题 3 3 2 2 4 3" xfId="27548"/>
    <cellStyle name="标题 3 3 2 2 5" xfId="27549"/>
    <cellStyle name="标题 3 3 2 2 6" xfId="27551"/>
    <cellStyle name="标题 3 3 2 3" xfId="27553"/>
    <cellStyle name="标题 3 3 2 3 2" xfId="22962"/>
    <cellStyle name="标题 3 3 2 3 2 2" xfId="13820"/>
    <cellStyle name="标题 3 3 2 3 2 3" xfId="11629"/>
    <cellStyle name="标题 3 3 2 3 3" xfId="27554"/>
    <cellStyle name="标题 3 3 2 3 4" xfId="27555"/>
    <cellStyle name="标题 3 3 2 4" xfId="27556"/>
    <cellStyle name="标题 3 3 2 4 2" xfId="27557"/>
    <cellStyle name="标题 3 3 2 4 2 2" xfId="27558"/>
    <cellStyle name="标题 3 3 2 4 2 3" xfId="27559"/>
    <cellStyle name="标题 3 3 2 4 3" xfId="27560"/>
    <cellStyle name="标题 3 3 2 4 4" xfId="27561"/>
    <cellStyle name="标题 3 3 2 5" xfId="24589"/>
    <cellStyle name="标题 3 3 2 5 2" xfId="24591"/>
    <cellStyle name="标题 3 3 2 5 2 2" xfId="24593"/>
    <cellStyle name="标题 3 3 2 5 2 3" xfId="24597"/>
    <cellStyle name="标题 3 3 2 5 3" xfId="24601"/>
    <cellStyle name="标题 3 3 2 5 4" xfId="7398"/>
    <cellStyle name="标题 3 3 2 6" xfId="24608"/>
    <cellStyle name="标题 3 3 2 6 2" xfId="15984"/>
    <cellStyle name="标题 3 3 2 6 3" xfId="24612"/>
    <cellStyle name="标题 3 3 2 7" xfId="23397"/>
    <cellStyle name="标题 3 3 2 8" xfId="17262"/>
    <cellStyle name="标题 3 3 3" xfId="7988"/>
    <cellStyle name="标题 3 3 3 2" xfId="23480"/>
    <cellStyle name="标题 3 3 3 2 2" xfId="26162"/>
    <cellStyle name="标题 3 3 3 2 2 2" xfId="26165"/>
    <cellStyle name="标题 3 3 3 2 2 2 2" xfId="15528"/>
    <cellStyle name="标题 3 3 3 2 2 2 3" xfId="27562"/>
    <cellStyle name="标题 3 3 3 2 2 3" xfId="26168"/>
    <cellStyle name="标题 3 3 3 2 2 4" xfId="27563"/>
    <cellStyle name="标题 3 3 3 2 3" xfId="26171"/>
    <cellStyle name="标题 3 3 3 2 3 2" xfId="27564"/>
    <cellStyle name="标题 3 3 3 2 3 2 2" xfId="4763"/>
    <cellStyle name="标题 3 3 3 2 3 2 3" xfId="19278"/>
    <cellStyle name="标题 3 3 3 2 3 3" xfId="17355"/>
    <cellStyle name="标题 3 3 3 2 3 4" xfId="17358"/>
    <cellStyle name="标题 3 3 3 2 4" xfId="26174"/>
    <cellStyle name="标题 3 3 3 2 4 2" xfId="27565"/>
    <cellStyle name="标题 3 3 3 2 4 3" xfId="27566"/>
    <cellStyle name="标题 3 3 3 2 5" xfId="27568"/>
    <cellStyle name="标题 3 3 3 2 6" xfId="27570"/>
    <cellStyle name="标题 3 3 3 3" xfId="23492"/>
    <cellStyle name="标题 3 3 3 3 2" xfId="26177"/>
    <cellStyle name="标题 3 3 3 3 2 2" xfId="27572"/>
    <cellStyle name="标题 3 3 3 3 2 3" xfId="27573"/>
    <cellStyle name="标题 3 3 3 3 3" xfId="26179"/>
    <cellStyle name="标题 3 3 3 3 4" xfId="27574"/>
    <cellStyle name="标题 3 3 3 4" xfId="26181"/>
    <cellStyle name="标题 3 3 3 4 2" xfId="27575"/>
    <cellStyle name="标题 3 3 3 4 2 2" xfId="27576"/>
    <cellStyle name="标题 3 3 3 4 2 3" xfId="27577"/>
    <cellStyle name="标题 3 3 3 4 3" xfId="27578"/>
    <cellStyle name="标题 3 3 3 4 4" xfId="27579"/>
    <cellStyle name="标题 3 3 3 5" xfId="24635"/>
    <cellStyle name="标题 3 3 3 5 2" xfId="24637"/>
    <cellStyle name="标题 3 3 3 5 2 2" xfId="24639"/>
    <cellStyle name="标题 3 3 3 5 2 3" xfId="24642"/>
    <cellStyle name="标题 3 3 3 5 3" xfId="24644"/>
    <cellStyle name="标题 3 3 3 5 4" xfId="7704"/>
    <cellStyle name="标题 3 3 3 6" xfId="24646"/>
    <cellStyle name="标题 3 3 3 6 2" xfId="15993"/>
    <cellStyle name="标题 3 3 3 6 3" xfId="17610"/>
    <cellStyle name="标题 3 3 3 7" xfId="23407"/>
    <cellStyle name="标题 3 3 3 8" xfId="17282"/>
    <cellStyle name="标题 3 3 4" xfId="14230"/>
    <cellStyle name="标题 3 3 4 2" xfId="6327"/>
    <cellStyle name="标题 3 3 4 2 2" xfId="27580"/>
    <cellStyle name="标题 3 3 4 2 2 2" xfId="27582"/>
    <cellStyle name="标题 3 3 4 2 2 2 2" xfId="7347"/>
    <cellStyle name="标题 3 3 4 2 2 2 3" xfId="26571"/>
    <cellStyle name="标题 3 3 4 2 2 3" xfId="27583"/>
    <cellStyle name="标题 3 3 4 2 2 4" xfId="27584"/>
    <cellStyle name="标题 3 3 4 2 3" xfId="27585"/>
    <cellStyle name="标题 3 3 4 2 3 2" xfId="6930"/>
    <cellStyle name="标题 3 3 4 2 3 3" xfId="6941"/>
    <cellStyle name="标题 3 3 4 2 4" xfId="27586"/>
    <cellStyle name="标题 3 3 4 2 5" xfId="27587"/>
    <cellStyle name="标题 3 3 4 3" xfId="1618"/>
    <cellStyle name="标题 3 3 4 3 2" xfId="27589"/>
    <cellStyle name="标题 3 3 4 3 2 2" xfId="27590"/>
    <cellStyle name="标题 3 3 4 3 2 3" xfId="27591"/>
    <cellStyle name="标题 3 3 4 3 3" xfId="27592"/>
    <cellStyle name="标题 3 3 4 3 4" xfId="27593"/>
    <cellStyle name="标题 3 3 4 4" xfId="27594"/>
    <cellStyle name="标题 3 3 4 4 2" xfId="3598"/>
    <cellStyle name="标题 3 3 4 4 2 2" xfId="27595"/>
    <cellStyle name="标题 3 3 4 4 2 3" xfId="27596"/>
    <cellStyle name="标题 3 3 4 4 3" xfId="3604"/>
    <cellStyle name="标题 3 3 4 4 4" xfId="27597"/>
    <cellStyle name="标题 3 3 4 5" xfId="24657"/>
    <cellStyle name="标题 3 3 4 5 2" xfId="3612"/>
    <cellStyle name="标题 3 3 4 5 3" xfId="24661"/>
    <cellStyle name="标题 3 3 4 6" xfId="24663"/>
    <cellStyle name="标题 3 3 4 7" xfId="23411"/>
    <cellStyle name="标题 3 3 5" xfId="14233"/>
    <cellStyle name="标题 3 3 5 2" xfId="26193"/>
    <cellStyle name="标题 3 3 5 2 2" xfId="27598"/>
    <cellStyle name="标题 3 3 5 2 2 2" xfId="27599"/>
    <cellStyle name="标题 3 3 5 2 2 3" xfId="27600"/>
    <cellStyle name="标题 3 3 5 2 3" xfId="27601"/>
    <cellStyle name="标题 3 3 5 2 4" xfId="27602"/>
    <cellStyle name="标题 3 3 5 3" xfId="26196"/>
    <cellStyle name="标题 3 3 5 3 2" xfId="27603"/>
    <cellStyle name="标题 3 3 5 3 3" xfId="27604"/>
    <cellStyle name="标题 3 3 5 4" xfId="27605"/>
    <cellStyle name="标题 3 3 5 5" xfId="24666"/>
    <cellStyle name="标题 3 3 6" xfId="27606"/>
    <cellStyle name="标题 3 3 6 2" xfId="22303"/>
    <cellStyle name="标题 3 3 6 2 2" xfId="27607"/>
    <cellStyle name="标题 3 3 6 2 3" xfId="27608"/>
    <cellStyle name="标题 3 3 6 3" xfId="26202"/>
    <cellStyle name="标题 3 3 6 4" xfId="27609"/>
    <cellStyle name="标题 3 3 7" xfId="27610"/>
    <cellStyle name="标题 3 3 7 2" xfId="26205"/>
    <cellStyle name="标题 3 3 7 2 2" xfId="27612"/>
    <cellStyle name="标题 3 3 7 2 3" xfId="27613"/>
    <cellStyle name="标题 3 3 7 3" xfId="27614"/>
    <cellStyle name="标题 3 3 7 4" xfId="27616"/>
    <cellStyle name="标题 3 3 8" xfId="27618"/>
    <cellStyle name="标题 3 3 8 2" xfId="26852"/>
    <cellStyle name="标题 3 3 8 2 2" xfId="27620"/>
    <cellStyle name="标题 3 3 8 2 3" xfId="27621"/>
    <cellStyle name="标题 3 3 8 3" xfId="27623"/>
    <cellStyle name="标题 3 3 8 4" xfId="27624"/>
    <cellStyle name="标题 3 3 9" xfId="27625"/>
    <cellStyle name="标题 3 3 9 2" xfId="27626"/>
    <cellStyle name="标题 3 3 9 2 2" xfId="19575"/>
    <cellStyle name="标题 3 3 9 2 3" xfId="27629"/>
    <cellStyle name="标题 3 3 9 3" xfId="27632"/>
    <cellStyle name="标题 3 3 9 4" xfId="12553"/>
    <cellStyle name="标题 3 3_11" xfId="27633"/>
    <cellStyle name="标题 3 4" xfId="7994"/>
    <cellStyle name="标题 3 4 10" xfId="27634"/>
    <cellStyle name="标题 3 4 2" xfId="27635"/>
    <cellStyle name="标题 3 4 2 2" xfId="27636"/>
    <cellStyle name="标题 3 4 2 2 2" xfId="27637"/>
    <cellStyle name="标题 3 4 2 2 2 2" xfId="27638"/>
    <cellStyle name="标题 3 4 2 2 2 3" xfId="27639"/>
    <cellStyle name="标题 3 4 2 2 3" xfId="27640"/>
    <cellStyle name="标题 3 4 2 2 4" xfId="27641"/>
    <cellStyle name="标题 3 4 2 3" xfId="27642"/>
    <cellStyle name="标题 3 4 2 3 2" xfId="27643"/>
    <cellStyle name="标题 3 4 2 3 2 2" xfId="26750"/>
    <cellStyle name="标题 3 4 2 3 2 3" xfId="27644"/>
    <cellStyle name="标题 3 4 2 3 3" xfId="27646"/>
    <cellStyle name="标题 3 4 2 3 4" xfId="27647"/>
    <cellStyle name="标题 3 4 2 4" xfId="27648"/>
    <cellStyle name="标题 3 4 2 4 2" xfId="27649"/>
    <cellStyle name="标题 3 4 2 4 3" xfId="27650"/>
    <cellStyle name="标题 3 4 2 5" xfId="25066"/>
    <cellStyle name="标题 3 4 2 6" xfId="25083"/>
    <cellStyle name="标题 3 4 3" xfId="23576"/>
    <cellStyle name="标题 3 4 3 2" xfId="23581"/>
    <cellStyle name="标题 3 4 3 2 2" xfId="26234"/>
    <cellStyle name="标题 3 4 3 2 3" xfId="26238"/>
    <cellStyle name="标题 3 4 3 3" xfId="23584"/>
    <cellStyle name="标题 3 4 3 4" xfId="26248"/>
    <cellStyle name="标题 3 4 4" xfId="23586"/>
    <cellStyle name="标题 3 4 4 2" xfId="1874"/>
    <cellStyle name="标题 3 4 4 2 2" xfId="26261"/>
    <cellStyle name="标题 3 4 4 2 3" xfId="26264"/>
    <cellStyle name="标题 3 4 4 3" xfId="24074"/>
    <cellStyle name="标题 3 4 4 4" xfId="26269"/>
    <cellStyle name="标题 3 4 5" xfId="23589"/>
    <cellStyle name="标题 3 4 5 2" xfId="26278"/>
    <cellStyle name="标题 3 4 5 2 2" xfId="27651"/>
    <cellStyle name="标题 3 4 5 2 3" xfId="27652"/>
    <cellStyle name="标题 3 4 5 3" xfId="26280"/>
    <cellStyle name="标题 3 4 5 4" xfId="27653"/>
    <cellStyle name="标题 3 4 6" xfId="27654"/>
    <cellStyle name="标题 3 4 6 2" xfId="26291"/>
    <cellStyle name="标题 3 4 6 2 2" xfId="27655"/>
    <cellStyle name="标题 3 4 6 2 3" xfId="27656"/>
    <cellStyle name="标题 3 4 6 3" xfId="26293"/>
    <cellStyle name="标题 3 4 6 4" xfId="22981"/>
    <cellStyle name="标题 3 4 7" xfId="27657"/>
    <cellStyle name="标题 3 4 7 2" xfId="26305"/>
    <cellStyle name="标题 3 4 7 2 2" xfId="27658"/>
    <cellStyle name="标题 3 4 7 2 3" xfId="27660"/>
    <cellStyle name="标题 3 4 7 3" xfId="26309"/>
    <cellStyle name="标题 3 4 7 4" xfId="27661"/>
    <cellStyle name="标题 3 4 8" xfId="27663"/>
    <cellStyle name="标题 3 4 8 2" xfId="26319"/>
    <cellStyle name="标题 3 4 8 3" xfId="27664"/>
    <cellStyle name="标题 3 4 9" xfId="27665"/>
    <cellStyle name="标题 3 5" xfId="8001"/>
    <cellStyle name="标题 3 5 2" xfId="27667"/>
    <cellStyle name="标题 3 5 2 2" xfId="27668"/>
    <cellStyle name="标题 3 5 2 2 2" xfId="27669"/>
    <cellStyle name="标题 3 5 2 2 3" xfId="27671"/>
    <cellStyle name="标题 3 5 2 3" xfId="27672"/>
    <cellStyle name="标题 3 5 2 4" xfId="27673"/>
    <cellStyle name="标题 3 5 3" xfId="23593"/>
    <cellStyle name="标题 3 5 3 2" xfId="26352"/>
    <cellStyle name="标题 3 5 3 2 2" xfId="26354"/>
    <cellStyle name="标题 3 5 3 2 3" xfId="26359"/>
    <cellStyle name="标题 3 5 3 3" xfId="26362"/>
    <cellStyle name="标题 3 5 3 4" xfId="26370"/>
    <cellStyle name="标题 3 5 4" xfId="23595"/>
    <cellStyle name="标题 3 5 4 2" xfId="26387"/>
    <cellStyle name="标题 3 5 4 2 2" xfId="26389"/>
    <cellStyle name="标题 3 5 4 2 3" xfId="26394"/>
    <cellStyle name="标题 3 5 4 3" xfId="26397"/>
    <cellStyle name="标题 3 5 4 4" xfId="26402"/>
    <cellStyle name="标题 3 5 5" xfId="27674"/>
    <cellStyle name="标题 3 5 5 2" xfId="26410"/>
    <cellStyle name="标题 3 5 5 2 2" xfId="333"/>
    <cellStyle name="标题 3 5 5 2 3" xfId="359"/>
    <cellStyle name="标题 3 5 5 3" xfId="26412"/>
    <cellStyle name="标题 3 5 5 4" xfId="27675"/>
    <cellStyle name="标题 3 5 6" xfId="27676"/>
    <cellStyle name="标题 3 5 6 2" xfId="26418"/>
    <cellStyle name="标题 3 5 6 3" xfId="26420"/>
    <cellStyle name="标题 3 5 7" xfId="27677"/>
    <cellStyle name="标题 3 5 8" xfId="19152"/>
    <cellStyle name="标题 3 6" xfId="27678"/>
    <cellStyle name="标题 3 6 2" xfId="27679"/>
    <cellStyle name="标题 3 6 2 2" xfId="25081"/>
    <cellStyle name="标题 3 6 2 2 2" xfId="27680"/>
    <cellStyle name="标题 3 6 2 2 3" xfId="27681"/>
    <cellStyle name="标题 3 6 2 3" xfId="27682"/>
    <cellStyle name="标题 3 6 2 4" xfId="27683"/>
    <cellStyle name="标题 3 6 3" xfId="27684"/>
    <cellStyle name="标题 3 6 3 2" xfId="6518"/>
    <cellStyle name="标题 3 6 3 3" xfId="27685"/>
    <cellStyle name="标题 3 6 4" xfId="27686"/>
    <cellStyle name="标题 3 6 5" xfId="27688"/>
    <cellStyle name="标题 3 7" xfId="27689"/>
    <cellStyle name="标题 3 7 2" xfId="27690"/>
    <cellStyle name="标题 3 7 2 2" xfId="27691"/>
    <cellStyle name="标题 3 7 2 3" xfId="27692"/>
    <cellStyle name="标题 3 7 3" xfId="27693"/>
    <cellStyle name="标题 3 7 4" xfId="27695"/>
    <cellStyle name="标题 3 8" xfId="27697"/>
    <cellStyle name="标题 3 8 2" xfId="27698"/>
    <cellStyle name="标题 3 8 2 2" xfId="27699"/>
    <cellStyle name="标题 3 8 2 3" xfId="27700"/>
    <cellStyle name="标题 3 8 3" xfId="27701"/>
    <cellStyle name="标题 3 8 4" xfId="7589"/>
    <cellStyle name="标题 3 9" xfId="27703"/>
    <cellStyle name="标题 3 9 2" xfId="14464"/>
    <cellStyle name="标题 3 9 2 2" xfId="14466"/>
    <cellStyle name="标题 3 9 2 3" xfId="14468"/>
    <cellStyle name="标题 3 9 3" xfId="9935"/>
    <cellStyle name="标题 3 9 4" xfId="9939"/>
    <cellStyle name="标题 30" xfId="24146"/>
    <cellStyle name="标题 30 2" xfId="27404"/>
    <cellStyle name="标题 30 2 2" xfId="20925"/>
    <cellStyle name="标题 30 2 3" xfId="27406"/>
    <cellStyle name="标题 30 3" xfId="27409"/>
    <cellStyle name="标题 30 4" xfId="4920"/>
    <cellStyle name="标题 31" xfId="24150"/>
    <cellStyle name="标题 31 2" xfId="11064"/>
    <cellStyle name="标题 31 2 2" xfId="10074"/>
    <cellStyle name="标题 31 2 3" xfId="11072"/>
    <cellStyle name="标题 31 3" xfId="11076"/>
    <cellStyle name="标题 31 4" xfId="4282"/>
    <cellStyle name="标题 32" xfId="27411"/>
    <cellStyle name="标题 32 2" xfId="7231"/>
    <cellStyle name="标题 32 2 2" xfId="27413"/>
    <cellStyle name="标题 32 2 3" xfId="14937"/>
    <cellStyle name="标题 32 3" xfId="27415"/>
    <cellStyle name="标题 32 4" xfId="9347"/>
    <cellStyle name="标题 33" xfId="27419"/>
    <cellStyle name="标题 33 2" xfId="27421"/>
    <cellStyle name="标题 33 2 2" xfId="27423"/>
    <cellStyle name="标题 33 2 3" xfId="27425"/>
    <cellStyle name="标题 33 3" xfId="20456"/>
    <cellStyle name="标题 33 4" xfId="18539"/>
    <cellStyle name="标题 34" xfId="27427"/>
    <cellStyle name="标题 34 2" xfId="27429"/>
    <cellStyle name="标题 34 2 2" xfId="27431"/>
    <cellStyle name="标题 34 2 3" xfId="27433"/>
    <cellStyle name="标题 34 3" xfId="18134"/>
    <cellStyle name="标题 34 4" xfId="18181"/>
    <cellStyle name="标题 35" xfId="27704"/>
    <cellStyle name="标题 35 2" xfId="27706"/>
    <cellStyle name="标题 35 2 2" xfId="27707"/>
    <cellStyle name="标题 35 2 3" xfId="27708"/>
    <cellStyle name="标题 35 3" xfId="18340"/>
    <cellStyle name="标题 35 4" xfId="4251"/>
    <cellStyle name="标题 36" xfId="27709"/>
    <cellStyle name="标题 36 2" xfId="27711"/>
    <cellStyle name="标题 36 2 2" xfId="27712"/>
    <cellStyle name="标题 36 2 3" xfId="27713"/>
    <cellStyle name="标题 36 3" xfId="27714"/>
    <cellStyle name="标题 36 4" xfId="25850"/>
    <cellStyle name="标题 37" xfId="27715"/>
    <cellStyle name="标题 37 2" xfId="27717"/>
    <cellStyle name="标题 37 3" xfId="24651"/>
    <cellStyle name="标题 38" xfId="27718"/>
    <cellStyle name="标题 39" xfId="27721"/>
    <cellStyle name="标题 4 10" xfId="20648"/>
    <cellStyle name="标题 4 10 2" xfId="8774"/>
    <cellStyle name="标题 4 10 2 2" xfId="27724"/>
    <cellStyle name="标题 4 10 2 3" xfId="18523"/>
    <cellStyle name="标题 4 10 3" xfId="27725"/>
    <cellStyle name="标题 4 10 4" xfId="27726"/>
    <cellStyle name="标题 4 11" xfId="20650"/>
    <cellStyle name="标题 4 11 2" xfId="27727"/>
    <cellStyle name="标题 4 11 2 2" xfId="27728"/>
    <cellStyle name="标题 4 11 2 3" xfId="4081"/>
    <cellStyle name="标题 4 11 3" xfId="27729"/>
    <cellStyle name="标题 4 11 4" xfId="27730"/>
    <cellStyle name="标题 4 12" xfId="27731"/>
    <cellStyle name="标题 4 12 2" xfId="27732"/>
    <cellStyle name="标题 4 12 3" xfId="27733"/>
    <cellStyle name="标题 4 13" xfId="27734"/>
    <cellStyle name="标题 4 14" xfId="9506"/>
    <cellStyle name="标题 4 2" xfId="27735"/>
    <cellStyle name="标题 4 2 10" xfId="27736"/>
    <cellStyle name="标题 4 2 10 2" xfId="7616"/>
    <cellStyle name="标题 4 2 10 2 2" xfId="22989"/>
    <cellStyle name="标题 4 2 10 2 3" xfId="27738"/>
    <cellStyle name="标题 4 2 10 3" xfId="27740"/>
    <cellStyle name="标题 4 2 10 4" xfId="27742"/>
    <cellStyle name="标题 4 2 11" xfId="27744"/>
    <cellStyle name="标题 4 2 11 2" xfId="14823"/>
    <cellStyle name="标题 4 2 11 2 2" xfId="27746"/>
    <cellStyle name="标题 4 2 11 2 3" xfId="27747"/>
    <cellStyle name="标题 4 2 11 3" xfId="14486"/>
    <cellStyle name="标题 4 2 11 4" xfId="18408"/>
    <cellStyle name="标题 4 2 12" xfId="27748"/>
    <cellStyle name="标题 4 2 12 2" xfId="27749"/>
    <cellStyle name="标题 4 2 12 3" xfId="27750"/>
    <cellStyle name="标题 4 2 13" xfId="27752"/>
    <cellStyle name="标题 4 2 14" xfId="27753"/>
    <cellStyle name="标题 4 2 2" xfId="27755"/>
    <cellStyle name="标题 4 2 2 10" xfId="27756"/>
    <cellStyle name="标题 4 2 2 2" xfId="17722"/>
    <cellStyle name="标题 4 2 2 2 2" xfId="23965"/>
    <cellStyle name="标题 4 2 2 2 2 2" xfId="27758"/>
    <cellStyle name="标题 4 2 2 2 2 2 2" xfId="27759"/>
    <cellStyle name="标题 4 2 2 2 2 2 3" xfId="27760"/>
    <cellStyle name="标题 4 2 2 2 2 3" xfId="27763"/>
    <cellStyle name="标题 4 2 2 2 2 4" xfId="27764"/>
    <cellStyle name="标题 4 2 2 2 3" xfId="24902"/>
    <cellStyle name="标题 4 2 2 2 3 2" xfId="17436"/>
    <cellStyle name="标题 4 2 2 2 3 2 2" xfId="15576"/>
    <cellStyle name="标题 4 2 2 2 3 2 3" xfId="17442"/>
    <cellStyle name="标题 4 2 2 2 3 3" xfId="17450"/>
    <cellStyle name="标题 4 2 2 2 3 4" xfId="17461"/>
    <cellStyle name="标题 4 2 2 2 4" xfId="27765"/>
    <cellStyle name="标题 4 2 2 2 4 2" xfId="17503"/>
    <cellStyle name="标题 4 2 2 2 4 2 2" xfId="17510"/>
    <cellStyle name="标题 4 2 2 2 4 2 3" xfId="17516"/>
    <cellStyle name="标题 4 2 2 2 4 3" xfId="17519"/>
    <cellStyle name="标题 4 2 2 2 4 4" xfId="17521"/>
    <cellStyle name="标题 4 2 2 2 5" xfId="25510"/>
    <cellStyle name="标题 4 2 2 2 5 2" xfId="17544"/>
    <cellStyle name="标题 4 2 2 2 5 3" xfId="27766"/>
    <cellStyle name="标题 4 2 2 2 6" xfId="25513"/>
    <cellStyle name="标题 4 2 2 2 7" xfId="27767"/>
    <cellStyle name="标题 4 2 2 3" xfId="27769"/>
    <cellStyle name="标题 4 2 2 3 2" xfId="24908"/>
    <cellStyle name="标题 4 2 2 3 2 2" xfId="27770"/>
    <cellStyle name="标题 4 2 2 3 2 3" xfId="27771"/>
    <cellStyle name="标题 4 2 2 3 3" xfId="27772"/>
    <cellStyle name="标题 4 2 2 3 4" xfId="27773"/>
    <cellStyle name="标题 4 2 2 4" xfId="27774"/>
    <cellStyle name="标题 4 2 2 4 2" xfId="24921"/>
    <cellStyle name="标题 4 2 2 4 2 2" xfId="27775"/>
    <cellStyle name="标题 4 2 2 4 2 3" xfId="27777"/>
    <cellStyle name="标题 4 2 2 4 3" xfId="27778"/>
    <cellStyle name="标题 4 2 2 4 4" xfId="27780"/>
    <cellStyle name="标题 4 2 2 5" xfId="27782"/>
    <cellStyle name="标题 4 2 2 5 2" xfId="24933"/>
    <cellStyle name="标题 4 2 2 5 2 2" xfId="27783"/>
    <cellStyle name="标题 4 2 2 5 2 3" xfId="27785"/>
    <cellStyle name="标题 4 2 2 5 3" xfId="27786"/>
    <cellStyle name="标题 4 2 2 5 4" xfId="8769"/>
    <cellStyle name="标题 4 2 2 6" xfId="2016"/>
    <cellStyle name="标题 4 2 2 6 2" xfId="15563"/>
    <cellStyle name="标题 4 2 2 6 2 2" xfId="27789"/>
    <cellStyle name="标题 4 2 2 6 2 3" xfId="27791"/>
    <cellStyle name="标题 4 2 2 6 3" xfId="13761"/>
    <cellStyle name="标题 4 2 2 6 4" xfId="8896"/>
    <cellStyle name="标题 4 2 2 7" xfId="7145"/>
    <cellStyle name="标题 4 2 2 7 2" xfId="23169"/>
    <cellStyle name="标题 4 2 2 7 2 2" xfId="23335"/>
    <cellStyle name="标题 4 2 2 7 2 3" xfId="23728"/>
    <cellStyle name="标题 4 2 2 7 3" xfId="23172"/>
    <cellStyle name="标题 4 2 2 7 4" xfId="8929"/>
    <cellStyle name="标题 4 2 2 8" xfId="9295"/>
    <cellStyle name="标题 4 2 2 8 2" xfId="10507"/>
    <cellStyle name="标题 4 2 2 8 3" xfId="10533"/>
    <cellStyle name="标题 4 2 2 9" xfId="17427"/>
    <cellStyle name="标题 4 2 3" xfId="23622"/>
    <cellStyle name="标题 4 2 3 10" xfId="27792"/>
    <cellStyle name="标题 4 2 3 2" xfId="23624"/>
    <cellStyle name="标题 4 2 3 2 2" xfId="25033"/>
    <cellStyle name="标题 4 2 3 2 2 2" xfId="27013"/>
    <cellStyle name="标题 4 2 3 2 2 2 2" xfId="27794"/>
    <cellStyle name="标题 4 2 3 2 2 2 3" xfId="27795"/>
    <cellStyle name="标题 4 2 3 2 2 3" xfId="27015"/>
    <cellStyle name="标题 4 2 3 2 2 4" xfId="9906"/>
    <cellStyle name="标题 4 2 3 2 3" xfId="27796"/>
    <cellStyle name="标题 4 2 3 2 3 2" xfId="17761"/>
    <cellStyle name="标题 4 2 3 2 3 2 2" xfId="27797"/>
    <cellStyle name="标题 4 2 3 2 3 2 3" xfId="27798"/>
    <cellStyle name="标题 4 2 3 2 3 3" xfId="18234"/>
    <cellStyle name="标题 4 2 3 2 3 4" xfId="9632"/>
    <cellStyle name="标题 4 2 3 2 4" xfId="27799"/>
    <cellStyle name="标题 4 2 3 2 4 2" xfId="27021"/>
    <cellStyle name="标题 4 2 3 2 4 3" xfId="25713"/>
    <cellStyle name="标题 4 2 3 2 5" xfId="25551"/>
    <cellStyle name="标题 4 2 3 2 6" xfId="25554"/>
    <cellStyle name="标题 4 2 3 3" xfId="23626"/>
    <cellStyle name="标题 4 2 3 3 2" xfId="25039"/>
    <cellStyle name="标题 4 2 3 3 2 2" xfId="27800"/>
    <cellStyle name="标题 4 2 3 3 2 3" xfId="27801"/>
    <cellStyle name="标题 4 2 3 3 3" xfId="27802"/>
    <cellStyle name="标题 4 2 3 3 4" xfId="27803"/>
    <cellStyle name="标题 4 2 3 4" xfId="27804"/>
    <cellStyle name="标题 4 2 3 4 2" xfId="25050"/>
    <cellStyle name="标题 4 2 3 4 2 2" xfId="27805"/>
    <cellStyle name="标题 4 2 3 4 2 3" xfId="27807"/>
    <cellStyle name="标题 4 2 3 4 3" xfId="27808"/>
    <cellStyle name="标题 4 2 3 4 4" xfId="27810"/>
    <cellStyle name="标题 4 2 3 5" xfId="27812"/>
    <cellStyle name="标题 4 2 3 5 2" xfId="25062"/>
    <cellStyle name="标题 4 2 3 5 2 2" xfId="2765"/>
    <cellStyle name="标题 4 2 3 5 2 3" xfId="27813"/>
    <cellStyle name="标题 4 2 3 5 3" xfId="27814"/>
    <cellStyle name="标题 4 2 3 5 4" xfId="8993"/>
    <cellStyle name="标题 4 2 3 6" xfId="2061"/>
    <cellStyle name="标题 4 2 3 6 2" xfId="15567"/>
    <cellStyle name="标题 4 2 3 6 2 2" xfId="8680"/>
    <cellStyle name="标题 4 2 3 6 2 3" xfId="27817"/>
    <cellStyle name="标题 4 2 3 6 3" xfId="15571"/>
    <cellStyle name="标题 4 2 3 6 4" xfId="9027"/>
    <cellStyle name="标题 4 2 3 7" xfId="15572"/>
    <cellStyle name="标题 4 2 3 7 2" xfId="23177"/>
    <cellStyle name="标题 4 2 3 7 2 2" xfId="27819"/>
    <cellStyle name="标题 4 2 3 7 2 3" xfId="27820"/>
    <cellStyle name="标题 4 2 3 7 3" xfId="23180"/>
    <cellStyle name="标题 4 2 3 7 4" xfId="9069"/>
    <cellStyle name="标题 4 2 3 8" xfId="15579"/>
    <cellStyle name="标题 4 2 3 8 2" xfId="27821"/>
    <cellStyle name="标题 4 2 3 8 3" xfId="27825"/>
    <cellStyle name="标题 4 2 3 9" xfId="17440"/>
    <cellStyle name="标题 4 2 4" xfId="23628"/>
    <cellStyle name="标题 4 2 4 2" xfId="8303"/>
    <cellStyle name="标题 4 2 4 2 2" xfId="8306"/>
    <cellStyle name="标题 4 2 4 2 2 2" xfId="8311"/>
    <cellStyle name="标题 4 2 4 2 2 2 2" xfId="27827"/>
    <cellStyle name="标题 4 2 4 2 2 2 3" xfId="27828"/>
    <cellStyle name="标题 4 2 4 2 2 3" xfId="8313"/>
    <cellStyle name="标题 4 2 4 2 2 4" xfId="14586"/>
    <cellStyle name="标题 4 2 4 2 3" xfId="7631"/>
    <cellStyle name="标题 4 2 4 2 3 2" xfId="9491"/>
    <cellStyle name="标题 4 2 4 2 3 3" xfId="9497"/>
    <cellStyle name="标题 4 2 4 2 4" xfId="7637"/>
    <cellStyle name="标题 4 2 4 2 5" xfId="9502"/>
    <cellStyle name="标题 4 2 4 3" xfId="2543"/>
    <cellStyle name="标题 4 2 4 3 2" xfId="8316"/>
    <cellStyle name="标题 4 2 4 3 2 2" xfId="27829"/>
    <cellStyle name="标题 4 2 4 3 2 3" xfId="20414"/>
    <cellStyle name="标题 4 2 4 3 3" xfId="1851"/>
    <cellStyle name="标题 4 2 4 3 4" xfId="4527"/>
    <cellStyle name="标题 4 2 4 4" xfId="2555"/>
    <cellStyle name="标题 4 2 4 4 2" xfId="8791"/>
    <cellStyle name="标题 4 2 4 4 2 2" xfId="25174"/>
    <cellStyle name="标题 4 2 4 4 2 3" xfId="20418"/>
    <cellStyle name="标题 4 2 4 4 3" xfId="8798"/>
    <cellStyle name="标题 4 2 4 4 4" xfId="27831"/>
    <cellStyle name="标题 4 2 4 5" xfId="2111"/>
    <cellStyle name="标题 4 2 4 5 2" xfId="8813"/>
    <cellStyle name="标题 4 2 4 5 2 2" xfId="13036"/>
    <cellStyle name="标题 4 2 4 5 2 3" xfId="20421"/>
    <cellStyle name="标题 4 2 4 5 3" xfId="8817"/>
    <cellStyle name="标题 4 2 4 5 4" xfId="9154"/>
    <cellStyle name="标题 4 2 4 6" xfId="15583"/>
    <cellStyle name="标题 4 2 4 6 2" xfId="8842"/>
    <cellStyle name="标题 4 2 4 6 3" xfId="10580"/>
    <cellStyle name="标题 4 2 4 7" xfId="15585"/>
    <cellStyle name="标题 4 2 4 8" xfId="15591"/>
    <cellStyle name="标题 4 2 5" xfId="23630"/>
    <cellStyle name="标题 4 2 5 2" xfId="8378"/>
    <cellStyle name="标题 4 2 5 2 2" xfId="27833"/>
    <cellStyle name="标题 4 2 5 2 2 2" xfId="27834"/>
    <cellStyle name="标题 4 2 5 2 2 3" xfId="20427"/>
    <cellStyle name="标题 4 2 5 2 3" xfId="9510"/>
    <cellStyle name="标题 4 2 5 2 4" xfId="9512"/>
    <cellStyle name="标题 4 2 5 3" xfId="8380"/>
    <cellStyle name="标题 4 2 5 3 2" xfId="27836"/>
    <cellStyle name="标题 4 2 5 3 2 2" xfId="27837"/>
    <cellStyle name="标题 4 2 5 3 2 3" xfId="20435"/>
    <cellStyle name="标题 4 2 5 3 3" xfId="27838"/>
    <cellStyle name="标题 4 2 5 3 4" xfId="27839"/>
    <cellStyle name="标题 4 2 5 4" xfId="27840"/>
    <cellStyle name="标题 4 2 5 4 2" xfId="10592"/>
    <cellStyle name="标题 4 2 5 4 3" xfId="27841"/>
    <cellStyle name="标题 4 2 5 5" xfId="27842"/>
    <cellStyle name="标题 4 2 5 6" xfId="15598"/>
    <cellStyle name="标题 4 2 6" xfId="27843"/>
    <cellStyle name="标题 4 2 6 2" xfId="4670"/>
    <cellStyle name="标题 4 2 6 2 2" xfId="2366"/>
    <cellStyle name="标题 4 2 6 2 2 2" xfId="307"/>
    <cellStyle name="标题 4 2 6 2 2 3" xfId="1138"/>
    <cellStyle name="标题 4 2 6 2 3" xfId="4687"/>
    <cellStyle name="标题 4 2 6 2 4" xfId="4702"/>
    <cellStyle name="标题 4 2 6 3" xfId="4735"/>
    <cellStyle name="标题 4 2 6 3 2" xfId="518"/>
    <cellStyle name="标题 4 2 6 3 3" xfId="4765"/>
    <cellStyle name="标题 4 2 6 4" xfId="4843"/>
    <cellStyle name="标题 4 2 6 5" xfId="4881"/>
    <cellStyle name="标题 4 2 7" xfId="27844"/>
    <cellStyle name="标题 4 2 7 2" xfId="5825"/>
    <cellStyle name="标题 4 2 7 2 2" xfId="5830"/>
    <cellStyle name="标题 4 2 7 2 3" xfId="5870"/>
    <cellStyle name="标题 4 2 7 3" xfId="5901"/>
    <cellStyle name="标题 4 2 7 4" xfId="5919"/>
    <cellStyle name="标题 4 2 8" xfId="27846"/>
    <cellStyle name="标题 4 2 8 2" xfId="6218"/>
    <cellStyle name="标题 4 2 8 2 2" xfId="3079"/>
    <cellStyle name="标题 4 2 8 2 3" xfId="6221"/>
    <cellStyle name="标题 4 2 8 3" xfId="6223"/>
    <cellStyle name="标题 4 2 8 4" xfId="6235"/>
    <cellStyle name="标题 4 2 9" xfId="27847"/>
    <cellStyle name="标题 4 2 9 2" xfId="6373"/>
    <cellStyle name="标题 4 2 9 2 2" xfId="4946"/>
    <cellStyle name="标题 4 2 9 2 3" xfId="4984"/>
    <cellStyle name="标题 4 2 9 3" xfId="6381"/>
    <cellStyle name="标题 4 2 9 4" xfId="6397"/>
    <cellStyle name="标题 4 2_11" xfId="1185"/>
    <cellStyle name="标题 4 3" xfId="9527"/>
    <cellStyle name="标题 4 3 10" xfId="27848"/>
    <cellStyle name="标题 4 3 10 2" xfId="27850"/>
    <cellStyle name="标题 4 3 10 3" xfId="27851"/>
    <cellStyle name="标题 4 3 11" xfId="27852"/>
    <cellStyle name="标题 4 3 12" xfId="27853"/>
    <cellStyle name="标题 4 3 2" xfId="12400"/>
    <cellStyle name="标题 4 3 2 2" xfId="17731"/>
    <cellStyle name="标题 4 3 2 2 2" xfId="24019"/>
    <cellStyle name="标题 4 3 2 2 2 2" xfId="27856"/>
    <cellStyle name="标题 4 3 2 2 2 2 2" xfId="23216"/>
    <cellStyle name="标题 4 3 2 2 2 2 3" xfId="19273"/>
    <cellStyle name="标题 4 3 2 2 2 3" xfId="27858"/>
    <cellStyle name="标题 4 3 2 2 2 4" xfId="27859"/>
    <cellStyle name="标题 4 3 2 2 3" xfId="16504"/>
    <cellStyle name="标题 4 3 2 2 3 2" xfId="16507"/>
    <cellStyle name="标题 4 3 2 2 3 2 2" xfId="17193"/>
    <cellStyle name="标题 4 3 2 2 3 2 3" xfId="18806"/>
    <cellStyle name="标题 4 3 2 2 3 3" xfId="16510"/>
    <cellStyle name="标题 4 3 2 2 3 4" xfId="18822"/>
    <cellStyle name="标题 4 3 2 2 4" xfId="16516"/>
    <cellStyle name="标题 4 3 2 2 4 2" xfId="18881"/>
    <cellStyle name="标题 4 3 2 2 4 3" xfId="18888"/>
    <cellStyle name="标题 4 3 2 2 5" xfId="10223"/>
    <cellStyle name="标题 4 3 2 2 6" xfId="14093"/>
    <cellStyle name="标题 4 3 2 3" xfId="6472"/>
    <cellStyle name="标题 4 3 2 3 2" xfId="3924"/>
    <cellStyle name="标题 4 3 2 3 2 2" xfId="27860"/>
    <cellStyle name="标题 4 3 2 3 2 3" xfId="27862"/>
    <cellStyle name="标题 4 3 2 3 3" xfId="4634"/>
    <cellStyle name="标题 4 3 2 3 4" xfId="16520"/>
    <cellStyle name="标题 4 3 2 4" xfId="2577"/>
    <cellStyle name="标题 4 3 2 4 2" xfId="27863"/>
    <cellStyle name="标题 4 3 2 4 2 2" xfId="27865"/>
    <cellStyle name="标题 4 3 2 4 2 3" xfId="27867"/>
    <cellStyle name="标题 4 3 2 4 3" xfId="27868"/>
    <cellStyle name="标题 4 3 2 4 4" xfId="27870"/>
    <cellStyle name="标题 4 3 2 5" xfId="2308"/>
    <cellStyle name="标题 4 3 2 5 2" xfId="27872"/>
    <cellStyle name="标题 4 3 2 5 2 2" xfId="27874"/>
    <cellStyle name="标题 4 3 2 5 2 3" xfId="27876"/>
    <cellStyle name="标题 4 3 2 5 3" xfId="27878"/>
    <cellStyle name="标题 4 3 2 5 4" xfId="9444"/>
    <cellStyle name="标题 4 3 2 6" xfId="15633"/>
    <cellStyle name="标题 4 3 2 6 2" xfId="15637"/>
    <cellStyle name="标题 4 3 2 6 3" xfId="15641"/>
    <cellStyle name="标题 4 3 2 7" xfId="15642"/>
    <cellStyle name="标题 4 3 2 8" xfId="15648"/>
    <cellStyle name="标题 4 3 3" xfId="12402"/>
    <cellStyle name="标题 4 3 3 2" xfId="23633"/>
    <cellStyle name="标题 4 3 3 2 2" xfId="27880"/>
    <cellStyle name="标题 4 3 3 2 2 2" xfId="1566"/>
    <cellStyle name="标题 4 3 3 2 2 2 2" xfId="27881"/>
    <cellStyle name="标题 4 3 3 2 2 2 3" xfId="27882"/>
    <cellStyle name="标题 4 3 3 2 2 3" xfId="27883"/>
    <cellStyle name="标题 4 3 3 2 2 4" xfId="27884"/>
    <cellStyle name="标题 4 3 3 2 3" xfId="27885"/>
    <cellStyle name="标题 4 3 3 2 3 2" xfId="19093"/>
    <cellStyle name="标题 4 3 3 2 3 2 2" xfId="27886"/>
    <cellStyle name="标题 4 3 3 2 3 2 3" xfId="27887"/>
    <cellStyle name="标题 4 3 3 2 3 3" xfId="18731"/>
    <cellStyle name="标题 4 3 3 2 3 4" xfId="18733"/>
    <cellStyle name="标题 4 3 3 2 4" xfId="27888"/>
    <cellStyle name="标题 4 3 3 2 4 2" xfId="27889"/>
    <cellStyle name="标题 4 3 3 2 4 3" xfId="27891"/>
    <cellStyle name="标题 4 3 3 2 5" xfId="7800"/>
    <cellStyle name="标题 4 3 3 2 6" xfId="9759"/>
    <cellStyle name="标题 4 3 3 3" xfId="3738"/>
    <cellStyle name="标题 4 3 3 3 2" xfId="2276"/>
    <cellStyle name="标题 4 3 3 3 2 2" xfId="11644"/>
    <cellStyle name="标题 4 3 3 3 2 3" xfId="26636"/>
    <cellStyle name="标题 4 3 3 3 3" xfId="711"/>
    <cellStyle name="标题 4 3 3 3 4" xfId="27892"/>
    <cellStyle name="标题 4 3 3 4" xfId="6481"/>
    <cellStyle name="标题 4 3 3 4 2" xfId="27893"/>
    <cellStyle name="标题 4 3 3 4 2 2" xfId="22973"/>
    <cellStyle name="标题 4 3 3 4 2 3" xfId="27895"/>
    <cellStyle name="标题 4 3 3 4 3" xfId="27896"/>
    <cellStyle name="标题 4 3 3 4 4" xfId="27898"/>
    <cellStyle name="标题 4 3 3 5" xfId="2356"/>
    <cellStyle name="标题 4 3 3 5 2" xfId="27899"/>
    <cellStyle name="标题 4 3 3 5 2 2" xfId="14035"/>
    <cellStyle name="标题 4 3 3 5 2 3" xfId="27900"/>
    <cellStyle name="标题 4 3 3 5 3" xfId="27901"/>
    <cellStyle name="标题 4 3 3 5 4" xfId="9567"/>
    <cellStyle name="标题 4 3 3 6" xfId="15653"/>
    <cellStyle name="标题 4 3 3 6 2" xfId="21472"/>
    <cellStyle name="标题 4 3 3 6 3" xfId="21481"/>
    <cellStyle name="标题 4 3 3 7" xfId="15655"/>
    <cellStyle name="标题 4 3 3 8" xfId="17506"/>
    <cellStyle name="标题 4 3 4" xfId="14237"/>
    <cellStyle name="标题 4 3 4 2" xfId="8433"/>
    <cellStyle name="标题 4 3 4 2 2" xfId="27902"/>
    <cellStyle name="标题 4 3 4 2 2 2" xfId="23485"/>
    <cellStyle name="标题 4 3 4 2 2 2 2" xfId="27903"/>
    <cellStyle name="标题 4 3 4 2 2 2 3" xfId="27904"/>
    <cellStyle name="标题 4 3 4 2 2 3" xfId="19331"/>
    <cellStyle name="标题 4 3 4 2 2 4" xfId="19341"/>
    <cellStyle name="标题 4 3 4 2 3" xfId="7877"/>
    <cellStyle name="标题 4 3 4 2 3 2" xfId="27905"/>
    <cellStyle name="标题 4 3 4 2 3 3" xfId="18908"/>
    <cellStyle name="标题 4 3 4 2 4" xfId="7883"/>
    <cellStyle name="标题 4 3 4 2 5" xfId="10242"/>
    <cellStyle name="标题 4 3 4 3" xfId="1944"/>
    <cellStyle name="标题 4 3 4 3 2" xfId="27906"/>
    <cellStyle name="标题 4 3 4 3 2 2" xfId="23502"/>
    <cellStyle name="标题 4 3 4 3 2 3" xfId="20509"/>
    <cellStyle name="标题 4 3 4 3 3" xfId="27908"/>
    <cellStyle name="标题 4 3 4 3 4" xfId="27909"/>
    <cellStyle name="标题 4 3 4 4" xfId="559"/>
    <cellStyle name="标题 4 3 4 4 2" xfId="10661"/>
    <cellStyle name="标题 4 3 4 4 2 2" xfId="23520"/>
    <cellStyle name="标题 4 3 4 4 2 3" xfId="20513"/>
    <cellStyle name="标题 4 3 4 4 3" xfId="10665"/>
    <cellStyle name="标题 4 3 4 4 4" xfId="27910"/>
    <cellStyle name="标题 4 3 4 5" xfId="27911"/>
    <cellStyle name="标题 4 3 4 5 2" xfId="10668"/>
    <cellStyle name="标题 4 3 4 5 3" xfId="27912"/>
    <cellStyle name="标题 4 3 4 6" xfId="27913"/>
    <cellStyle name="标题 4 3 4 7" xfId="23747"/>
    <cellStyle name="标题 4 3 5" xfId="14240"/>
    <cellStyle name="标题 4 3 5 2" xfId="27914"/>
    <cellStyle name="标题 4 3 5 2 2" xfId="27915"/>
    <cellStyle name="标题 4 3 5 2 2 2" xfId="23766"/>
    <cellStyle name="标题 4 3 5 2 2 3" xfId="16571"/>
    <cellStyle name="标题 4 3 5 2 3" xfId="27916"/>
    <cellStyle name="标题 4 3 5 2 4" xfId="27917"/>
    <cellStyle name="标题 4 3 5 3" xfId="27918"/>
    <cellStyle name="标题 4 3 5 3 2" xfId="27919"/>
    <cellStyle name="标题 4 3 5 3 3" xfId="27920"/>
    <cellStyle name="标题 4 3 5 4" xfId="27921"/>
    <cellStyle name="标题 4 3 5 5" xfId="27922"/>
    <cellStyle name="标题 4 3 6" xfId="27923"/>
    <cellStyle name="标题 4 3 6 2" xfId="7195"/>
    <cellStyle name="标题 4 3 6 2 2" xfId="7200"/>
    <cellStyle name="标题 4 3 6 2 3" xfId="7222"/>
    <cellStyle name="标题 4 3 6 3" xfId="7265"/>
    <cellStyle name="标题 4 3 6 4" xfId="7296"/>
    <cellStyle name="标题 4 3 7" xfId="27924"/>
    <cellStyle name="标题 4 3 7 2" xfId="8099"/>
    <cellStyle name="标题 4 3 7 2 2" xfId="8105"/>
    <cellStyle name="标题 4 3 7 2 3" xfId="8133"/>
    <cellStyle name="标题 4 3 7 3" xfId="36"/>
    <cellStyle name="标题 4 3 7 4" xfId="8188"/>
    <cellStyle name="标题 4 3 8" xfId="27926"/>
    <cellStyle name="标题 4 3 8 2" xfId="8390"/>
    <cellStyle name="标题 4 3 8 2 2" xfId="971"/>
    <cellStyle name="标题 4 3 8 2 3" xfId="1035"/>
    <cellStyle name="标题 4 3 8 3" xfId="1317"/>
    <cellStyle name="标题 4 3 8 4" xfId="1337"/>
    <cellStyle name="标题 4 3 9" xfId="27928"/>
    <cellStyle name="标题 4 3 9 2" xfId="8478"/>
    <cellStyle name="标题 4 3 9 2 2" xfId="8482"/>
    <cellStyle name="标题 4 3 9 2 3" xfId="7390"/>
    <cellStyle name="标题 4 3 9 3" xfId="1419"/>
    <cellStyle name="标题 4 3 9 4" xfId="1441"/>
    <cellStyle name="标题 4 3_11" xfId="20863"/>
    <cellStyle name="标题 4 4" xfId="3538"/>
    <cellStyle name="标题 4 4 10" xfId="27929"/>
    <cellStyle name="标题 4 4 2" xfId="27930"/>
    <cellStyle name="标题 4 4 2 2" xfId="27931"/>
    <cellStyle name="标题 4 4 2 2 2" xfId="27932"/>
    <cellStyle name="标题 4 4 2 2 2 2" xfId="24252"/>
    <cellStyle name="标题 4 4 2 2 2 3" xfId="27933"/>
    <cellStyle name="标题 4 4 2 2 3" xfId="12302"/>
    <cellStyle name="标题 4 4 2 2 4" xfId="12325"/>
    <cellStyle name="标题 4 4 2 3" xfId="27934"/>
    <cellStyle name="标题 4 4 2 3 2" xfId="27935"/>
    <cellStyle name="标题 4 4 2 3 2 2" xfId="27163"/>
    <cellStyle name="标题 4 4 2 3 2 3" xfId="27936"/>
    <cellStyle name="标题 4 4 2 3 3" xfId="12345"/>
    <cellStyle name="标题 4 4 2 3 4" xfId="12364"/>
    <cellStyle name="标题 4 4 2 4" xfId="27937"/>
    <cellStyle name="标题 4 4 2 4 2" xfId="27938"/>
    <cellStyle name="标题 4 4 2 4 3" xfId="27940"/>
    <cellStyle name="标题 4 4 2 5" xfId="27942"/>
    <cellStyle name="标题 4 4 2 6" xfId="27943"/>
    <cellStyle name="标题 4 4 3" xfId="23637"/>
    <cellStyle name="标题 4 4 3 2" xfId="23639"/>
    <cellStyle name="标题 4 4 3 2 2" xfId="27944"/>
    <cellStyle name="标题 4 4 3 2 3" xfId="5460"/>
    <cellStyle name="标题 4 4 3 3" xfId="23641"/>
    <cellStyle name="标题 4 4 3 4" xfId="27945"/>
    <cellStyle name="标题 4 4 4" xfId="20778"/>
    <cellStyle name="标题 4 4 4 2" xfId="8551"/>
    <cellStyle name="标题 4 4 4 2 2" xfId="27946"/>
    <cellStyle name="标题 4 4 4 2 3" xfId="27947"/>
    <cellStyle name="标题 4 4 4 3" xfId="27948"/>
    <cellStyle name="标题 4 4 4 4" xfId="27949"/>
    <cellStyle name="标题 4 4 5" xfId="20781"/>
    <cellStyle name="标题 4 4 5 2" xfId="22774"/>
    <cellStyle name="标题 4 4 5 2 2" xfId="27950"/>
    <cellStyle name="标题 4 4 5 2 3" xfId="27951"/>
    <cellStyle name="标题 4 4 5 3" xfId="27952"/>
    <cellStyle name="标题 4 4 5 4" xfId="27953"/>
    <cellStyle name="标题 4 4 6" xfId="27954"/>
    <cellStyle name="标题 4 4 6 2" xfId="9255"/>
    <cellStyle name="标题 4 4 6 2 2" xfId="9263"/>
    <cellStyle name="标题 4 4 6 2 3" xfId="9281"/>
    <cellStyle name="标题 4 4 6 3" xfId="9322"/>
    <cellStyle name="标题 4 4 6 4" xfId="9393"/>
    <cellStyle name="标题 4 4 7" xfId="19694"/>
    <cellStyle name="标题 4 4 7 2" xfId="9800"/>
    <cellStyle name="标题 4 4 7 2 2" xfId="3561"/>
    <cellStyle name="标题 4 4 7 2 3" xfId="9806"/>
    <cellStyle name="标题 4 4 7 3" xfId="9822"/>
    <cellStyle name="标题 4 4 7 4" xfId="9842"/>
    <cellStyle name="标题 4 4 8" xfId="27955"/>
    <cellStyle name="标题 4 4 8 2" xfId="9962"/>
    <cellStyle name="标题 4 4 8 3" xfId="1608"/>
    <cellStyle name="标题 4 4 9" xfId="27956"/>
    <cellStyle name="标题 4 5" xfId="11481"/>
    <cellStyle name="标题 4 5 2" xfId="27958"/>
    <cellStyle name="标题 4 5 2 2" xfId="27960"/>
    <cellStyle name="标题 4 5 2 2 2" xfId="1190"/>
    <cellStyle name="标题 4 5 2 2 3" xfId="10516"/>
    <cellStyle name="标题 4 5 2 3" xfId="27961"/>
    <cellStyle name="标题 4 5 2 4" xfId="27962"/>
    <cellStyle name="标题 4 5 3" xfId="23645"/>
    <cellStyle name="标题 4 5 3 2" xfId="27963"/>
    <cellStyle name="标题 4 5 3 2 2" xfId="1527"/>
    <cellStyle name="标题 4 5 3 2 3" xfId="27964"/>
    <cellStyle name="标题 4 5 3 3" xfId="27965"/>
    <cellStyle name="标题 4 5 3 4" xfId="27966"/>
    <cellStyle name="标题 4 5 4" xfId="23647"/>
    <cellStyle name="标题 4 5 4 2" xfId="27967"/>
    <cellStyle name="标题 4 5 4 2 2" xfId="10537"/>
    <cellStyle name="标题 4 5 4 2 3" xfId="27968"/>
    <cellStyle name="标题 4 5 4 3" xfId="25193"/>
    <cellStyle name="标题 4 5 4 4" xfId="27969"/>
    <cellStyle name="标题 4 5 5" xfId="27970"/>
    <cellStyle name="标题 4 5 5 2" xfId="22808"/>
    <cellStyle name="标题 4 5 5 2 2" xfId="10543"/>
    <cellStyle name="标题 4 5 5 2 3" xfId="27971"/>
    <cellStyle name="标题 4 5 5 3" xfId="22810"/>
    <cellStyle name="标题 4 5 5 4" xfId="27972"/>
    <cellStyle name="标题 4 5 6" xfId="27973"/>
    <cellStyle name="标题 4 5 6 2" xfId="10828"/>
    <cellStyle name="标题 4 5 6 3" xfId="10943"/>
    <cellStyle name="标题 4 5 7" xfId="16042"/>
    <cellStyle name="标题 4 5 8" xfId="16044"/>
    <cellStyle name="标题 4 6" xfId="11484"/>
    <cellStyle name="标题 4 6 2" xfId="27974"/>
    <cellStyle name="标题 4 6 2 2" xfId="27975"/>
    <cellStyle name="标题 4 6 2 2 2" xfId="10713"/>
    <cellStyle name="标题 4 6 2 2 3" xfId="10716"/>
    <cellStyle name="标题 4 6 2 3" xfId="27976"/>
    <cellStyle name="标题 4 6 2 4" xfId="27977"/>
    <cellStyle name="标题 4 6 3" xfId="27978"/>
    <cellStyle name="标题 4 6 3 2" xfId="8329"/>
    <cellStyle name="标题 4 6 3 3" xfId="27979"/>
    <cellStyle name="标题 4 6 4" xfId="27980"/>
    <cellStyle name="标题 4 6 5" xfId="27981"/>
    <cellStyle name="标题 4 7" xfId="27982"/>
    <cellStyle name="标题 4 7 2" xfId="27983"/>
    <cellStyle name="标题 4 7 2 2" xfId="27984"/>
    <cellStyle name="标题 4 7 2 3" xfId="27985"/>
    <cellStyle name="标题 4 7 3" xfId="27986"/>
    <cellStyle name="标题 4 7 4" xfId="27989"/>
    <cellStyle name="标题 4 8" xfId="27991"/>
    <cellStyle name="标题 4 8 2" xfId="27992"/>
    <cellStyle name="标题 4 8 2 2" xfId="27993"/>
    <cellStyle name="标题 4 8 2 3" xfId="511"/>
    <cellStyle name="标题 4 8 3" xfId="27994"/>
    <cellStyle name="标题 4 8 4" xfId="7613"/>
    <cellStyle name="标题 4 9" xfId="27996"/>
    <cellStyle name="标题 4 9 2" xfId="14787"/>
    <cellStyle name="标题 4 9 2 2" xfId="14789"/>
    <cellStyle name="标题 4 9 2 3" xfId="14798"/>
    <cellStyle name="标题 4 9 3" xfId="14804"/>
    <cellStyle name="标题 4 9 4" xfId="14817"/>
    <cellStyle name="标题 40" xfId="27705"/>
    <cellStyle name="标题 41" xfId="27710"/>
    <cellStyle name="标题 42" xfId="27716"/>
    <cellStyle name="标题 43" xfId="27719"/>
    <cellStyle name="标题 44" xfId="27722"/>
    <cellStyle name="标题 45" xfId="27997"/>
    <cellStyle name="标题 46" xfId="27999"/>
    <cellStyle name="标题 47" xfId="28001"/>
    <cellStyle name="标题 48" xfId="28003"/>
    <cellStyle name="标题 49" xfId="28006"/>
    <cellStyle name="标题 5" xfId="21597"/>
    <cellStyle name="标题 5 10" xfId="28008"/>
    <cellStyle name="标题 5 10 2" xfId="23269"/>
    <cellStyle name="标题 5 10 2 2" xfId="23271"/>
    <cellStyle name="标题 5 10 2 3" xfId="23275"/>
    <cellStyle name="标题 5 10 3" xfId="8408"/>
    <cellStyle name="标题 5 10 4" xfId="8412"/>
    <cellStyle name="标题 5 11" xfId="28009"/>
    <cellStyle name="标题 5 11 2" xfId="17057"/>
    <cellStyle name="标题 5 11 2 2" xfId="17061"/>
    <cellStyle name="标题 5 11 2 3" xfId="17071"/>
    <cellStyle name="标题 5 11 3" xfId="17079"/>
    <cellStyle name="标题 5 11 4" xfId="17100"/>
    <cellStyle name="标题 5 12" xfId="28010"/>
    <cellStyle name="标题 5 12 2" xfId="17157"/>
    <cellStyle name="标题 5 12 3" xfId="17161"/>
    <cellStyle name="标题 5 13" xfId="28011"/>
    <cellStyle name="标题 5 14" xfId="24469"/>
    <cellStyle name="标题 5 2" xfId="8040"/>
    <cellStyle name="标题 5 2 10" xfId="7011"/>
    <cellStyle name="标题 5 2 2" xfId="28012"/>
    <cellStyle name="标题 5 2 2 2" xfId="11328"/>
    <cellStyle name="标题 5 2 2 2 2" xfId="28015"/>
    <cellStyle name="标题 5 2 2 2 2 2" xfId="152"/>
    <cellStyle name="标题 5 2 2 2 2 3" xfId="7255"/>
    <cellStyle name="标题 5 2 2 2 3" xfId="21474"/>
    <cellStyle name="标题 5 2 2 2 4" xfId="21477"/>
    <cellStyle name="标题 5 2 2 3" xfId="11334"/>
    <cellStyle name="标题 5 2 2 3 2" xfId="28017"/>
    <cellStyle name="标题 5 2 2 3 2 2" xfId="4654"/>
    <cellStyle name="标题 5 2 2 3 2 3" xfId="28018"/>
    <cellStyle name="标题 5 2 2 3 3" xfId="28019"/>
    <cellStyle name="标题 5 2 2 3 4" xfId="28020"/>
    <cellStyle name="标题 5 2 2 4" xfId="28021"/>
    <cellStyle name="标题 5 2 2 4 2" xfId="28022"/>
    <cellStyle name="标题 5 2 2 4 2 2" xfId="754"/>
    <cellStyle name="标题 5 2 2 4 2 3" xfId="28023"/>
    <cellStyle name="标题 5 2 2 4 3" xfId="28024"/>
    <cellStyle name="标题 5 2 2 4 4" xfId="28026"/>
    <cellStyle name="标题 5 2 2 5" xfId="28027"/>
    <cellStyle name="标题 5 2 2 5 2" xfId="28029"/>
    <cellStyle name="标题 5 2 2 5 3" xfId="28031"/>
    <cellStyle name="标题 5 2 2 6" xfId="15794"/>
    <cellStyle name="标题 5 2 2 7" xfId="15800"/>
    <cellStyle name="标题 5 2 3" xfId="23081"/>
    <cellStyle name="标题 5 2 3 2" xfId="11341"/>
    <cellStyle name="标题 5 2 3 2 2" xfId="28033"/>
    <cellStyle name="标题 5 2 3 2 3" xfId="28034"/>
    <cellStyle name="标题 5 2 3 3" xfId="23653"/>
    <cellStyle name="标题 5 2 3 4" xfId="25177"/>
    <cellStyle name="标题 5 2 4" xfId="23084"/>
    <cellStyle name="标题 5 2 4 2" xfId="9902"/>
    <cellStyle name="标题 5 2 4 2 2" xfId="2994"/>
    <cellStyle name="标题 5 2 4 2 3" xfId="3396"/>
    <cellStyle name="标题 5 2 4 3" xfId="9916"/>
    <cellStyle name="标题 5 2 4 4" xfId="9917"/>
    <cellStyle name="标题 5 2 5" xfId="23656"/>
    <cellStyle name="标题 5 2 5 2" xfId="9945"/>
    <cellStyle name="标题 5 2 5 2 2" xfId="28035"/>
    <cellStyle name="标题 5 2 5 2 3" xfId="9664"/>
    <cellStyle name="标题 5 2 5 3" xfId="9946"/>
    <cellStyle name="标题 5 2 5 4" xfId="28037"/>
    <cellStyle name="标题 5 2 6" xfId="28038"/>
    <cellStyle name="标题 5 2 6 2" xfId="3866"/>
    <cellStyle name="标题 5 2 6 2 2" xfId="28040"/>
    <cellStyle name="标题 5 2 6 2 3" xfId="9677"/>
    <cellStyle name="标题 5 2 6 3" xfId="28042"/>
    <cellStyle name="标题 5 2 6 4" xfId="28045"/>
    <cellStyle name="标题 5 2 7" xfId="28046"/>
    <cellStyle name="标题 5 2 7 2" xfId="28048"/>
    <cellStyle name="标题 5 2 7 2 2" xfId="28049"/>
    <cellStyle name="标题 5 2 7 2 3" xfId="28050"/>
    <cellStyle name="标题 5 2 7 3" xfId="28051"/>
    <cellStyle name="标题 5 2 7 4" xfId="28052"/>
    <cellStyle name="标题 5 2 8" xfId="28053"/>
    <cellStyle name="标题 5 2 8 2" xfId="22031"/>
    <cellStyle name="标题 5 2 8 3" xfId="28055"/>
    <cellStyle name="标题 5 2 9" xfId="28056"/>
    <cellStyle name="标题 5 3" xfId="7427"/>
    <cellStyle name="标题 5 3 10" xfId="22"/>
    <cellStyle name="标题 5 3 2" xfId="394"/>
    <cellStyle name="标题 5 3 2 2" xfId="10264"/>
    <cellStyle name="标题 5 3 2 2 2" xfId="20724"/>
    <cellStyle name="标题 5 3 2 2 2 2" xfId="5611"/>
    <cellStyle name="标题 5 3 2 2 2 3" xfId="20727"/>
    <cellStyle name="标题 5 3 2 2 3" xfId="20730"/>
    <cellStyle name="标题 5 3 2 2 4" xfId="20733"/>
    <cellStyle name="标题 5 3 2 3" xfId="28057"/>
    <cellStyle name="标题 5 3 2 3 2" xfId="21029"/>
    <cellStyle name="标题 5 3 2 3 2 2" xfId="5646"/>
    <cellStyle name="标题 5 3 2 3 2 3" xfId="21031"/>
    <cellStyle name="标题 5 3 2 3 3" xfId="21034"/>
    <cellStyle name="标题 5 3 2 3 4" xfId="21038"/>
    <cellStyle name="标题 5 3 2 4" xfId="28058"/>
    <cellStyle name="标题 5 3 2 4 2" xfId="21191"/>
    <cellStyle name="标题 5 3 2 4 3" xfId="21197"/>
    <cellStyle name="标题 5 3 2 5" xfId="28059"/>
    <cellStyle name="标题 5 3 2 6" xfId="15881"/>
    <cellStyle name="标题 5 3 3" xfId="311"/>
    <cellStyle name="标题 5 3 3 2" xfId="28061"/>
    <cellStyle name="标题 5 3 3 2 2" xfId="21859"/>
    <cellStyle name="标题 5 3 3 2 3" xfId="21871"/>
    <cellStyle name="标题 5 3 3 3" xfId="28063"/>
    <cellStyle name="标题 5 3 3 4" xfId="28066"/>
    <cellStyle name="标题 5 3 4" xfId="271"/>
    <cellStyle name="标题 5 3 4 2" xfId="10006"/>
    <cellStyle name="标题 5 3 4 2 2" xfId="28068"/>
    <cellStyle name="标题 5 3 4 2 3" xfId="9041"/>
    <cellStyle name="标题 5 3 4 3" xfId="10012"/>
    <cellStyle name="标题 5 3 4 4" xfId="28070"/>
    <cellStyle name="标题 5 3 5" xfId="28071"/>
    <cellStyle name="标题 5 3 5 2" xfId="28072"/>
    <cellStyle name="标题 5 3 5 2 2" xfId="28073"/>
    <cellStyle name="标题 5 3 5 2 3" xfId="28074"/>
    <cellStyle name="标题 5 3 5 3" xfId="28075"/>
    <cellStyle name="标题 5 3 5 4" xfId="28076"/>
    <cellStyle name="标题 5 3 6" xfId="28077"/>
    <cellStyle name="标题 5 3 6 2" xfId="28078"/>
    <cellStyle name="标题 5 3 6 2 2" xfId="28079"/>
    <cellStyle name="标题 5 3 6 2 3" xfId="28080"/>
    <cellStyle name="标题 5 3 6 3" xfId="28081"/>
    <cellStyle name="标题 5 3 6 4" xfId="28082"/>
    <cellStyle name="标题 5 3 7" xfId="28083"/>
    <cellStyle name="标题 5 3 7 2" xfId="28084"/>
    <cellStyle name="标题 5 3 7 2 2" xfId="28085"/>
    <cellStyle name="标题 5 3 7 2 3" xfId="28086"/>
    <cellStyle name="标题 5 3 7 3" xfId="28087"/>
    <cellStyle name="标题 5 3 7 4" xfId="28088"/>
    <cellStyle name="标题 5 3 8" xfId="28089"/>
    <cellStyle name="标题 5 3 8 2" xfId="28090"/>
    <cellStyle name="标题 5 3 8 3" xfId="2575"/>
    <cellStyle name="标题 5 3 9" xfId="28092"/>
    <cellStyle name="标题 5 4" xfId="7431"/>
    <cellStyle name="标题 5 4 2" xfId="28093"/>
    <cellStyle name="标题 5 4 2 2" xfId="27031"/>
    <cellStyle name="标题 5 4 2 2 2" xfId="28095"/>
    <cellStyle name="标题 5 4 2 2 2 2" xfId="28097"/>
    <cellStyle name="标题 5 4 2 2 2 3" xfId="28098"/>
    <cellStyle name="标题 5 4 2 2 3" xfId="13095"/>
    <cellStyle name="标题 5 4 2 2 4" xfId="13099"/>
    <cellStyle name="标题 5 4 2 3" xfId="28099"/>
    <cellStyle name="标题 5 4 2 3 2" xfId="28100"/>
    <cellStyle name="标题 5 4 2 3 3" xfId="5286"/>
    <cellStyle name="标题 5 4 2 4" xfId="28101"/>
    <cellStyle name="标题 5 4 2 5" xfId="28102"/>
    <cellStyle name="标题 5 4 3" xfId="28104"/>
    <cellStyle name="标题 5 4 3 2" xfId="28106"/>
    <cellStyle name="标题 5 4 3 2 2" xfId="28108"/>
    <cellStyle name="标题 5 4 3 2 3" xfId="13110"/>
    <cellStyle name="标题 5 4 3 3" xfId="28109"/>
    <cellStyle name="标题 5 4 3 4" xfId="28111"/>
    <cellStyle name="标题 5 4 4" xfId="20784"/>
    <cellStyle name="标题 5 4 4 2" xfId="7385"/>
    <cellStyle name="标题 5 4 4 2 2" xfId="28112"/>
    <cellStyle name="标题 5 4 4 2 3" xfId="28113"/>
    <cellStyle name="标题 5 4 4 3" xfId="28114"/>
    <cellStyle name="标题 5 4 4 4" xfId="28116"/>
    <cellStyle name="标题 5 4 5" xfId="20786"/>
    <cellStyle name="标题 5 4 5 2" xfId="22860"/>
    <cellStyle name="标题 5 4 5 2 2" xfId="28118"/>
    <cellStyle name="标题 5 4 5 2 3" xfId="28119"/>
    <cellStyle name="标题 5 4 5 3" xfId="28120"/>
    <cellStyle name="标题 5 4 5 4" xfId="28122"/>
    <cellStyle name="标题 5 4 6" xfId="28123"/>
    <cellStyle name="标题 5 4 6 2" xfId="28124"/>
    <cellStyle name="标题 5 4 6 3" xfId="28125"/>
    <cellStyle name="标题 5 4 7" xfId="28127"/>
    <cellStyle name="标题 5 4 8" xfId="28128"/>
    <cellStyle name="标题 5 5" xfId="12406"/>
    <cellStyle name="标题 5 5 2" xfId="28129"/>
    <cellStyle name="标题 5 5 2 2" xfId="27044"/>
    <cellStyle name="标题 5 5 2 2 2" xfId="1860"/>
    <cellStyle name="标题 5 5 2 2 3" xfId="11269"/>
    <cellStyle name="标题 5 5 2 3" xfId="28131"/>
    <cellStyle name="标题 5 5 2 4" xfId="28133"/>
    <cellStyle name="标题 5 5 3" xfId="28134"/>
    <cellStyle name="标题 5 5 3 2" xfId="28135"/>
    <cellStyle name="标题 5 5 3 2 2" xfId="11282"/>
    <cellStyle name="标题 5 5 3 2 3" xfId="28136"/>
    <cellStyle name="标题 5 5 3 3" xfId="28137"/>
    <cellStyle name="标题 5 5 3 4" xfId="28138"/>
    <cellStyle name="标题 5 5 4" xfId="28139"/>
    <cellStyle name="标题 5 5 4 2" xfId="28141"/>
    <cellStyle name="标题 5 5 4 3" xfId="28143"/>
    <cellStyle name="标题 5 5 5" xfId="28145"/>
    <cellStyle name="标题 5 5 6" xfId="28147"/>
    <cellStyle name="标题 5 6" xfId="28149"/>
    <cellStyle name="标题 5 6 2" xfId="28151"/>
    <cellStyle name="标题 5 6 2 2" xfId="27054"/>
    <cellStyle name="标题 5 6 2 2 2" xfId="11469"/>
    <cellStyle name="标题 5 6 2 2 3" xfId="11472"/>
    <cellStyle name="标题 5 6 2 3" xfId="28153"/>
    <cellStyle name="标题 5 6 2 4" xfId="28154"/>
    <cellStyle name="标题 5 6 3" xfId="28155"/>
    <cellStyle name="标题 5 6 3 2" xfId="28157"/>
    <cellStyle name="标题 5 6 3 3" xfId="28158"/>
    <cellStyle name="标题 5 6 4" xfId="28159"/>
    <cellStyle name="标题 5 6 5" xfId="28160"/>
    <cellStyle name="标题 5 7" xfId="28161"/>
    <cellStyle name="标题 5 7 2" xfId="28162"/>
    <cellStyle name="标题 5 7 2 2" xfId="27407"/>
    <cellStyle name="标题 5 7 2 3" xfId="28163"/>
    <cellStyle name="标题 5 7 3" xfId="28164"/>
    <cellStyle name="标题 5 7 4" xfId="28167"/>
    <cellStyle name="标题 5 8" xfId="28169"/>
    <cellStyle name="标题 5 8 2" xfId="28170"/>
    <cellStyle name="标题 5 8 2 2" xfId="11070"/>
    <cellStyle name="标题 5 8 2 3" xfId="11074"/>
    <cellStyle name="标题 5 8 3" xfId="28171"/>
    <cellStyle name="标题 5 8 4" xfId="28174"/>
    <cellStyle name="标题 5 9" xfId="28176"/>
    <cellStyle name="标题 5 9 2" xfId="14933"/>
    <cellStyle name="标题 5 9 2 2" xfId="14935"/>
    <cellStyle name="标题 5 9 2 3" xfId="14430"/>
    <cellStyle name="标题 5 9 3" xfId="14939"/>
    <cellStyle name="标题 5 9 4" xfId="14941"/>
    <cellStyle name="标题 5_11" xfId="17387"/>
    <cellStyle name="标题 50" xfId="27998"/>
    <cellStyle name="标题 51" xfId="28000"/>
    <cellStyle name="标题 52" xfId="28002"/>
    <cellStyle name="标题 53" xfId="28004"/>
    <cellStyle name="标题 54" xfId="28007"/>
    <cellStyle name="标题 55" xfId="28177"/>
    <cellStyle name="标题 56" xfId="28179"/>
    <cellStyle name="标题 57" xfId="1075"/>
    <cellStyle name="标题 58" xfId="1080"/>
    <cellStyle name="标题 59" xfId="17806"/>
    <cellStyle name="标题 6" xfId="21600"/>
    <cellStyle name="标题 6 10" xfId="28181"/>
    <cellStyle name="标题 6 10 2" xfId="23500"/>
    <cellStyle name="标题 6 10 3" xfId="23503"/>
    <cellStyle name="标题 6 11" xfId="28182"/>
    <cellStyle name="标题 6 12" xfId="28184"/>
    <cellStyle name="标题 6 2" xfId="28187"/>
    <cellStyle name="标题 6 2 2" xfId="28189"/>
    <cellStyle name="标题 6 2 2 2" xfId="28191"/>
    <cellStyle name="标题 6 2 2 2 2" xfId="3973"/>
    <cellStyle name="标题 6 2 2 2 2 2" xfId="7158"/>
    <cellStyle name="标题 6 2 2 2 2 3" xfId="28193"/>
    <cellStyle name="标题 6 2 2 2 3" xfId="3985"/>
    <cellStyle name="标题 6 2 2 2 4" xfId="9193"/>
    <cellStyle name="标题 6 2 2 3" xfId="28195"/>
    <cellStyle name="标题 6 2 2 3 2" xfId="6901"/>
    <cellStyle name="标题 6 2 2 3 2 2" xfId="7165"/>
    <cellStyle name="标题 6 2 2 3 2 3" xfId="28196"/>
    <cellStyle name="标题 6 2 2 3 3" xfId="28198"/>
    <cellStyle name="标题 6 2 2 3 4" xfId="28199"/>
    <cellStyle name="标题 6 2 2 4" xfId="28200"/>
    <cellStyle name="标题 6 2 2 4 2" xfId="6919"/>
    <cellStyle name="标题 6 2 2 4 3" xfId="3660"/>
    <cellStyle name="标题 6 2 2 5" xfId="593"/>
    <cellStyle name="标题 6 2 2 6" xfId="15959"/>
    <cellStyle name="标题 6 2 3" xfId="28201"/>
    <cellStyle name="标题 6 2 3 2" xfId="28204"/>
    <cellStyle name="标题 6 2 3 2 2" xfId="6976"/>
    <cellStyle name="标题 6 2 3 2 3" xfId="28207"/>
    <cellStyle name="标题 6 2 3 3" xfId="28209"/>
    <cellStyle name="标题 6 2 3 4" xfId="28212"/>
    <cellStyle name="标题 6 2 4" xfId="28213"/>
    <cellStyle name="标题 6 2 4 2" xfId="9209"/>
    <cellStyle name="标题 6 2 4 2 2" xfId="3881"/>
    <cellStyle name="标题 6 2 4 2 3" xfId="6804"/>
    <cellStyle name="标题 6 2 4 3" xfId="9213"/>
    <cellStyle name="标题 6 2 4 4" xfId="9216"/>
    <cellStyle name="标题 6 2 5" xfId="28214"/>
    <cellStyle name="标题 6 2 5 2" xfId="2299"/>
    <cellStyle name="标题 6 2 5 2 2" xfId="28215"/>
    <cellStyle name="标题 6 2 5 2 3" xfId="28216"/>
    <cellStyle name="标题 6 2 5 3" xfId="9224"/>
    <cellStyle name="标题 6 2 5 4" xfId="28217"/>
    <cellStyle name="标题 6 2 6" xfId="28218"/>
    <cellStyle name="标题 6 2 6 2" xfId="2347"/>
    <cellStyle name="标题 6 2 6 3" xfId="28219"/>
    <cellStyle name="标题 6 2 7" xfId="28220"/>
    <cellStyle name="标题 6 2 8" xfId="26364"/>
    <cellStyle name="标题 6 3" xfId="12409"/>
    <cellStyle name="标题 6 3 2" xfId="9279"/>
    <cellStyle name="标题 6 3 2 2" xfId="28221"/>
    <cellStyle name="标题 6 3 2 2 2" xfId="7128"/>
    <cellStyle name="标题 6 3 2 2 2 2" xfId="8064"/>
    <cellStyle name="标题 6 3 2 2 2 3" xfId="28223"/>
    <cellStyle name="标题 6 3 2 2 3" xfId="28224"/>
    <cellStyle name="标题 6 3 2 2 4" xfId="10960"/>
    <cellStyle name="标题 6 3 2 3" xfId="28226"/>
    <cellStyle name="标题 6 3 2 3 2" xfId="28227"/>
    <cellStyle name="标题 6 3 2 3 2 2" xfId="8085"/>
    <cellStyle name="标题 6 3 2 3 2 3" xfId="28228"/>
    <cellStyle name="标题 6 3 2 3 3" xfId="28229"/>
    <cellStyle name="标题 6 3 2 3 4" xfId="28230"/>
    <cellStyle name="标题 6 3 2 4" xfId="28231"/>
    <cellStyle name="标题 6 3 2 4 2" xfId="28232"/>
    <cellStyle name="标题 6 3 2 4 3" xfId="28233"/>
    <cellStyle name="标题 6 3 2 5" xfId="480"/>
    <cellStyle name="标题 6 3 2 6" xfId="16642"/>
    <cellStyle name="标题 6 3 3" xfId="9289"/>
    <cellStyle name="标题 6 3 3 2" xfId="28234"/>
    <cellStyle name="标题 6 3 3 2 2" xfId="28236"/>
    <cellStyle name="标题 6 3 3 2 3" xfId="28237"/>
    <cellStyle name="标题 6 3 3 3" xfId="28238"/>
    <cellStyle name="标题 6 3 3 4" xfId="28241"/>
    <cellStyle name="标题 6 3 4" xfId="28243"/>
    <cellStyle name="标题 6 3 4 2" xfId="9304"/>
    <cellStyle name="标题 6 3 4 2 2" xfId="28194"/>
    <cellStyle name="标题 6 3 4 2 3" xfId="28245"/>
    <cellStyle name="标题 6 3 4 3" xfId="9308"/>
    <cellStyle name="标题 6 3 4 4" xfId="28246"/>
    <cellStyle name="标题 6 3 5" xfId="28248"/>
    <cellStyle name="标题 6 3 5 2" xfId="28249"/>
    <cellStyle name="标题 6 3 5 2 2" xfId="28197"/>
    <cellStyle name="标题 6 3 5 2 3" xfId="28250"/>
    <cellStyle name="标题 6 3 5 3" xfId="28251"/>
    <cellStyle name="标题 6 3 5 4" xfId="28252"/>
    <cellStyle name="标题 6 3 6" xfId="28253"/>
    <cellStyle name="标题 6 3 6 2" xfId="28254"/>
    <cellStyle name="标题 6 3 6 3" xfId="28255"/>
    <cellStyle name="标题 6 3 7" xfId="28256"/>
    <cellStyle name="标题 6 3 8" xfId="26372"/>
    <cellStyle name="标题 6 4" xfId="12413"/>
    <cellStyle name="标题 6 4 2" xfId="28257"/>
    <cellStyle name="标题 6 4 2 2" xfId="28259"/>
    <cellStyle name="标题 6 4 2 2 2" xfId="27416"/>
    <cellStyle name="标题 6 4 2 2 2 2" xfId="4572"/>
    <cellStyle name="标题 6 4 2 2 2 3" xfId="4575"/>
    <cellStyle name="标题 6 4 2 2 3" xfId="9345"/>
    <cellStyle name="标题 6 4 2 2 4" xfId="13526"/>
    <cellStyle name="标题 6 4 2 3" xfId="9352"/>
    <cellStyle name="标题 6 4 2 3 2" xfId="20457"/>
    <cellStyle name="标题 6 4 2 3 3" xfId="18541"/>
    <cellStyle name="标题 6 4 2 4" xfId="9356"/>
    <cellStyle name="标题 6 4 2 5" xfId="16647"/>
    <cellStyle name="标题 6 4 3" xfId="28261"/>
    <cellStyle name="标题 6 4 3 2" xfId="28263"/>
    <cellStyle name="标题 6 4 3 2 2" xfId="28265"/>
    <cellStyle name="标题 6 4 3 2 3" xfId="9361"/>
    <cellStyle name="标题 6 4 3 3" xfId="9366"/>
    <cellStyle name="标题 6 4 3 4" xfId="9370"/>
    <cellStyle name="标题 6 4 4" xfId="9372"/>
    <cellStyle name="标题 6 4 4 2" xfId="9377"/>
    <cellStyle name="标题 6 4 4 2 2" xfId="28266"/>
    <cellStyle name="标题 6 4 4 2 3" xfId="28267"/>
    <cellStyle name="标题 6 4 4 3" xfId="9383"/>
    <cellStyle name="标题 6 4 4 4" xfId="20471"/>
    <cellStyle name="标题 6 4 5" xfId="9386"/>
    <cellStyle name="标题 6 4 5 2" xfId="28268"/>
    <cellStyle name="标题 6 4 5 3" xfId="20477"/>
    <cellStyle name="标题 6 4 6" xfId="28269"/>
    <cellStyle name="标题 6 4 7" xfId="28270"/>
    <cellStyle name="标题 6 5" xfId="13846"/>
    <cellStyle name="标题 6 5 2" xfId="28271"/>
    <cellStyle name="标题 6 5 2 2" xfId="28273"/>
    <cellStyle name="标题 6 5 2 2 2" xfId="3461"/>
    <cellStyle name="标题 6 5 2 2 3" xfId="13593"/>
    <cellStyle name="标题 6 5 2 3" xfId="20563"/>
    <cellStyle name="标题 6 5 2 4" xfId="20573"/>
    <cellStyle name="标题 6 5 3" xfId="28275"/>
    <cellStyle name="标题 6 5 3 2" xfId="28276"/>
    <cellStyle name="标题 6 5 3 3" xfId="13721"/>
    <cellStyle name="标题 6 5 4" xfId="21048"/>
    <cellStyle name="标题 6 5 5" xfId="21052"/>
    <cellStyle name="标题 6 6" xfId="28277"/>
    <cellStyle name="标题 6 6 2" xfId="28279"/>
    <cellStyle name="标题 6 6 2 2" xfId="28281"/>
    <cellStyle name="标题 6 6 2 3" xfId="20636"/>
    <cellStyle name="标题 6 6 3" xfId="28282"/>
    <cellStyle name="标题 6 6 4" xfId="1636"/>
    <cellStyle name="标题 6 7" xfId="28284"/>
    <cellStyle name="标题 6 7 2" xfId="28285"/>
    <cellStyle name="标题 6 7 2 2" xfId="28286"/>
    <cellStyle name="标题 6 7 2 3" xfId="20693"/>
    <cellStyle name="标题 6 7 3" xfId="28287"/>
    <cellStyle name="标题 6 7 4" xfId="21072"/>
    <cellStyle name="标题 6 8" xfId="28290"/>
    <cellStyle name="标题 6 8 2" xfId="28291"/>
    <cellStyle name="标题 6 8 2 2" xfId="28292"/>
    <cellStyle name="标题 6 8 2 3" xfId="20715"/>
    <cellStyle name="标题 6 8 3" xfId="28294"/>
    <cellStyle name="标题 6 8 4" xfId="21081"/>
    <cellStyle name="标题 6 9" xfId="28296"/>
    <cellStyle name="标题 6 9 2" xfId="14995"/>
    <cellStyle name="标题 6 9 2 2" xfId="28297"/>
    <cellStyle name="标题 6 9 2 3" xfId="28299"/>
    <cellStyle name="标题 6 9 3" xfId="14998"/>
    <cellStyle name="标题 6 9 4" xfId="21090"/>
    <cellStyle name="标题 6_11" xfId="16315"/>
    <cellStyle name="标题 60" xfId="28178"/>
    <cellStyle name="标题 61" xfId="28180"/>
    <cellStyle name="标题 62" xfId="1076"/>
    <cellStyle name="标题 63" xfId="1081"/>
    <cellStyle name="标题 64" xfId="17807"/>
    <cellStyle name="标题 65" xfId="13323"/>
    <cellStyle name="标题 66" xfId="13326"/>
    <cellStyle name="标题 7" xfId="17640"/>
    <cellStyle name="标题 7 10" xfId="1436"/>
    <cellStyle name="标题 7 2" xfId="28300"/>
    <cellStyle name="标题 7 2 2" xfId="28302"/>
    <cellStyle name="标题 7 2 2 2" xfId="28304"/>
    <cellStyle name="标题 7 2 2 2 2" xfId="7848"/>
    <cellStyle name="标题 7 2 2 2 3" xfId="7852"/>
    <cellStyle name="标题 7 2 2 3" xfId="28306"/>
    <cellStyle name="标题 7 2 2 4" xfId="28307"/>
    <cellStyle name="标题 7 2 3" xfId="28308"/>
    <cellStyle name="标题 7 2 3 2" xfId="28310"/>
    <cellStyle name="标题 7 2 3 2 2" xfId="842"/>
    <cellStyle name="标题 7 2 3 2 3" xfId="28312"/>
    <cellStyle name="标题 7 2 3 3" xfId="7510"/>
    <cellStyle name="标题 7 2 3 4" xfId="7514"/>
    <cellStyle name="标题 7 2 4" xfId="28313"/>
    <cellStyle name="标题 7 2 4 2" xfId="9778"/>
    <cellStyle name="标题 7 2 4 3" xfId="9782"/>
    <cellStyle name="标题 7 2 5" xfId="28314"/>
    <cellStyle name="标题 7 2 6" xfId="28315"/>
    <cellStyle name="标题 7 3" xfId="13849"/>
    <cellStyle name="标题 7 3 2" xfId="9804"/>
    <cellStyle name="标题 7 3 2 2" xfId="28316"/>
    <cellStyle name="标题 7 3 2 3" xfId="28318"/>
    <cellStyle name="标题 7 3 3" xfId="4136"/>
    <cellStyle name="标题 7 3 4" xfId="28319"/>
    <cellStyle name="标题 7 4" xfId="13853"/>
    <cellStyle name="标题 7 4 2" xfId="28320"/>
    <cellStyle name="标题 7 4 2 2" xfId="28322"/>
    <cellStyle name="标题 7 4 2 3" xfId="9833"/>
    <cellStyle name="标题 7 4 3" xfId="28325"/>
    <cellStyle name="标题 7 4 4" xfId="28327"/>
    <cellStyle name="标题 7 5" xfId="13857"/>
    <cellStyle name="标题 7 5 2" xfId="28328"/>
    <cellStyle name="标题 7 5 2 2" xfId="28330"/>
    <cellStyle name="标题 7 5 2 3" xfId="20944"/>
    <cellStyle name="标题 7 5 3" xfId="28333"/>
    <cellStyle name="标题 7 5 4" xfId="21103"/>
    <cellStyle name="标题 7 6" xfId="28334"/>
    <cellStyle name="标题 7 6 2" xfId="28336"/>
    <cellStyle name="标题 7 6 2 2" xfId="28338"/>
    <cellStyle name="标题 7 6 2 3" xfId="2768"/>
    <cellStyle name="标题 7 6 3" xfId="28339"/>
    <cellStyle name="标题 7 6 4" xfId="1688"/>
    <cellStyle name="标题 7 7" xfId="28341"/>
    <cellStyle name="标题 7 7 2" xfId="28342"/>
    <cellStyle name="标题 7 7 2 2" xfId="28343"/>
    <cellStyle name="标题 7 7 2 3" xfId="8682"/>
    <cellStyle name="标题 7 7 3" xfId="28344"/>
    <cellStyle name="标题 7 7 4" xfId="21125"/>
    <cellStyle name="标题 7 8" xfId="4131"/>
    <cellStyle name="标题 7 8 2" xfId="3407"/>
    <cellStyle name="标题 7 8 3" xfId="11864"/>
    <cellStyle name="标题 7 9" xfId="6593"/>
    <cellStyle name="标题 8" xfId="17643"/>
    <cellStyle name="标题 8 2" xfId="20270"/>
    <cellStyle name="标题 8 2 2" xfId="28347"/>
    <cellStyle name="标题 8 2 2 2" xfId="27987"/>
    <cellStyle name="标题 8 2 2 3" xfId="27990"/>
    <cellStyle name="标题 8 2 3" xfId="28351"/>
    <cellStyle name="标题 8 2 4" xfId="28355"/>
    <cellStyle name="标题 8 3" xfId="13862"/>
    <cellStyle name="标题 8 3 2" xfId="9971"/>
    <cellStyle name="标题 8 3 2 2" xfId="28165"/>
    <cellStyle name="标题 8 3 2 3" xfId="28168"/>
    <cellStyle name="标题 8 3 3" xfId="5881"/>
    <cellStyle name="标题 8 3 4" xfId="28356"/>
    <cellStyle name="标题 8 4" xfId="12062"/>
    <cellStyle name="标题 8 4 2" xfId="28357"/>
    <cellStyle name="标题 8 4 2 2" xfId="28288"/>
    <cellStyle name="标题 8 4 2 3" xfId="21073"/>
    <cellStyle name="标题 8 4 3" xfId="28359"/>
    <cellStyle name="标题 8 4 4" xfId="28361"/>
    <cellStyle name="标题 8 5" xfId="12068"/>
    <cellStyle name="标题 8 5 2" xfId="28362"/>
    <cellStyle name="标题 8 5 2 2" xfId="28345"/>
    <cellStyle name="标题 8 5 2 3" xfId="21126"/>
    <cellStyle name="标题 8 5 3" xfId="28364"/>
    <cellStyle name="标题 8 5 4" xfId="21150"/>
    <cellStyle name="标题 8 6" xfId="28365"/>
    <cellStyle name="标题 8 6 2" xfId="25164"/>
    <cellStyle name="标题 8 6 3" xfId="28367"/>
    <cellStyle name="标题 8 7" xfId="28369"/>
    <cellStyle name="标题 8 8" xfId="11867"/>
    <cellStyle name="标题 9" xfId="26470"/>
    <cellStyle name="标题 9 2" xfId="28370"/>
    <cellStyle name="标题 9 2 2" xfId="10038"/>
    <cellStyle name="标题 9 2 2 2" xfId="28374"/>
    <cellStyle name="标题 9 2 2 3" xfId="28375"/>
    <cellStyle name="标题 9 2 3" xfId="28376"/>
    <cellStyle name="标题 9 2 4" xfId="28379"/>
    <cellStyle name="标题 9 3" xfId="13867"/>
    <cellStyle name="标题 9 3 2" xfId="385"/>
    <cellStyle name="标题 9 3 2 2" xfId="28380"/>
    <cellStyle name="标题 9 3 2 3" xfId="28381"/>
    <cellStyle name="标题 9 3 3" xfId="420"/>
    <cellStyle name="标题 9 3 4" xfId="28382"/>
    <cellStyle name="标题 9 4" xfId="13869"/>
    <cellStyle name="标题 9 4 2" xfId="28383"/>
    <cellStyle name="标题 9 4 2 2" xfId="28384"/>
    <cellStyle name="标题 9 4 2 3" xfId="21233"/>
    <cellStyle name="标题 9 4 3" xfId="28385"/>
    <cellStyle name="标题 9 4 4" xfId="28386"/>
    <cellStyle name="标题 9 5" xfId="13871"/>
    <cellStyle name="标题 9 5 2" xfId="28387"/>
    <cellStyle name="标题 9 5 3" xfId="25320"/>
    <cellStyle name="标题 9 6" xfId="28388"/>
    <cellStyle name="标题 9 7" xfId="6982"/>
    <cellStyle name="差 10" xfId="28389"/>
    <cellStyle name="差 10 2" xfId="23005"/>
    <cellStyle name="差 10 2 2" xfId="28390"/>
    <cellStyle name="差 10 2 3" xfId="8559"/>
    <cellStyle name="差 10 3" xfId="23007"/>
    <cellStyle name="差 10 4" xfId="24047"/>
    <cellStyle name="差 11" xfId="28391"/>
    <cellStyle name="差 11 2" xfId="28392"/>
    <cellStyle name="差 11 2 2" xfId="20680"/>
    <cellStyle name="差 11 2 3" xfId="8594"/>
    <cellStyle name="差 11 3" xfId="5334"/>
    <cellStyle name="差 11 4" xfId="5363"/>
    <cellStyle name="差 12" xfId="28393"/>
    <cellStyle name="差 12 2" xfId="25349"/>
    <cellStyle name="差 12 2 2" xfId="28394"/>
    <cellStyle name="差 12 2 3" xfId="8622"/>
    <cellStyle name="差 12 3" xfId="26659"/>
    <cellStyle name="差 12 4" xfId="26662"/>
    <cellStyle name="差 13" xfId="22410"/>
    <cellStyle name="差 13 2" xfId="22415"/>
    <cellStyle name="差 13 3" xfId="22417"/>
    <cellStyle name="差 14" xfId="22419"/>
    <cellStyle name="差 15" xfId="22424"/>
    <cellStyle name="差 16" xfId="28395"/>
    <cellStyle name="差 2" xfId="2353"/>
    <cellStyle name="差 2 10" xfId="28397"/>
    <cellStyle name="差 2 10 2" xfId="28399"/>
    <cellStyle name="差 2 10 2 2" xfId="28401"/>
    <cellStyle name="差 2 10 2 3" xfId="28403"/>
    <cellStyle name="差 2 10 3" xfId="28404"/>
    <cellStyle name="差 2 10 4" xfId="17819"/>
    <cellStyle name="差 2 11" xfId="28405"/>
    <cellStyle name="差 2 11 2" xfId="28408"/>
    <cellStyle name="差 2 11 2 2" xfId="8495"/>
    <cellStyle name="差 2 11 2 3" xfId="8501"/>
    <cellStyle name="差 2 11 3" xfId="26007"/>
    <cellStyle name="差 2 11 4" xfId="17826"/>
    <cellStyle name="差 2 12" xfId="16328"/>
    <cellStyle name="差 2 12 2" xfId="28410"/>
    <cellStyle name="差 2 12 3" xfId="16333"/>
    <cellStyle name="差 2 13" xfId="16335"/>
    <cellStyle name="差 2 14" xfId="28411"/>
    <cellStyle name="差 2 2" xfId="2359"/>
    <cellStyle name="差 2 2 10" xfId="28412"/>
    <cellStyle name="差 2 2 2" xfId="6854"/>
    <cellStyle name="差 2 2 2 2" xfId="4861"/>
    <cellStyle name="差 2 2 2 2 2" xfId="28413"/>
    <cellStyle name="差 2 2 2 2 2 2" xfId="28414"/>
    <cellStyle name="差 2 2 2 2 2 3" xfId="16706"/>
    <cellStyle name="差 2 2 2 2 3" xfId="28415"/>
    <cellStyle name="差 2 2 2 2 4" xfId="28416"/>
    <cellStyle name="差 2 2 2 3" xfId="4872"/>
    <cellStyle name="差 2 2 2 3 2" xfId="28417"/>
    <cellStyle name="差 2 2 2 3 2 2" xfId="28418"/>
    <cellStyle name="差 2 2 2 3 2 3" xfId="16720"/>
    <cellStyle name="差 2 2 2 3 3" xfId="27737"/>
    <cellStyle name="差 2 2 2 3 4" xfId="27745"/>
    <cellStyle name="差 2 2 2 4" xfId="28420"/>
    <cellStyle name="差 2 2 2 4 2" xfId="28423"/>
    <cellStyle name="差 2 2 2 4 3" xfId="28425"/>
    <cellStyle name="差 2 2 2 5" xfId="28428"/>
    <cellStyle name="差 2 2 2 6" xfId="28430"/>
    <cellStyle name="差 2 2 3" xfId="11436"/>
    <cellStyle name="差 2 2 3 2" xfId="28432"/>
    <cellStyle name="差 2 2 3 2 2" xfId="23258"/>
    <cellStyle name="差 2 2 3 2 3" xfId="23261"/>
    <cellStyle name="差 2 2 3 3" xfId="28433"/>
    <cellStyle name="差 2 2 3 4" xfId="28434"/>
    <cellStyle name="差 2 2 4" xfId="11440"/>
    <cellStyle name="差 2 2 4 2" xfId="28436"/>
    <cellStyle name="差 2 2 4 2 2" xfId="23304"/>
    <cellStyle name="差 2 2 4 2 3" xfId="23314"/>
    <cellStyle name="差 2 2 4 3" xfId="28437"/>
    <cellStyle name="差 2 2 4 4" xfId="28438"/>
    <cellStyle name="差 2 2 5" xfId="28440"/>
    <cellStyle name="差 2 2 5 2" xfId="28441"/>
    <cellStyle name="差 2 2 5 2 2" xfId="15789"/>
    <cellStyle name="差 2 2 5 2 3" xfId="17557"/>
    <cellStyle name="差 2 2 5 3" xfId="28442"/>
    <cellStyle name="差 2 2 5 4" xfId="28443"/>
    <cellStyle name="差 2 2 6" xfId="28445"/>
    <cellStyle name="差 2 2 6 2" xfId="28447"/>
    <cellStyle name="差 2 2 6 2 2" xfId="15874"/>
    <cellStyle name="差 2 2 6 2 3" xfId="6686"/>
    <cellStyle name="差 2 2 6 3" xfId="28449"/>
    <cellStyle name="差 2 2 6 4" xfId="28452"/>
    <cellStyle name="差 2 2 7" xfId="256"/>
    <cellStyle name="差 2 2 7 2" xfId="2489"/>
    <cellStyle name="差 2 2 7 2 2" xfId="23363"/>
    <cellStyle name="差 2 2 7 2 3" xfId="6960"/>
    <cellStyle name="差 2 2 7 3" xfId="3213"/>
    <cellStyle name="差 2 2 7 4" xfId="28455"/>
    <cellStyle name="差 2 2 8" xfId="3220"/>
    <cellStyle name="差 2 2 8 2" xfId="11228"/>
    <cellStyle name="差 2 2 8 3" xfId="13216"/>
    <cellStyle name="差 2 2 9" xfId="3229"/>
    <cellStyle name="差 2 3" xfId="2369"/>
    <cellStyle name="差 2 3 10" xfId="27039"/>
    <cellStyle name="差 2 3 2" xfId="300"/>
    <cellStyle name="差 2 3 2 2" xfId="28457"/>
    <cellStyle name="差 2 3 2 2 2" xfId="28458"/>
    <cellStyle name="差 2 3 2 2 2 2" xfId="28459"/>
    <cellStyle name="差 2 3 2 2 2 3" xfId="16826"/>
    <cellStyle name="差 2 3 2 2 3" xfId="20334"/>
    <cellStyle name="差 2 3 2 2 4" xfId="20739"/>
    <cellStyle name="差 2 3 2 3" xfId="21440"/>
    <cellStyle name="差 2 3 2 3 2" xfId="21442"/>
    <cellStyle name="差 2 3 2 3 2 2" xfId="28460"/>
    <cellStyle name="差 2 3 2 3 2 3" xfId="16838"/>
    <cellStyle name="差 2 3 2 3 3" xfId="21373"/>
    <cellStyle name="差 2 3 2 3 4" xfId="21880"/>
    <cellStyle name="差 2 3 2 4" xfId="21445"/>
    <cellStyle name="差 2 3 2 4 2" xfId="28462"/>
    <cellStyle name="差 2 3 2 4 2 2" xfId="28465"/>
    <cellStyle name="差 2 3 2 4 2 3" xfId="28467"/>
    <cellStyle name="差 2 3 2 4 3" xfId="28471"/>
    <cellStyle name="差 2 3 2 4 4" xfId="28474"/>
    <cellStyle name="差 2 3 2 5" xfId="21448"/>
    <cellStyle name="差 2 3 2 5 2" xfId="28477"/>
    <cellStyle name="差 2 3 2 5 3" xfId="28480"/>
    <cellStyle name="差 2 3 2 6" xfId="28483"/>
    <cellStyle name="差 2 3 2 7" xfId="28484"/>
    <cellStyle name="差 2 3 3" xfId="11445"/>
    <cellStyle name="差 2 3 3 2" xfId="28485"/>
    <cellStyle name="差 2 3 3 2 2" xfId="3096"/>
    <cellStyle name="差 2 3 3 2 3" xfId="3110"/>
    <cellStyle name="差 2 3 3 3" xfId="5428"/>
    <cellStyle name="差 2 3 3 4" xfId="21452"/>
    <cellStyle name="差 2 3 4" xfId="28486"/>
    <cellStyle name="差 2 3 4 2" xfId="28487"/>
    <cellStyle name="差 2 3 4 2 2" xfId="3391"/>
    <cellStyle name="差 2 3 4 2 3" xfId="24353"/>
    <cellStyle name="差 2 3 4 3" xfId="28488"/>
    <cellStyle name="差 2 3 4 4" xfId="28492"/>
    <cellStyle name="差 2 3 5" xfId="28495"/>
    <cellStyle name="差 2 3 5 2" xfId="28496"/>
    <cellStyle name="差 2 3 5 2 2" xfId="15952"/>
    <cellStyle name="差 2 3 5 2 3" xfId="24536"/>
    <cellStyle name="差 2 3 5 3" xfId="28497"/>
    <cellStyle name="差 2 3 5 4" xfId="28499"/>
    <cellStyle name="差 2 3 6" xfId="28500"/>
    <cellStyle name="差 2 3 6 2" xfId="28503"/>
    <cellStyle name="差 2 3 6 2 2" xfId="23402"/>
    <cellStyle name="差 2 3 6 2 3" xfId="7644"/>
    <cellStyle name="差 2 3 6 3" xfId="28505"/>
    <cellStyle name="差 2 3 6 4" xfId="28507"/>
    <cellStyle name="差 2 3 7" xfId="1375"/>
    <cellStyle name="差 2 3 7 2" xfId="28508"/>
    <cellStyle name="差 2 3 7 2 2" xfId="20452"/>
    <cellStyle name="差 2 3 7 2 3" xfId="7893"/>
    <cellStyle name="差 2 3 7 3" xfId="28510"/>
    <cellStyle name="差 2 3 7 4" xfId="28513"/>
    <cellStyle name="差 2 3 8" xfId="3239"/>
    <cellStyle name="差 2 3 8 2" xfId="13260"/>
    <cellStyle name="差 2 3 8 3" xfId="13264"/>
    <cellStyle name="差 2 3 9" xfId="28516"/>
    <cellStyle name="差 2 4" xfId="9239"/>
    <cellStyle name="差 2 4 2" xfId="28519"/>
    <cellStyle name="差 2 4 2 2" xfId="28520"/>
    <cellStyle name="差 2 4 2 2 2" xfId="25973"/>
    <cellStyle name="差 2 4 2 2 2 2" xfId="13588"/>
    <cellStyle name="差 2 4 2 2 2 3" xfId="18976"/>
    <cellStyle name="差 2 4 2 2 3" xfId="28521"/>
    <cellStyle name="差 2 4 2 2 4" xfId="28522"/>
    <cellStyle name="差 2 4 2 3" xfId="28523"/>
    <cellStyle name="差 2 4 2 3 2" xfId="28524"/>
    <cellStyle name="差 2 4 2 3 3" xfId="28525"/>
    <cellStyle name="差 2 4 2 4" xfId="28527"/>
    <cellStyle name="差 2 4 2 5" xfId="28528"/>
    <cellStyle name="差 2 4 3" xfId="28529"/>
    <cellStyle name="差 2 4 3 2" xfId="28530"/>
    <cellStyle name="差 2 4 3 2 2" xfId="7047"/>
    <cellStyle name="差 2 4 3 2 3" xfId="26221"/>
    <cellStyle name="差 2 4 3 3" xfId="28531"/>
    <cellStyle name="差 2 4 3 4" xfId="28533"/>
    <cellStyle name="差 2 4 4" xfId="23932"/>
    <cellStyle name="差 2 4 4 2" xfId="23934"/>
    <cellStyle name="差 2 4 4 2 2" xfId="7188"/>
    <cellStyle name="差 2 4 4 2 3" xfId="23938"/>
    <cellStyle name="差 2 4 4 3" xfId="23943"/>
    <cellStyle name="差 2 4 4 4" xfId="23957"/>
    <cellStyle name="差 2 4 5" xfId="23969"/>
    <cellStyle name="差 2 4 5 2" xfId="23971"/>
    <cellStyle name="差 2 4 5 2 2" xfId="23443"/>
    <cellStyle name="差 2 4 5 2 3" xfId="23974"/>
    <cellStyle name="差 2 4 5 3" xfId="23976"/>
    <cellStyle name="差 2 4 5 4" xfId="23979"/>
    <cellStyle name="差 2 4 6" xfId="23981"/>
    <cellStyle name="差 2 4 6 2" xfId="23984"/>
    <cellStyle name="差 2 4 6 3" xfId="23987"/>
    <cellStyle name="差 2 4 7" xfId="23991"/>
    <cellStyle name="差 2 4 8" xfId="23997"/>
    <cellStyle name="差 2 5" xfId="11451"/>
    <cellStyle name="差 2 5 2" xfId="28534"/>
    <cellStyle name="差 2 5 2 2" xfId="28536"/>
    <cellStyle name="差 2 5 2 2 2" xfId="28537"/>
    <cellStyle name="差 2 5 2 2 3" xfId="25654"/>
    <cellStyle name="差 2 5 2 3" xfId="28538"/>
    <cellStyle name="差 2 5 2 4" xfId="28540"/>
    <cellStyle name="差 2 5 3" xfId="12918"/>
    <cellStyle name="差 2 5 3 2" xfId="328"/>
    <cellStyle name="差 2 5 3 2 2" xfId="15716"/>
    <cellStyle name="差 2 5 3 2 3" xfId="15720"/>
    <cellStyle name="差 2 5 3 3" xfId="346"/>
    <cellStyle name="差 2 5 3 4" xfId="15723"/>
    <cellStyle name="差 2 5 4" xfId="12921"/>
    <cellStyle name="差 2 5 4 2" xfId="15727"/>
    <cellStyle name="差 2 5 4 3" xfId="15740"/>
    <cellStyle name="差 2 5 5" xfId="823"/>
    <cellStyle name="差 2 5 6" xfId="846"/>
    <cellStyle name="差 2 6" xfId="28542"/>
    <cellStyle name="差 2 6 2" xfId="28543"/>
    <cellStyle name="差 2 6 2 2" xfId="28544"/>
    <cellStyle name="差 2 6 2 2 2" xfId="4529"/>
    <cellStyle name="差 2 6 2 2 3" xfId="28545"/>
    <cellStyle name="差 2 6 2 3" xfId="28547"/>
    <cellStyle name="差 2 6 2 4" xfId="28549"/>
    <cellStyle name="差 2 6 3" xfId="2739"/>
    <cellStyle name="差 2 6 3 2" xfId="15782"/>
    <cellStyle name="差 2 6 3 3" xfId="15785"/>
    <cellStyle name="差 2 6 4" xfId="7078"/>
    <cellStyle name="差 2 6 5" xfId="15788"/>
    <cellStyle name="差 2 7" xfId="28550"/>
    <cellStyle name="差 2 7 2" xfId="28028"/>
    <cellStyle name="差 2 7 2 2" xfId="28030"/>
    <cellStyle name="差 2 7 2 3" xfId="28032"/>
    <cellStyle name="差 2 7 3" xfId="15793"/>
    <cellStyle name="差 2 7 4" xfId="15799"/>
    <cellStyle name="差 2 8" xfId="28551"/>
    <cellStyle name="差 2 8 2" xfId="28552"/>
    <cellStyle name="差 2 8 2 2" xfId="28553"/>
    <cellStyle name="差 2 8 2 3" xfId="28554"/>
    <cellStyle name="差 2 8 3" xfId="15809"/>
    <cellStyle name="差 2 8 4" xfId="15813"/>
    <cellStyle name="差 2 9" xfId="28555"/>
    <cellStyle name="差 2 9 2" xfId="9919"/>
    <cellStyle name="差 2 9 2 2" xfId="28556"/>
    <cellStyle name="差 2 9 2 3" xfId="28557"/>
    <cellStyle name="差 2 9 3" xfId="15823"/>
    <cellStyle name="差 2 9 4" xfId="15826"/>
    <cellStyle name="差 2_11" xfId="28558"/>
    <cellStyle name="差 3" xfId="2394"/>
    <cellStyle name="差 3 10" xfId="28560"/>
    <cellStyle name="差 3 10 2" xfId="28561"/>
    <cellStyle name="差 3 10 3" xfId="28563"/>
    <cellStyle name="差 3 11" xfId="28564"/>
    <cellStyle name="差 3 12" xfId="28565"/>
    <cellStyle name="差 3 2" xfId="491"/>
    <cellStyle name="差 3 2 2" xfId="18144"/>
    <cellStyle name="差 3 2 2 2" xfId="4343"/>
    <cellStyle name="差 3 2 2 2 2" xfId="28568"/>
    <cellStyle name="差 3 2 2 2 2 2" xfId="3249"/>
    <cellStyle name="差 3 2 2 2 2 3" xfId="4357"/>
    <cellStyle name="差 3 2 2 2 3" xfId="28569"/>
    <cellStyle name="差 3 2 2 2 4" xfId="28571"/>
    <cellStyle name="差 3 2 2 3" xfId="4377"/>
    <cellStyle name="差 3 2 2 3 2" xfId="28574"/>
    <cellStyle name="差 3 2 2 3 2 2" xfId="28575"/>
    <cellStyle name="差 3 2 2 3 2 3" xfId="28577"/>
    <cellStyle name="差 3 2 2 3 3" xfId="28581"/>
    <cellStyle name="差 3 2 2 3 4" xfId="28583"/>
    <cellStyle name="差 3 2 2 4" xfId="28585"/>
    <cellStyle name="差 3 2 2 4 2" xfId="28588"/>
    <cellStyle name="差 3 2 2 4 3" xfId="5030"/>
    <cellStyle name="差 3 2 2 5" xfId="28590"/>
    <cellStyle name="差 3 2 2 6" xfId="28593"/>
    <cellStyle name="差 3 2 3" xfId="18702"/>
    <cellStyle name="差 3 2 3 2" xfId="4448"/>
    <cellStyle name="差 3 2 3 2 2" xfId="23683"/>
    <cellStyle name="差 3 2 3 2 3" xfId="23690"/>
    <cellStyle name="差 3 2 3 3" xfId="28594"/>
    <cellStyle name="差 3 2 3 4" xfId="28596"/>
    <cellStyle name="差 3 2 4" xfId="27468"/>
    <cellStyle name="差 3 2 4 2" xfId="27470"/>
    <cellStyle name="差 3 2 4 2 2" xfId="4841"/>
    <cellStyle name="差 3 2 4 2 3" xfId="4879"/>
    <cellStyle name="差 3 2 4 3" xfId="27472"/>
    <cellStyle name="差 3 2 4 4" xfId="28598"/>
    <cellStyle name="差 3 2 5" xfId="27474"/>
    <cellStyle name="差 3 2 5 2" xfId="28599"/>
    <cellStyle name="差 3 2 5 2 2" xfId="23159"/>
    <cellStyle name="差 3 2 5 2 3" xfId="23162"/>
    <cellStyle name="差 3 2 5 3" xfId="28600"/>
    <cellStyle name="差 3 2 5 4" xfId="28602"/>
    <cellStyle name="差 3 2 6" xfId="27476"/>
    <cellStyle name="差 3 2 6 2" xfId="28603"/>
    <cellStyle name="差 3 2 6 3" xfId="28605"/>
    <cellStyle name="差 3 2 7" xfId="3286"/>
    <cellStyle name="差 3 2 8" xfId="3296"/>
    <cellStyle name="差 3 3" xfId="18704"/>
    <cellStyle name="差 3 3 2" xfId="28607"/>
    <cellStyle name="差 3 3 2 2" xfId="16367"/>
    <cellStyle name="差 3 3 2 2 2" xfId="16369"/>
    <cellStyle name="差 3 3 2 2 2 2" xfId="9243"/>
    <cellStyle name="差 3 3 2 2 2 3" xfId="11455"/>
    <cellStyle name="差 3 3 2 2 3" xfId="16371"/>
    <cellStyle name="差 3 3 2 2 4" xfId="16373"/>
    <cellStyle name="差 3 3 2 3" xfId="16375"/>
    <cellStyle name="差 3 3 2 3 2" xfId="16377"/>
    <cellStyle name="差 3 3 2 3 2 2" xfId="28608"/>
    <cellStyle name="差 3 3 2 3 2 3" xfId="28611"/>
    <cellStyle name="差 3 3 2 3 3" xfId="16379"/>
    <cellStyle name="差 3 3 2 3 4" xfId="28613"/>
    <cellStyle name="差 3 3 2 4" xfId="16382"/>
    <cellStyle name="差 3 3 2 4 2" xfId="28615"/>
    <cellStyle name="差 3 3 2 4 3" xfId="28617"/>
    <cellStyle name="差 3 3 2 5" xfId="28618"/>
    <cellStyle name="差 3 3 2 6" xfId="28620"/>
    <cellStyle name="差 3 3 3" xfId="28621"/>
    <cellStyle name="差 3 3 3 2" xfId="16446"/>
    <cellStyle name="差 3 3 3 2 2" xfId="10472"/>
    <cellStyle name="差 3 3 3 2 3" xfId="10476"/>
    <cellStyle name="差 3 3 3 3" xfId="16448"/>
    <cellStyle name="差 3 3 3 4" xfId="16451"/>
    <cellStyle name="差 3 3 4" xfId="27480"/>
    <cellStyle name="差 3 3 4 2" xfId="27482"/>
    <cellStyle name="差 3 3 4 2 2" xfId="6798"/>
    <cellStyle name="差 3 3 4 2 3" xfId="26606"/>
    <cellStyle name="差 3 3 4 3" xfId="27484"/>
    <cellStyle name="差 3 3 4 4" xfId="28623"/>
    <cellStyle name="差 3 3 5" xfId="27486"/>
    <cellStyle name="差 3 3 5 2" xfId="28624"/>
    <cellStyle name="差 3 3 5 2 2" xfId="23192"/>
    <cellStyle name="差 3 3 5 2 3" xfId="28625"/>
    <cellStyle name="差 3 3 5 3" xfId="28626"/>
    <cellStyle name="差 3 3 5 4" xfId="28628"/>
    <cellStyle name="差 3 3 6" xfId="27488"/>
    <cellStyle name="差 3 3 6 2" xfId="28629"/>
    <cellStyle name="差 3 3 6 3" xfId="28631"/>
    <cellStyle name="差 3 3 7" xfId="3323"/>
    <cellStyle name="差 3 3 8" xfId="3327"/>
    <cellStyle name="差 3 4" xfId="18707"/>
    <cellStyle name="差 3 4 2" xfId="19475"/>
    <cellStyle name="差 3 4 2 2" xfId="17905"/>
    <cellStyle name="差 3 4 2 2 2" xfId="17909"/>
    <cellStyle name="差 3 4 2 2 2 2" xfId="6270"/>
    <cellStyle name="差 3 4 2 2 2 3" xfId="6284"/>
    <cellStyle name="差 3 4 2 2 3" xfId="17911"/>
    <cellStyle name="差 3 4 2 2 4" xfId="17913"/>
    <cellStyle name="差 3 4 2 3" xfId="17915"/>
    <cellStyle name="差 3 4 2 3 2" xfId="17917"/>
    <cellStyle name="差 3 4 2 3 3" xfId="6348"/>
    <cellStyle name="差 3 4 2 4" xfId="17920"/>
    <cellStyle name="差 3 4 2 5" xfId="28633"/>
    <cellStyle name="差 3 4 3" xfId="28634"/>
    <cellStyle name="差 3 4 3 2" xfId="17947"/>
    <cellStyle name="差 3 4 3 2 2" xfId="72"/>
    <cellStyle name="差 3 4 3 2 3" xfId="1738"/>
    <cellStyle name="差 3 4 3 3" xfId="17949"/>
    <cellStyle name="差 3 4 3 4" xfId="17952"/>
    <cellStyle name="差 3 4 4" xfId="24080"/>
    <cellStyle name="差 3 4 4 2" xfId="24083"/>
    <cellStyle name="差 3 4 4 2 2" xfId="907"/>
    <cellStyle name="差 3 4 4 2 3" xfId="24085"/>
    <cellStyle name="差 3 4 4 3" xfId="24088"/>
    <cellStyle name="差 3 4 4 4" xfId="24091"/>
    <cellStyle name="差 3 4 5" xfId="24094"/>
    <cellStyle name="差 3 4 5 2" xfId="24096"/>
    <cellStyle name="差 3 4 5 3" xfId="24099"/>
    <cellStyle name="差 3 4 6" xfId="6442"/>
    <cellStyle name="差 3 4 7" xfId="6577"/>
    <cellStyle name="差 3 5" xfId="28635"/>
    <cellStyle name="差 3 5 2" xfId="28636"/>
    <cellStyle name="差 3 5 2 2" xfId="19217"/>
    <cellStyle name="差 3 5 2 2 2" xfId="19220"/>
    <cellStyle name="差 3 5 2 2 3" xfId="7067"/>
    <cellStyle name="差 3 5 2 3" xfId="19223"/>
    <cellStyle name="差 3 5 2 4" xfId="19226"/>
    <cellStyle name="差 3 5 3" xfId="15839"/>
    <cellStyle name="差 3 5 3 2" xfId="8503"/>
    <cellStyle name="差 3 5 3 3" xfId="15846"/>
    <cellStyle name="差 3 5 4" xfId="15852"/>
    <cellStyle name="差 3 5 5" xfId="15856"/>
    <cellStyle name="差 3 6" xfId="1142"/>
    <cellStyle name="差 3 6 2" xfId="28637"/>
    <cellStyle name="差 3 6 2 2" xfId="20247"/>
    <cellStyle name="差 3 6 2 3" xfId="20257"/>
    <cellStyle name="差 3 6 3" xfId="15862"/>
    <cellStyle name="差 3 6 4" xfId="15868"/>
    <cellStyle name="差 3 7" xfId="1343"/>
    <cellStyle name="差 3 7 2" xfId="28060"/>
    <cellStyle name="差 3 7 2 2" xfId="21278"/>
    <cellStyle name="差 3 7 2 3" xfId="21285"/>
    <cellStyle name="差 3 7 3" xfId="15880"/>
    <cellStyle name="差 3 7 4" xfId="15889"/>
    <cellStyle name="差 3 8" xfId="28638"/>
    <cellStyle name="差 3 8 2" xfId="28639"/>
    <cellStyle name="差 3 8 2 2" xfId="22647"/>
    <cellStyle name="差 3 8 2 3" xfId="22652"/>
    <cellStyle name="差 3 8 3" xfId="15902"/>
    <cellStyle name="差 3 8 4" xfId="15904"/>
    <cellStyle name="差 3 9" xfId="28640"/>
    <cellStyle name="差 3 9 2" xfId="28641"/>
    <cellStyle name="差 3 9 2 2" xfId="28642"/>
    <cellStyle name="差 3 9 2 3" xfId="28644"/>
    <cellStyle name="差 3 9 3" xfId="28646"/>
    <cellStyle name="差 3 9 4" xfId="18792"/>
    <cellStyle name="差 3_11" xfId="28647"/>
    <cellStyle name="差 4" xfId="2421"/>
    <cellStyle name="差 4 10" xfId="28648"/>
    <cellStyle name="差 4 2" xfId="18709"/>
    <cellStyle name="差 4 2 2" xfId="28649"/>
    <cellStyle name="差 4 2 2 2" xfId="21455"/>
    <cellStyle name="差 4 2 2 2 2" xfId="28490"/>
    <cellStyle name="差 4 2 2 2 3" xfId="28494"/>
    <cellStyle name="差 4 2 2 3" xfId="21457"/>
    <cellStyle name="差 4 2 2 4" xfId="28651"/>
    <cellStyle name="差 4 2 3" xfId="28653"/>
    <cellStyle name="差 4 2 3 2" xfId="28654"/>
    <cellStyle name="差 4 2 3 2 2" xfId="23944"/>
    <cellStyle name="差 4 2 3 2 3" xfId="23958"/>
    <cellStyle name="差 4 2 3 3" xfId="28655"/>
    <cellStyle name="差 4 2 3 4" xfId="1634"/>
    <cellStyle name="差 4 2 4" xfId="26072"/>
    <cellStyle name="差 4 2 4 2" xfId="26075"/>
    <cellStyle name="差 4 2 4 3" xfId="26078"/>
    <cellStyle name="差 4 2 5" xfId="26082"/>
    <cellStyle name="差 4 2 6" xfId="26085"/>
    <cellStyle name="差 4 3" xfId="18711"/>
    <cellStyle name="差 4 3 2" xfId="28656"/>
    <cellStyle name="差 4 3 2 2" xfId="28658"/>
    <cellStyle name="差 4 3 2 3" xfId="28659"/>
    <cellStyle name="差 4 3 3" xfId="28660"/>
    <cellStyle name="差 4 3 4" xfId="26094"/>
    <cellStyle name="差 4 4" xfId="28661"/>
    <cellStyle name="差 4 4 2" xfId="28662"/>
    <cellStyle name="差 4 4 2 2" xfId="28663"/>
    <cellStyle name="差 4 4 2 3" xfId="16774"/>
    <cellStyle name="差 4 4 3" xfId="28664"/>
    <cellStyle name="差 4 4 4" xfId="24126"/>
    <cellStyle name="差 4 5" xfId="28665"/>
    <cellStyle name="差 4 5 2" xfId="28666"/>
    <cellStyle name="差 4 5 2 2" xfId="28667"/>
    <cellStyle name="差 4 5 2 3" xfId="10052"/>
    <cellStyle name="差 4 5 3" xfId="15909"/>
    <cellStyle name="差 4 5 4" xfId="15911"/>
    <cellStyle name="差 4 6" xfId="28668"/>
    <cellStyle name="差 4 6 2" xfId="28669"/>
    <cellStyle name="差 4 6 2 2" xfId="28670"/>
    <cellStyle name="差 4 6 2 3" xfId="13080"/>
    <cellStyle name="差 4 6 3" xfId="15920"/>
    <cellStyle name="差 4 6 4" xfId="15922"/>
    <cellStyle name="差 4 7" xfId="28671"/>
    <cellStyle name="差 4 7 2" xfId="28103"/>
    <cellStyle name="差 4 7 2 2" xfId="28672"/>
    <cellStyle name="差 4 7 2 3" xfId="28673"/>
    <cellStyle name="差 4 7 3" xfId="28674"/>
    <cellStyle name="差 4 7 4" xfId="24153"/>
    <cellStyle name="差 4 8" xfId="28675"/>
    <cellStyle name="差 4 8 2" xfId="28677"/>
    <cellStyle name="差 4 8 3" xfId="28678"/>
    <cellStyle name="差 4 9" xfId="28679"/>
    <cellStyle name="差 5" xfId="18713"/>
    <cellStyle name="差 5 2" xfId="28680"/>
    <cellStyle name="差 5 2 2" xfId="28681"/>
    <cellStyle name="差 5 2 2 2" xfId="21560"/>
    <cellStyle name="差 5 2 2 3" xfId="28682"/>
    <cellStyle name="差 5 2 3" xfId="28683"/>
    <cellStyle name="差 5 2 4" xfId="4458"/>
    <cellStyle name="差 5 3" xfId="28684"/>
    <cellStyle name="差 5 3 2" xfId="28685"/>
    <cellStyle name="差 5 3 2 2" xfId="28686"/>
    <cellStyle name="差 5 3 2 3" xfId="28687"/>
    <cellStyle name="差 5 3 3" xfId="10314"/>
    <cellStyle name="差 5 3 4" xfId="10320"/>
    <cellStyle name="差 5 4" xfId="28689"/>
    <cellStyle name="差 5 4 2" xfId="28690"/>
    <cellStyle name="差 5 4 2 2" xfId="28691"/>
    <cellStyle name="差 5 4 2 3" xfId="11789"/>
    <cellStyle name="差 5 4 3" xfId="10325"/>
    <cellStyle name="差 5 4 4" xfId="10336"/>
    <cellStyle name="差 5 5" xfId="28693"/>
    <cellStyle name="差 5 5 2" xfId="28694"/>
    <cellStyle name="差 5 5 2 2" xfId="11188"/>
    <cellStyle name="差 5 5 2 3" xfId="11192"/>
    <cellStyle name="差 5 5 3" xfId="10349"/>
    <cellStyle name="差 5 5 4" xfId="10363"/>
    <cellStyle name="差 5 6" xfId="28695"/>
    <cellStyle name="差 5 6 2" xfId="28696"/>
    <cellStyle name="差 5 6 3" xfId="10380"/>
    <cellStyle name="差 5 7" xfId="28697"/>
    <cellStyle name="差 5 8" xfId="14977"/>
    <cellStyle name="差 6" xfId="18715"/>
    <cellStyle name="差 6 2" xfId="28698"/>
    <cellStyle name="差 6 2 2" xfId="28699"/>
    <cellStyle name="差 6 2 2 2" xfId="28701"/>
    <cellStyle name="差 6 2 2 3" xfId="28703"/>
    <cellStyle name="差 6 2 3" xfId="28704"/>
    <cellStyle name="差 6 2 4" xfId="27512"/>
    <cellStyle name="差 6 3" xfId="28705"/>
    <cellStyle name="差 6 3 2" xfId="28707"/>
    <cellStyle name="差 6 3 2 2" xfId="28708"/>
    <cellStyle name="差 6 3 2 3" xfId="28709"/>
    <cellStyle name="差 6 3 3" xfId="10424"/>
    <cellStyle name="差 6 3 4" xfId="10426"/>
    <cellStyle name="差 6 4" xfId="27241"/>
    <cellStyle name="差 6 4 2" xfId="27245"/>
    <cellStyle name="差 6 4 3" xfId="27248"/>
    <cellStyle name="差 6 5" xfId="26610"/>
    <cellStyle name="差 6 6" xfId="26613"/>
    <cellStyle name="差 7" xfId="193"/>
    <cellStyle name="差 7 2" xfId="1169"/>
    <cellStyle name="差 7 2 2" xfId="1309"/>
    <cellStyle name="差 7 2 2 2" xfId="1000"/>
    <cellStyle name="差 7 2 2 3" xfId="1408"/>
    <cellStyle name="差 7 2 3" xfId="1402"/>
    <cellStyle name="差 7 2 4" xfId="1922"/>
    <cellStyle name="差 7 3" xfId="802"/>
    <cellStyle name="差 7 3 2" xfId="820"/>
    <cellStyle name="差 7 3 3" xfId="839"/>
    <cellStyle name="差 7 4" xfId="851"/>
    <cellStyle name="差 7 5" xfId="869"/>
    <cellStyle name="差 8" xfId="28710"/>
    <cellStyle name="差 8 2" xfId="28711"/>
    <cellStyle name="差 8 2 2" xfId="28712"/>
    <cellStyle name="差 8 2 2 2" xfId="28714"/>
    <cellStyle name="差 8 2 2 3" xfId="28716"/>
    <cellStyle name="差 8 2 3" xfId="28717"/>
    <cellStyle name="差 8 2 4" xfId="28718"/>
    <cellStyle name="差 8 3" xfId="28719"/>
    <cellStyle name="差 8 3 2" xfId="28720"/>
    <cellStyle name="差 8 3 3" xfId="10445"/>
    <cellStyle name="差 8 4" xfId="27255"/>
    <cellStyle name="差 8 5" xfId="27259"/>
    <cellStyle name="差 9" xfId="28722"/>
    <cellStyle name="差 9 2" xfId="28723"/>
    <cellStyle name="差 9 2 2" xfId="500"/>
    <cellStyle name="差 9 2 2 2" xfId="28724"/>
    <cellStyle name="差 9 2 2 3" xfId="28725"/>
    <cellStyle name="差 9 2 3" xfId="28726"/>
    <cellStyle name="差 9 2 4" xfId="25197"/>
    <cellStyle name="差 9 3" xfId="28727"/>
    <cellStyle name="差 9 3 2" xfId="28729"/>
    <cellStyle name="差 9 3 3" xfId="10454"/>
    <cellStyle name="差 9 4" xfId="27264"/>
    <cellStyle name="差 9 5" xfId="27266"/>
    <cellStyle name="差_2标量清单" xfId="28730"/>
    <cellStyle name="差_2标量清单 10" xfId="28731"/>
    <cellStyle name="差_2标量清单 10 2" xfId="28732"/>
    <cellStyle name="差_2标量清单 10 2 2" xfId="102"/>
    <cellStyle name="差_2标量清单 10 2 2 2" xfId="28733"/>
    <cellStyle name="差_2标量清单 10 2 2 3" xfId="28735"/>
    <cellStyle name="差_2标量清单 10 2 3" xfId="28736"/>
    <cellStyle name="差_2标量清单 10 2 4" xfId="28737"/>
    <cellStyle name="差_2标量清单 10 3" xfId="28738"/>
    <cellStyle name="差_2标量清单 10 3 2" xfId="28739"/>
    <cellStyle name="差_2标量清单 10 3 3" xfId="28740"/>
    <cellStyle name="差_2标量清单 10 4" xfId="28741"/>
    <cellStyle name="差_2标量清单 10 5" xfId="28742"/>
    <cellStyle name="差_2标量清单 11" xfId="28743"/>
    <cellStyle name="差_2标量清单 11 2" xfId="28745"/>
    <cellStyle name="差_2标量清单 11 2 2" xfId="28746"/>
    <cellStyle name="差_2标量清单 11 2 3" xfId="28747"/>
    <cellStyle name="差_2标量清单 11 3" xfId="28749"/>
    <cellStyle name="差_2标量清单 11 4" xfId="28750"/>
    <cellStyle name="差_2标量清单 12" xfId="15257"/>
    <cellStyle name="差_2标量清单 12 2" xfId="15259"/>
    <cellStyle name="差_2标量清单 12 3" xfId="6661"/>
    <cellStyle name="差_2标量清单 13" xfId="13155"/>
    <cellStyle name="差_2标量清单 14" xfId="13159"/>
    <cellStyle name="差_2标量清单 2" xfId="15170"/>
    <cellStyle name="差_2标量清单 2 2" xfId="28751"/>
    <cellStyle name="差_2标量清单 2 2 2" xfId="28752"/>
    <cellStyle name="差_2标量清单 2 2 2 2" xfId="4471"/>
    <cellStyle name="差_2标量清单 2 2 2 2 2" xfId="4479"/>
    <cellStyle name="差_2标量清单 2 2 2 2 3" xfId="4491"/>
    <cellStyle name="差_2标量清单 2 2 2 3" xfId="747"/>
    <cellStyle name="差_2标量清单 2 2 2 4" xfId="771"/>
    <cellStyle name="差_2标量清单 2 2 3" xfId="28753"/>
    <cellStyle name="差_2标量清单 2 2 3 2" xfId="4611"/>
    <cellStyle name="差_2标量清单 2 2 3 3" xfId="922"/>
    <cellStyle name="差_2标量清单 2 2 4" xfId="28754"/>
    <cellStyle name="差_2标量清单 2 2 5" xfId="28755"/>
    <cellStyle name="差_2标量清单 2 3" xfId="28756"/>
    <cellStyle name="差_2标量清单 2 3 2" xfId="24896"/>
    <cellStyle name="差_2标量清单 2 3 2 2" xfId="5209"/>
    <cellStyle name="差_2标量清单 2 3 2 2 2" xfId="5219"/>
    <cellStyle name="差_2标量清单 2 3 2 2 3" xfId="5230"/>
    <cellStyle name="差_2标量清单 2 3 2 3" xfId="5323"/>
    <cellStyle name="差_2标量清单 2 3 2 4" xfId="5387"/>
    <cellStyle name="差_2标量清单 2 3 3" xfId="28757"/>
    <cellStyle name="差_2标量清单 2 3 3 2" xfId="5504"/>
    <cellStyle name="差_2标量清单 2 3 3 3" xfId="5577"/>
    <cellStyle name="差_2标量清单 2 3 4" xfId="28759"/>
    <cellStyle name="差_2标量清单 2 3 5" xfId="28760"/>
    <cellStyle name="差_2标量清单 2 4" xfId="28762"/>
    <cellStyle name="差_2标量清单 2 4 2" xfId="28763"/>
    <cellStyle name="差_2标量清单 2 4 2 2" xfId="5704"/>
    <cellStyle name="差_2标量清单 2 4 2 2 2" xfId="5708"/>
    <cellStyle name="差_2标量清单 2 4 2 2 3" xfId="5727"/>
    <cellStyle name="差_2标量清单 2 4 2 3" xfId="5745"/>
    <cellStyle name="差_2标量清单 2 4 2 4" xfId="5768"/>
    <cellStyle name="差_2标量清单 2 4 3" xfId="28764"/>
    <cellStyle name="差_2标量清单 2 4 3 2" xfId="5799"/>
    <cellStyle name="差_2标量清单 2 4 3 3" xfId="5809"/>
    <cellStyle name="差_2标量清单 2 4 4" xfId="28766"/>
    <cellStyle name="差_2标量清单 2 4 5" xfId="28767"/>
    <cellStyle name="差_2标量清单 2 5" xfId="28768"/>
    <cellStyle name="差_2标量清单 2 5 2" xfId="28769"/>
    <cellStyle name="差_2标量清单 2 5 2 2" xfId="5835"/>
    <cellStyle name="差_2标量清单 2 5 2 2 2" xfId="23848"/>
    <cellStyle name="差_2标量清单 2 5 2 2 3" xfId="28770"/>
    <cellStyle name="差_2标量清单 2 5 2 3" xfId="5859"/>
    <cellStyle name="差_2标量清单 2 5 2 4" xfId="26194"/>
    <cellStyle name="差_2标量清单 2 5 3" xfId="22296"/>
    <cellStyle name="差_2标量清单 2 5 3 2" xfId="5874"/>
    <cellStyle name="差_2标量清单 2 5 3 3" xfId="19901"/>
    <cellStyle name="差_2标量清单 2 5 4" xfId="22305"/>
    <cellStyle name="差_2标量清单 2 5 5" xfId="22312"/>
    <cellStyle name="差_2标量清单 2 6" xfId="28771"/>
    <cellStyle name="差_2标量清单 2 6 2" xfId="28773"/>
    <cellStyle name="差_2标量清单 2 6 2 2" xfId="2033"/>
    <cellStyle name="差_2标量清单 2 6 2 3" xfId="2085"/>
    <cellStyle name="差_2标量清单 2 6 3" xfId="11686"/>
    <cellStyle name="差_2标量清单 2 6 4" xfId="22324"/>
    <cellStyle name="差_2标量清单 2 7" xfId="28774"/>
    <cellStyle name="差_2标量清单 2 7 2" xfId="28776"/>
    <cellStyle name="差_2标量清单 2 7 3" xfId="22329"/>
    <cellStyle name="差_2标量清单 2 8" xfId="28777"/>
    <cellStyle name="差_2标量清单 2 9" xfId="28778"/>
    <cellStyle name="差_2标量清单 3" xfId="28779"/>
    <cellStyle name="差_2标量清单 3 2" xfId="28780"/>
    <cellStyle name="差_2标量清单 3 2 2" xfId="28781"/>
    <cellStyle name="差_2标量清单 3 2 2 2" xfId="5952"/>
    <cellStyle name="差_2标量清单 3 2 2 2 2" xfId="6957"/>
    <cellStyle name="差_2标量清单 3 2 2 2 3" xfId="6979"/>
    <cellStyle name="差_2标量清单 3 2 3" xfId="28782"/>
    <cellStyle name="差_2标量清单 3 2 3 2" xfId="7136"/>
    <cellStyle name="差_2标量清单 3 2 3 3" xfId="7152"/>
    <cellStyle name="差_2标量清单 3 3" xfId="8517"/>
    <cellStyle name="差_2标量清单 3 3 2" xfId="8519"/>
    <cellStyle name="差_2标量清单 3 3 2 2" xfId="7888"/>
    <cellStyle name="差_2标量清单 3 3 2 2 2" xfId="7895"/>
    <cellStyle name="差_2标量清单 3 3 2 2 3" xfId="7900"/>
    <cellStyle name="差_2标量清单 3 3 3" xfId="8525"/>
    <cellStyle name="差_2标量清单 3 3 3 2" xfId="8021"/>
    <cellStyle name="差_2标量清单 3 3 3 3" xfId="8044"/>
    <cellStyle name="差_2标量清单 3 4" xfId="8527"/>
    <cellStyle name="差_2标量清单 3 4 2" xfId="26232"/>
    <cellStyle name="差_2标量清单 3 4 2 2" xfId="8363"/>
    <cellStyle name="差_2标量清单 3 4 2 2 2" xfId="8366"/>
    <cellStyle name="差_2标量清单 3 4 2 2 3" xfId="7660"/>
    <cellStyle name="差_2标量清单 3 4 3" xfId="28783"/>
    <cellStyle name="差_2标量清单 3 4 3 2" xfId="4215"/>
    <cellStyle name="差_2标量清单 3 4 3 3" xfId="4562"/>
    <cellStyle name="差_2标量清单 3 5" xfId="8531"/>
    <cellStyle name="差_2标量清单 3 5 2" xfId="28785"/>
    <cellStyle name="差_2标量清单 3 5 2 2" xfId="8457"/>
    <cellStyle name="差_2标量清单 3 5 2 2 2" xfId="24026"/>
    <cellStyle name="差_2标量清单 3 5 2 2 3" xfId="28786"/>
    <cellStyle name="差_2标量清单 3 5 3" xfId="22343"/>
    <cellStyle name="差_2标量清单 3 5 3 2" xfId="6774"/>
    <cellStyle name="差_2标量清单 3 5 3 3" xfId="7073"/>
    <cellStyle name="差_2标量清单 3 6" xfId="28787"/>
    <cellStyle name="差_2标量清单 3 6 2" xfId="28788"/>
    <cellStyle name="差_2标量清单 3 6 2 2" xfId="8576"/>
    <cellStyle name="差_2标量清单 3 6 2 3" xfId="8579"/>
    <cellStyle name="差_2标量清单 3 7" xfId="28789"/>
    <cellStyle name="差_2标量清单 3 7 2" xfId="28790"/>
    <cellStyle name="差_2标量清单 3 7 3" xfId="22355"/>
    <cellStyle name="差_2标量清单 4" xfId="28792"/>
    <cellStyle name="差_2标量清单 4 2" xfId="28793"/>
    <cellStyle name="差_2标量清单 4 2 2" xfId="28794"/>
    <cellStyle name="差_2标量清单 4 2 2 2" xfId="9063"/>
    <cellStyle name="差_2标量清单 4 2 2 2 2" xfId="9068"/>
    <cellStyle name="差_2标量清单 4 2 2 2 3" xfId="9089"/>
    <cellStyle name="差_2标量清单 4 2 3" xfId="28795"/>
    <cellStyle name="差_2标量清单 4 2 3 2" xfId="9199"/>
    <cellStyle name="差_2标量清单 4 2 3 3" xfId="9207"/>
    <cellStyle name="差_2标量清单 4 3" xfId="7696"/>
    <cellStyle name="差_2标量清单 4 3 2" xfId="27761"/>
    <cellStyle name="差_2标量清单 4 3 2 2" xfId="9686"/>
    <cellStyle name="差_2标量清单 4 3 2 2 2" xfId="9688"/>
    <cellStyle name="差_2标量清单 4 3 2 2 3" xfId="7494"/>
    <cellStyle name="差_2标量清单 4 3 3" xfId="28797"/>
    <cellStyle name="差_2标量清单 4 3 3 2" xfId="9774"/>
    <cellStyle name="差_2标量清单 4 3 3 3" xfId="4120"/>
    <cellStyle name="差_2标量清单 4 4" xfId="8537"/>
    <cellStyle name="差_2标量清单 4 4 2" xfId="19072"/>
    <cellStyle name="差_2标量清单 4 4 2 2" xfId="9930"/>
    <cellStyle name="差_2标量清单 4 4 2 2 2" xfId="3511"/>
    <cellStyle name="差_2标量清单 4 4 2 2 3" xfId="7586"/>
    <cellStyle name="差_2标量清单 4 4 3" xfId="19073"/>
    <cellStyle name="差_2标量清单 4 4 3 2" xfId="9959"/>
    <cellStyle name="差_2标量清单 4 4 3 3" xfId="5995"/>
    <cellStyle name="差_2标量清单 4 5" xfId="19077"/>
    <cellStyle name="差_2标量清单 4 5 2" xfId="28799"/>
    <cellStyle name="差_2标量清单 4 5 2 2" xfId="10025"/>
    <cellStyle name="差_2标量清单 4 5 2 2 2" xfId="4957"/>
    <cellStyle name="差_2标量清单 4 5 2 2 3" xfId="28800"/>
    <cellStyle name="差_2标量清单 4 5 3" xfId="22368"/>
    <cellStyle name="差_2标量清单 4 5 3 2" xfId="10043"/>
    <cellStyle name="差_2标量清单 4 5 3 3" xfId="28801"/>
    <cellStyle name="差_2标量清单 4 6" xfId="19080"/>
    <cellStyle name="差_2标量清单 4 6 2" xfId="28803"/>
    <cellStyle name="差_2标量清单 4 6 2 2" xfId="10085"/>
    <cellStyle name="差_2标量清单 4 6 2 3" xfId="2100"/>
    <cellStyle name="差_2标量清单 4 7" xfId="28804"/>
    <cellStyle name="差_2标量清单 4 7 2" xfId="28805"/>
    <cellStyle name="差_2标量清单 4 7 3" xfId="28807"/>
    <cellStyle name="差_2标量清单 5" xfId="28808"/>
    <cellStyle name="差_2标量清单 5 2" xfId="17661"/>
    <cellStyle name="差_2标量清单 5 2 2" xfId="17429"/>
    <cellStyle name="差_2标量清单 5 2 2 2" xfId="10706"/>
    <cellStyle name="差_2标量清单 5 2 2 2 2" xfId="10708"/>
    <cellStyle name="差_2标量清单 5 2 2 2 3" xfId="10719"/>
    <cellStyle name="差_2标量清单 5 2 3" xfId="17434"/>
    <cellStyle name="差_2标量清单 5 2 3 2" xfId="10805"/>
    <cellStyle name="差_2标量清单 5 2 3 3" xfId="10810"/>
    <cellStyle name="差_2标量清单 5 3" xfId="17666"/>
    <cellStyle name="差_2标量清单 5 3 2" xfId="17443"/>
    <cellStyle name="差_2标量清单 5 3 2 2" xfId="11459"/>
    <cellStyle name="差_2标量清单 5 3 2 2 2" xfId="11464"/>
    <cellStyle name="差_2标量清单 5 3 2 2 3" xfId="570"/>
    <cellStyle name="差_2标量清单 5 3 3" xfId="17446"/>
    <cellStyle name="差_2标量清单 5 3 3 2" xfId="11556"/>
    <cellStyle name="差_2标量清单 5 3 3 3" xfId="11570"/>
    <cellStyle name="差_2标量清单 5 4" xfId="17672"/>
    <cellStyle name="差_2标量清单 5 4 2" xfId="17456"/>
    <cellStyle name="差_2标量清单 5 4 2 2" xfId="11751"/>
    <cellStyle name="差_2标量清单 5 4 2 2 2" xfId="1824"/>
    <cellStyle name="差_2标量清单 5 4 2 2 3" xfId="2238"/>
    <cellStyle name="差_2标量清单 5 4 3" xfId="17457"/>
    <cellStyle name="差_2标量清单 5 4 3 2" xfId="11777"/>
    <cellStyle name="差_2标量清单 5 4 3 3" xfId="11780"/>
    <cellStyle name="差_2标量清单 5 5" xfId="19089"/>
    <cellStyle name="差_2标量清单 5 5 2" xfId="17468"/>
    <cellStyle name="差_2标量清单 5 5 2 2" xfId="11834"/>
    <cellStyle name="差_2标量清单 5 5 2 2 2" xfId="6898"/>
    <cellStyle name="差_2标量清单 5 5 2 2 3" xfId="28809"/>
    <cellStyle name="差_2标量清单 5 5 3" xfId="22376"/>
    <cellStyle name="差_2标量清单 5 5 3 2" xfId="11116"/>
    <cellStyle name="差_2标量清单 5 5 3 3" xfId="28812"/>
    <cellStyle name="差_2标量清单 5 6" xfId="23298"/>
    <cellStyle name="差_2标量清单 5 6 2" xfId="28814"/>
    <cellStyle name="差_2标量清单 5 6 2 2" xfId="2475"/>
    <cellStyle name="差_2标量清单 5 6 2 3" xfId="2486"/>
    <cellStyle name="差_2标量清单 5 7" xfId="23877"/>
    <cellStyle name="差_2标量清单 5 7 2" xfId="28815"/>
    <cellStyle name="差_2标量清单 5 7 3" xfId="28817"/>
    <cellStyle name="差_2标量清单 6" xfId="28818"/>
    <cellStyle name="差_2标量清单 6 2" xfId="17677"/>
    <cellStyle name="差_2标量清单 6 2 2" xfId="17498"/>
    <cellStyle name="差_2标量清单 6 2 2 2" xfId="12573"/>
    <cellStyle name="差_2标量清单 6 2 2 3" xfId="12616"/>
    <cellStyle name="差_2标量清单 6 3" xfId="17683"/>
    <cellStyle name="差_2标量清单 6 3 2" xfId="17517"/>
    <cellStyle name="差_2标量清单 6 3 3" xfId="28819"/>
    <cellStyle name="差_2标量清单 7" xfId="28820"/>
    <cellStyle name="差_2标量清单 7 2" xfId="17688"/>
    <cellStyle name="差_2标量清单 7 2 2" xfId="28821"/>
    <cellStyle name="差_2标量清单 7 2 2 2" xfId="14214"/>
    <cellStyle name="差_2标量清单 7 2 2 3" xfId="2972"/>
    <cellStyle name="差_2标量清单 7 3" xfId="28822"/>
    <cellStyle name="差_2标量清单 7 3 2" xfId="28823"/>
    <cellStyle name="差_2标量清单 7 3 3" xfId="25283"/>
    <cellStyle name="差_2标量清单 8" xfId="28824"/>
    <cellStyle name="差_2标量清单 8 2" xfId="28825"/>
    <cellStyle name="差_2标量清单 8 2 2" xfId="13148"/>
    <cellStyle name="差_2标量清单 8 2 2 2" xfId="28826"/>
    <cellStyle name="差_2标量清单 8 2 2 3" xfId="3225"/>
    <cellStyle name="差_2标量清单 8 3" xfId="13827"/>
    <cellStyle name="差_2标量清单 8 3 2" xfId="28827"/>
    <cellStyle name="差_2标量清单 8 3 3" xfId="28828"/>
    <cellStyle name="差_2标量清单 9" xfId="28829"/>
    <cellStyle name="差_2标量清单 9 2" xfId="28830"/>
    <cellStyle name="差_2标量清单 9 2 2" xfId="14636"/>
    <cellStyle name="差_2标量清单 9 2 2 2" xfId="28831"/>
    <cellStyle name="差_2标量清单 9 2 2 3" xfId="9074"/>
    <cellStyle name="差_2标量清单 9 3" xfId="28832"/>
    <cellStyle name="差_2标量清单 9 3 2" xfId="28833"/>
    <cellStyle name="差_2标量清单 9 3 3" xfId="28834"/>
    <cellStyle name="差_2标量清单_连云港电厂闸投标报价——20130721" xfId="19116"/>
    <cellStyle name="差_2标量清单_连云港电厂闸投标报价——20130721 2" xfId="23054"/>
    <cellStyle name="差_2标量清单_连云港电厂闸投标报价——20130721 2 2" xfId="25710"/>
    <cellStyle name="差_2标量清单_连云港电厂闸投标报价——20130721 2 2 2" xfId="28835"/>
    <cellStyle name="差_2标量清单_连云港电厂闸投标报价——20130721 2 2 3" xfId="28836"/>
    <cellStyle name="差_2标量清单_连云港电厂闸投标报价——20130721 3" xfId="23898"/>
    <cellStyle name="差_2标量清单_连云港电厂闸投标报价——20130721 3 2" xfId="14244"/>
    <cellStyle name="差_2标量清单_连云港电厂闸投标报价——20130721 3 3" xfId="28837"/>
    <cellStyle name="差_部分工程养护" xfId="28839"/>
    <cellStyle name="差_部分工程养护 2" xfId="17529"/>
    <cellStyle name="差_部分工程养护 2 2" xfId="28840"/>
    <cellStyle name="差_部分工程养护 2 3" xfId="28841"/>
    <cellStyle name="差_刘老涧二站概算0811" xfId="10041"/>
    <cellStyle name="差_刘老涧二站概算0811 2" xfId="4991"/>
    <cellStyle name="差_刘老涧二站概算0811 2 2" xfId="28843"/>
    <cellStyle name="差_刘老涧二站概算0811 2 3" xfId="28844"/>
    <cellStyle name="差_刘老涧二站概算0811_通榆河北延电厂闸拆建(机电报价)" xfId="28845"/>
    <cellStyle name="差_刘老涧二站概算0811_通榆河北延电厂闸拆建(机电报价) 2" xfId="28846"/>
    <cellStyle name="差_刘老涧二站概算0811_通榆河北延电厂闸拆建(机电报价) 2 2" xfId="18083"/>
    <cellStyle name="差_刘老涧二站概算0811_通榆河北延电厂闸拆建(机电报价) 2 3" xfId="18090"/>
    <cellStyle name="差_通榆河北延电厂闸拆建(机电报价)" xfId="28847"/>
    <cellStyle name="差_通榆河北延电厂闸拆建(机电报价) 2" xfId="28848"/>
    <cellStyle name="差_通榆河北延电厂闸拆建(机电报价) 2 2" xfId="25802"/>
    <cellStyle name="差_通榆河北延电厂闸拆建(机电报价) 2 2 2" xfId="28849"/>
    <cellStyle name="差_通榆河北延电厂闸拆建(机电报价) 2 2 3" xfId="28850"/>
    <cellStyle name="差_通榆河北延电厂闸拆建(机电报价) 3" xfId="12016"/>
    <cellStyle name="差_通榆河北延电厂闸拆建(机电报价) 3 2" xfId="25813"/>
    <cellStyle name="差_通榆河北延电厂闸拆建(机电报价) 3 3" xfId="27119"/>
    <cellStyle name="差_皂河站最终" xfId="28852"/>
    <cellStyle name="差_皂河站最终 10" xfId="28854"/>
    <cellStyle name="差_皂河站最终 10 2" xfId="24599"/>
    <cellStyle name="差_皂河站最终 10 2 2" xfId="28855"/>
    <cellStyle name="差_皂河站最终 10 2 2 2" xfId="15358"/>
    <cellStyle name="差_皂河站最终 10 2 2 3" xfId="15364"/>
    <cellStyle name="差_皂河站最终 10 3" xfId="17839"/>
    <cellStyle name="差_皂河站最终 10 3 2" xfId="28857"/>
    <cellStyle name="差_皂河站最终 10 3 3" xfId="14382"/>
    <cellStyle name="差_皂河站最终 11" xfId="28858"/>
    <cellStyle name="差_皂河站最终 11 2" xfId="24606"/>
    <cellStyle name="差_皂河站最终 11 2 2" xfId="28859"/>
    <cellStyle name="差_皂河站最终 11 2 3" xfId="28861"/>
    <cellStyle name="差_皂河站最终 12" xfId="28862"/>
    <cellStyle name="差_皂河站最终 12 2" xfId="7444"/>
    <cellStyle name="差_皂河站最终 12 3" xfId="4060"/>
    <cellStyle name="差_皂河站最终 2" xfId="19014"/>
    <cellStyle name="差_皂河站最终 2 10" xfId="28863"/>
    <cellStyle name="差_皂河站最终 2 10 2" xfId="28864"/>
    <cellStyle name="差_皂河站最终 2 10 2 2" xfId="20980"/>
    <cellStyle name="差_皂河站最终 2 10 2 2 2" xfId="28865"/>
    <cellStyle name="差_皂河站最终 2 10 2 2 3" xfId="28866"/>
    <cellStyle name="差_皂河站最终 2 10 3" xfId="22001"/>
    <cellStyle name="差_皂河站最终 2 10 3 2" xfId="28867"/>
    <cellStyle name="差_皂河站最终 2 10 3 3" xfId="28868"/>
    <cellStyle name="差_皂河站最终 2 11" xfId="28869"/>
    <cellStyle name="差_皂河站最终 2 11 2" xfId="28870"/>
    <cellStyle name="差_皂河站最终 2 11 2 2" xfId="28871"/>
    <cellStyle name="差_皂河站最终 2 11 2 3" xfId="28872"/>
    <cellStyle name="差_皂河站最终 2 12" xfId="28873"/>
    <cellStyle name="差_皂河站最终 2 12 2" xfId="28874"/>
    <cellStyle name="差_皂河站最终 2 12 3" xfId="28875"/>
    <cellStyle name="差_皂河站最终 2 2" xfId="24557"/>
    <cellStyle name="差_皂河站最终 2 2 2" xfId="8037"/>
    <cellStyle name="差_皂河站最终 2 2 2 2" xfId="16118"/>
    <cellStyle name="差_皂河站最终 2 2 2 2 2" xfId="17786"/>
    <cellStyle name="差_皂河站最终 2 2 2 2 2 2" xfId="28877"/>
    <cellStyle name="差_皂河站最终 2 2 2 2 2 3" xfId="28878"/>
    <cellStyle name="差_皂河站最终 2 2 2 3" xfId="16121"/>
    <cellStyle name="差_皂河站最终 2 2 2 3 2" xfId="23065"/>
    <cellStyle name="差_皂河站最终 2 2 2 3 3" xfId="23068"/>
    <cellStyle name="差_皂河站最终 2 2 3" xfId="8041"/>
    <cellStyle name="差_皂河站最终 2 2 3 2" xfId="28013"/>
    <cellStyle name="差_皂河站最终 2 2 3 2 2" xfId="11327"/>
    <cellStyle name="差_皂河站最终 2 2 3 2 2 2" xfId="28016"/>
    <cellStyle name="差_皂河站最终 2 2 3 2 2 3" xfId="21475"/>
    <cellStyle name="差_皂河站最终 2 2 3 3" xfId="23082"/>
    <cellStyle name="差_皂河站最终 2 2 3 3 2" xfId="11340"/>
    <cellStyle name="差_皂河站最终 2 2 3 3 3" xfId="23654"/>
    <cellStyle name="差_皂河站最终 2 2 4" xfId="7428"/>
    <cellStyle name="差_皂河站最终 2 2 4 2" xfId="395"/>
    <cellStyle name="差_皂河站最终 2 2 4 2 2" xfId="10263"/>
    <cellStyle name="差_皂河站最终 2 2 4 2 2 2" xfId="20725"/>
    <cellStyle name="差_皂河站最终 2 2 4 2 2 3" xfId="20731"/>
    <cellStyle name="差_皂河站最终 2 2 4 3" xfId="312"/>
    <cellStyle name="差_皂河站最终 2 2 4 3 2" xfId="28062"/>
    <cellStyle name="差_皂河站最终 2 2 4 3 3" xfId="28064"/>
    <cellStyle name="差_皂河站最终 2 2 5" xfId="7432"/>
    <cellStyle name="差_皂河站最终 2 2 5 2" xfId="28094"/>
    <cellStyle name="差_皂河站最终 2 2 5 2 2" xfId="27032"/>
    <cellStyle name="差_皂河站最终 2 2 5 2 2 2" xfId="28096"/>
    <cellStyle name="差_皂河站最终 2 2 5 2 2 3" xfId="13094"/>
    <cellStyle name="差_皂河站最终 2 2 5 3" xfId="28105"/>
    <cellStyle name="差_皂河站最终 2 2 5 3 2" xfId="28107"/>
    <cellStyle name="差_皂河站最终 2 2 5 3 3" xfId="28110"/>
    <cellStyle name="差_皂河站最终 2 2 6" xfId="12405"/>
    <cellStyle name="差_皂河站最终 2 2 6 2" xfId="28130"/>
    <cellStyle name="差_皂河站最终 2 2 6 2 2" xfId="27045"/>
    <cellStyle name="差_皂河站最终 2 2 6 2 3" xfId="28132"/>
    <cellStyle name="差_皂河站最终 2 2 7" xfId="28150"/>
    <cellStyle name="差_皂河站最终 2 2 7 2" xfId="28152"/>
    <cellStyle name="差_皂河站最终 2 2 7 3" xfId="28156"/>
    <cellStyle name="差_皂河站最终 2 3" xfId="28879"/>
    <cellStyle name="差_皂河站最终 2 3 2" xfId="28880"/>
    <cellStyle name="差_皂河站最终 2 3 2 2" xfId="28881"/>
    <cellStyle name="差_皂河站最终 2 3 2 2 2" xfId="28882"/>
    <cellStyle name="差_皂河站最终 2 3 2 2 2 2" xfId="6656"/>
    <cellStyle name="差_皂河站最终 2 3 2 2 2 3" xfId="4351"/>
    <cellStyle name="差_皂河站最终 2 3 2 3" xfId="9066"/>
    <cellStyle name="差_皂河站最终 2 3 2 3 2" xfId="28883"/>
    <cellStyle name="差_皂河站最终 2 3 2 3 3" xfId="28885"/>
    <cellStyle name="差_皂河站最终 2 3 3" xfId="28188"/>
    <cellStyle name="差_皂河站最终 2 3 3 2" xfId="28190"/>
    <cellStyle name="差_皂河站最终 2 3 3 2 2" xfId="28192"/>
    <cellStyle name="差_皂河站最终 2 3 3 2 2 2" xfId="3972"/>
    <cellStyle name="差_皂河站最终 2 3 3 2 2 3" xfId="3984"/>
    <cellStyle name="差_皂河站最终 2 3 3 3" xfId="28202"/>
    <cellStyle name="差_皂河站最终 2 3 3 3 2" xfId="28205"/>
    <cellStyle name="差_皂河站最终 2 3 3 3 3" xfId="28210"/>
    <cellStyle name="差_皂河站最终 2 3 4" xfId="12408"/>
    <cellStyle name="差_皂河站最终 2 3 4 2" xfId="9278"/>
    <cellStyle name="差_皂河站最终 2 3 4 2 2" xfId="28222"/>
    <cellStyle name="差_皂河站最终 2 3 4 2 2 2" xfId="7129"/>
    <cellStyle name="差_皂河站最终 2 3 4 2 2 3" xfId="28225"/>
    <cellStyle name="差_皂河站最终 2 3 4 3" xfId="9288"/>
    <cellStyle name="差_皂河站最终 2 3 4 3 2" xfId="28235"/>
    <cellStyle name="差_皂河站最终 2 3 4 3 3" xfId="28239"/>
    <cellStyle name="差_皂河站最终 2 3 5" xfId="12412"/>
    <cellStyle name="差_皂河站最终 2 3 5 2" xfId="28258"/>
    <cellStyle name="差_皂河站最终 2 3 5 2 2" xfId="28260"/>
    <cellStyle name="差_皂河站最终 2 3 5 2 2 2" xfId="27417"/>
    <cellStyle name="差_皂河站最终 2 3 5 2 2 3" xfId="9344"/>
    <cellStyle name="差_皂河站最终 2 3 5 3" xfId="28262"/>
    <cellStyle name="差_皂河站最终 2 3 5 3 2" xfId="28264"/>
    <cellStyle name="差_皂河站最终 2 3 5 3 3" xfId="9365"/>
    <cellStyle name="差_皂河站最终 2 3 6" xfId="13845"/>
    <cellStyle name="差_皂河站最终 2 3 6 2" xfId="28272"/>
    <cellStyle name="差_皂河站最终 2 3 6 2 2" xfId="28274"/>
    <cellStyle name="差_皂河站最终 2 3 6 2 3" xfId="20564"/>
    <cellStyle name="差_皂河站最终 2 3 7" xfId="28278"/>
    <cellStyle name="差_皂河站最终 2 3 7 2" xfId="28280"/>
    <cellStyle name="差_皂河站最终 2 3 7 3" xfId="28283"/>
    <cellStyle name="差_皂河站最终 2 4" xfId="21775"/>
    <cellStyle name="差_皂河站最终 2 4 2" xfId="28887"/>
    <cellStyle name="差_皂河站最终 2 4 2 2" xfId="28888"/>
    <cellStyle name="差_皂河站最终 2 4 2 2 2" xfId="28889"/>
    <cellStyle name="差_皂河站最终 2 4 2 2 2 2" xfId="7577"/>
    <cellStyle name="差_皂河站最终 2 4 2 2 2 3" xfId="5466"/>
    <cellStyle name="差_皂河站最终 2 4 2 3" xfId="28890"/>
    <cellStyle name="差_皂河站最终 2 4 2 3 2" xfId="28891"/>
    <cellStyle name="差_皂河站最终 2 4 2 3 3" xfId="7496"/>
    <cellStyle name="差_皂河站最终 2 4 3" xfId="28301"/>
    <cellStyle name="差_皂河站最终 2 4 3 2" xfId="28303"/>
    <cellStyle name="差_皂河站最终 2 4 3 2 2" xfId="28305"/>
    <cellStyle name="差_皂河站最终 2 4 3 2 2 2" xfId="7849"/>
    <cellStyle name="差_皂河站最终 2 4 3 2 2 3" xfId="7853"/>
    <cellStyle name="差_皂河站最终 2 4 3 3" xfId="28309"/>
    <cellStyle name="差_皂河站最终 2 4 3 3 2" xfId="28311"/>
    <cellStyle name="差_皂河站最终 2 4 3 3 3" xfId="7511"/>
    <cellStyle name="差_皂河站最终 2 4 4" xfId="13848"/>
    <cellStyle name="差_皂河站最终 2 4 4 2" xfId="9803"/>
    <cellStyle name="差_皂河站最终 2 4 4 2 2" xfId="28317"/>
    <cellStyle name="差_皂河站最终 2 4 4 2 2 2" xfId="25867"/>
    <cellStyle name="差_皂河站最终 2 4 4 2 2 3" xfId="25878"/>
    <cellStyle name="差_皂河站最终 2 4 4 3" xfId="4137"/>
    <cellStyle name="差_皂河站最终 2 4 4 3 2" xfId="28892"/>
    <cellStyle name="差_皂河站最终 2 4 4 3 3" xfId="5844"/>
    <cellStyle name="差_皂河站最终 2 4 5" xfId="13852"/>
    <cellStyle name="差_皂河站最终 2 4 5 2" xfId="28321"/>
    <cellStyle name="差_皂河站最终 2 4 5 2 2" xfId="28323"/>
    <cellStyle name="差_皂河站最终 2 4 5 2 2 2" xfId="28893"/>
    <cellStyle name="差_皂河站最终 2 4 5 2 2 3" xfId="5926"/>
    <cellStyle name="差_皂河站最终 2 4 5 3" xfId="28326"/>
    <cellStyle name="差_皂河站最终 2 4 5 3 2" xfId="28894"/>
    <cellStyle name="差_皂河站最终 2 4 5 3 3" xfId="7530"/>
    <cellStyle name="差_皂河站最终 2 4 6" xfId="13856"/>
    <cellStyle name="差_皂河站最终 2 4 6 2" xfId="28329"/>
    <cellStyle name="差_皂河站最终 2 4 6 2 2" xfId="28331"/>
    <cellStyle name="差_皂河站最终 2 4 6 2 3" xfId="20945"/>
    <cellStyle name="差_皂河站最终 2 4 7" xfId="28335"/>
    <cellStyle name="差_皂河站最终 2 4 7 2" xfId="28337"/>
    <cellStyle name="差_皂河站最终 2 4 7 3" xfId="28340"/>
    <cellStyle name="差_皂河站最终 2 5" xfId="21779"/>
    <cellStyle name="差_皂河站最终 2 5 2" xfId="20268"/>
    <cellStyle name="差_皂河站最终 2 5 2 2" xfId="28895"/>
    <cellStyle name="差_皂河站最终 2 5 2 2 2" xfId="27694"/>
    <cellStyle name="差_皂河站最终 2 5 2 2 2 2" xfId="28897"/>
    <cellStyle name="差_皂河站最终 2 5 2 2 2 3" xfId="28898"/>
    <cellStyle name="差_皂河站最终 2 5 2 3" xfId="28899"/>
    <cellStyle name="差_皂河站最终 2 5 2 3 2" xfId="27702"/>
    <cellStyle name="差_皂河站最终 2 5 2 3 3" xfId="7590"/>
    <cellStyle name="差_皂河站最终 2 5 3" xfId="20271"/>
    <cellStyle name="差_皂河站最终 2 5 3 2" xfId="28348"/>
    <cellStyle name="差_皂河站最终 2 5 3 2 2" xfId="27988"/>
    <cellStyle name="差_皂河站最终 2 5 3 2 2 2" xfId="28900"/>
    <cellStyle name="差_皂河站最终 2 5 3 2 2 3" xfId="28901"/>
    <cellStyle name="差_皂河站最终 2 5 3 3" xfId="28352"/>
    <cellStyle name="差_皂河站最终 2 5 3 3 2" xfId="27995"/>
    <cellStyle name="差_皂河站最终 2 5 3 3 3" xfId="7614"/>
    <cellStyle name="差_皂河站最终 2 5 4" xfId="13861"/>
    <cellStyle name="差_皂河站最终 2 5 4 2" xfId="9970"/>
    <cellStyle name="差_皂河站最终 2 5 4 2 2" xfId="28166"/>
    <cellStyle name="差_皂河站最终 2 5 4 2 2 2" xfId="341"/>
    <cellStyle name="差_皂河站最终 2 5 4 2 2 3" xfId="364"/>
    <cellStyle name="差_皂河站最终 2 5 4 3" xfId="5882"/>
    <cellStyle name="差_皂河站最终 2 5 4 3 2" xfId="28172"/>
    <cellStyle name="差_皂河站最终 2 5 4 3 3" xfId="28173"/>
    <cellStyle name="差_皂河站最终 2 5 5" xfId="12061"/>
    <cellStyle name="差_皂河站最终 2 5 5 2" xfId="28358"/>
    <cellStyle name="差_皂河站最终 2 5 5 2 2" xfId="28289"/>
    <cellStyle name="差_皂河站最终 2 5 5 2 2 2" xfId="768"/>
    <cellStyle name="差_皂河站最终 2 5 5 2 2 3" xfId="2636"/>
    <cellStyle name="差_皂河站最终 2 5 5 3" xfId="28360"/>
    <cellStyle name="差_皂河站最终 2 5 5 3 2" xfId="28295"/>
    <cellStyle name="差_皂河站最终 2 5 5 3 3" xfId="21082"/>
    <cellStyle name="差_皂河站最终 2 5 6" xfId="12067"/>
    <cellStyle name="差_皂河站最终 2 5 6 2" xfId="28363"/>
    <cellStyle name="差_皂河站最终 2 5 6 2 2" xfId="28346"/>
    <cellStyle name="差_皂河站最终 2 5 6 2 3" xfId="21127"/>
    <cellStyle name="差_皂河站最终 2 5 7" xfId="28366"/>
    <cellStyle name="差_皂河站最终 2 5 7 2" xfId="25165"/>
    <cellStyle name="差_皂河站最终 2 5 7 3" xfId="28368"/>
    <cellStyle name="差_皂河站最终 2 6" xfId="28902"/>
    <cellStyle name="差_皂河站最终 2 6 2" xfId="11354"/>
    <cellStyle name="差_皂河站最终 2 6 2 2" xfId="28903"/>
    <cellStyle name="差_皂河站最终 2 6 2 2 2" xfId="28904"/>
    <cellStyle name="差_皂河站最终 2 6 2 2 3" xfId="28905"/>
    <cellStyle name="差_皂河站最终 2 6 3" xfId="28371"/>
    <cellStyle name="差_皂河站最终 2 6 3 2" xfId="10037"/>
    <cellStyle name="差_皂河站最终 2 6 3 3" xfId="28377"/>
    <cellStyle name="差_皂河站最终 2 7" xfId="28906"/>
    <cellStyle name="差_皂河站最终 2 7 2" xfId="28907"/>
    <cellStyle name="差_皂河站最终 2 7 2 2" xfId="28908"/>
    <cellStyle name="差_皂河站最终 2 7 2 2 2" xfId="28909"/>
    <cellStyle name="差_皂河站最终 2 7 2 2 3" xfId="28910"/>
    <cellStyle name="差_皂河站最终 2 7 3" xfId="28911"/>
    <cellStyle name="差_皂河站最终 2 7 3 2" xfId="10092"/>
    <cellStyle name="差_皂河站最终 2 7 3 3" xfId="28913"/>
    <cellStyle name="差_皂河站最终 2 8" xfId="28915"/>
    <cellStyle name="差_皂河站最终 2 8 2" xfId="28916"/>
    <cellStyle name="差_皂河站最终 2 8 2 2" xfId="28917"/>
    <cellStyle name="差_皂河站最终 2 8 2 2 2" xfId="28918"/>
    <cellStyle name="差_皂河站最终 2 8 2 2 3" xfId="28919"/>
    <cellStyle name="差_皂河站最终 2 8 3" xfId="28920"/>
    <cellStyle name="差_皂河站最终 2 8 3 2" xfId="28921"/>
    <cellStyle name="差_皂河站最终 2 8 3 3" xfId="28922"/>
    <cellStyle name="差_皂河站最终 2 9" xfId="28923"/>
    <cellStyle name="差_皂河站最终 2 9 2" xfId="16862"/>
    <cellStyle name="差_皂河站最终 2 9 2 2" xfId="10189"/>
    <cellStyle name="差_皂河站最终 2 9 2 2 2" xfId="12728"/>
    <cellStyle name="差_皂河站最终 2 9 2 2 3" xfId="16866"/>
    <cellStyle name="差_皂河站最终 2 9 3" xfId="16874"/>
    <cellStyle name="差_皂河站最终 2 9 3 2" xfId="15342"/>
    <cellStyle name="差_皂河站最终 2 9 3 3" xfId="16882"/>
    <cellStyle name="差_皂河站最终 2_连云港电厂闸投标报价——20130721" xfId="15201"/>
    <cellStyle name="差_皂河站最终 2_连云港电厂闸投标报价——20130721 2" xfId="3745"/>
    <cellStyle name="差_皂河站最终 2_连云港电厂闸投标报价——20130721 2 2" xfId="19312"/>
    <cellStyle name="差_皂河站最终 2_连云港电厂闸投标报价——20130721 2 2 2" xfId="28924"/>
    <cellStyle name="差_皂河站最终 2_连云港电厂闸投标报价——20130721 2 2 3" xfId="22494"/>
    <cellStyle name="差_皂河站最终 2_连云港电厂闸投标报价——20130721 3" xfId="19314"/>
    <cellStyle name="差_皂河站最终 2_连云港电厂闸投标报价——20130721 3 2" xfId="28925"/>
    <cellStyle name="差_皂河站最终 2_连云港电厂闸投标报价——20130721 3 3" xfId="28926"/>
    <cellStyle name="差_皂河站最终 3" xfId="24733"/>
    <cellStyle name="差_皂河站最终 3 10" xfId="28927"/>
    <cellStyle name="差_皂河站最终 3 10 2" xfId="16953"/>
    <cellStyle name="差_皂河站最终 3 10 2 2" xfId="21397"/>
    <cellStyle name="差_皂河站最终 3 10 2 2 2" xfId="3889"/>
    <cellStyle name="差_皂河站最终 3 10 2 2 3" xfId="21402"/>
    <cellStyle name="差_皂河站最终 3 10 3" xfId="28928"/>
    <cellStyle name="差_皂河站最终 3 10 3 2" xfId="27152"/>
    <cellStyle name="差_皂河站最终 3 10 3 3" xfId="27156"/>
    <cellStyle name="差_皂河站最终 3 11" xfId="14578"/>
    <cellStyle name="差_皂河站最终 3 11 2" xfId="14580"/>
    <cellStyle name="差_皂河站最终 3 11 2 2" xfId="27253"/>
    <cellStyle name="差_皂河站最终 3 11 2 3" xfId="27262"/>
    <cellStyle name="差_皂河站最终 3 12" xfId="14583"/>
    <cellStyle name="差_皂河站最终 3 12 2" xfId="28929"/>
    <cellStyle name="差_皂河站最终 3 12 3" xfId="28930"/>
    <cellStyle name="差_皂河站最终 3 2" xfId="24737"/>
    <cellStyle name="差_皂河站最终 3 2 2" xfId="16077"/>
    <cellStyle name="差_皂河站最终 3 2 2 2" xfId="28931"/>
    <cellStyle name="差_皂河站最终 3 2 2 2 2" xfId="28932"/>
    <cellStyle name="差_皂河站最终 3 2 2 2 2 2" xfId="28933"/>
    <cellStyle name="差_皂河站最终 3 2 2 2 2 3" xfId="28934"/>
    <cellStyle name="差_皂河站最终 3 2 2 3" xfId="22800"/>
    <cellStyle name="差_皂河站最终 3 2 2 3 2" xfId="23722"/>
    <cellStyle name="差_皂河站最终 3 2 2 3 3" xfId="23724"/>
    <cellStyle name="差_皂河站最终 3 2 3" xfId="24739"/>
    <cellStyle name="差_皂河站最终 3 2 3 2" xfId="28935"/>
    <cellStyle name="差_皂河站最终 3 2 3 2 2" xfId="13357"/>
    <cellStyle name="差_皂河站最终 3 2 3 2 2 2" xfId="14373"/>
    <cellStyle name="差_皂河站最终 3 2 3 2 2 3" xfId="8487"/>
    <cellStyle name="差_皂河站最终 3 2 3 3" xfId="18937"/>
    <cellStyle name="差_皂河站最终 3 2 3 3 2" xfId="28936"/>
    <cellStyle name="差_皂河站最终 3 2 3 3 3" xfId="28937"/>
    <cellStyle name="差_皂河站最终 3 2 4" xfId="7453"/>
    <cellStyle name="差_皂河站最终 3 2 4 2" xfId="12629"/>
    <cellStyle name="差_皂河站最终 3 2 4 2 2" xfId="28938"/>
    <cellStyle name="差_皂河站最终 3 2 4 2 2 2" xfId="28939"/>
    <cellStyle name="差_皂河站最终 3 2 4 2 2 3" xfId="28940"/>
    <cellStyle name="差_皂河站最终 3 2 4 3" xfId="12631"/>
    <cellStyle name="差_皂河站最终 3 2 4 3 2" xfId="28941"/>
    <cellStyle name="差_皂河站最终 3 2 4 3 3" xfId="28942"/>
    <cellStyle name="差_皂河站最终 3 2 5" xfId="7457"/>
    <cellStyle name="差_皂河站最终 3 2 5 2" xfId="28945"/>
    <cellStyle name="差_皂河站最终 3 2 5 2 2" xfId="28946"/>
    <cellStyle name="差_皂河站最终 3 2 5 2 2 2" xfId="28947"/>
    <cellStyle name="差_皂河站最终 3 2 5 2 2 3" xfId="28949"/>
    <cellStyle name="差_皂河站最终 3 2 5 3" xfId="28950"/>
    <cellStyle name="差_皂河站最终 3 2 5 3 2" xfId="28951"/>
    <cellStyle name="差_皂河站最终 3 2 5 3 3" xfId="28952"/>
    <cellStyle name="差_皂河站最终 3 2 6" xfId="12633"/>
    <cellStyle name="差_皂河站最终 3 2 6 2" xfId="28955"/>
    <cellStyle name="差_皂河站最终 3 2 6 2 2" xfId="2399"/>
    <cellStyle name="差_皂河站最终 3 2 6 2 3" xfId="28959"/>
    <cellStyle name="差_皂河站最终 3 2 7" xfId="28962"/>
    <cellStyle name="差_皂河站最终 3 2 7 2" xfId="28963"/>
    <cellStyle name="差_皂河站最终 3 2 7 3" xfId="28964"/>
    <cellStyle name="差_皂河站最终 3 3" xfId="24741"/>
    <cellStyle name="差_皂河站最终 3 3 2" xfId="28965"/>
    <cellStyle name="差_皂河站最终 3 3 2 2" xfId="28966"/>
    <cellStyle name="差_皂河站最终 3 3 2 2 2" xfId="28967"/>
    <cellStyle name="差_皂河站最终 3 3 2 2 2 2" xfId="3950"/>
    <cellStyle name="差_皂河站最终 3 3 2 2 2 3" xfId="8777"/>
    <cellStyle name="差_皂河站最终 3 3 2 3" xfId="28970"/>
    <cellStyle name="差_皂河站最终 3 3 2 3 2" xfId="28971"/>
    <cellStyle name="差_皂河站最终 3 3 2 3 3" xfId="28972"/>
    <cellStyle name="差_皂河站最终 3 3 3" xfId="28973"/>
    <cellStyle name="差_皂河站最终 3 3 3 2" xfId="28974"/>
    <cellStyle name="差_皂河站最终 3 3 3 2 2" xfId="28975"/>
    <cellStyle name="差_皂河站最终 3 3 3 2 2 2" xfId="1589"/>
    <cellStyle name="差_皂河站最终 3 3 3 2 2 3" xfId="1600"/>
    <cellStyle name="差_皂河站最终 3 3 3 3" xfId="10807"/>
    <cellStyle name="差_皂河站最终 3 3 3 3 2" xfId="28976"/>
    <cellStyle name="差_皂河站最终 3 3 3 3 3" xfId="28977"/>
    <cellStyle name="差_皂河站最终 3 3 4" xfId="12635"/>
    <cellStyle name="差_皂河站最终 3 3 4 2" xfId="10868"/>
    <cellStyle name="差_皂河站最终 3 3 4 2 2" xfId="2690"/>
    <cellStyle name="差_皂河站最终 3 3 4 2 2 2" xfId="9190"/>
    <cellStyle name="差_皂河站最终 3 3 4 2 2 3" xfId="10873"/>
    <cellStyle name="差_皂河站最终 3 3 4 3" xfId="10882"/>
    <cellStyle name="差_皂河站最终 3 3 4 3 2" xfId="10887"/>
    <cellStyle name="差_皂河站最终 3 3 4 3 3" xfId="10899"/>
    <cellStyle name="差_皂河站最终 3 3 5" xfId="12638"/>
    <cellStyle name="差_皂河站最终 3 3 5 2" xfId="10957"/>
    <cellStyle name="差_皂河站最终 3 3 5 2 2" xfId="28978"/>
    <cellStyle name="差_皂河站最终 3 3 5 2 2 2" xfId="28979"/>
    <cellStyle name="差_皂河站最终 3 3 5 2 2 3" xfId="28980"/>
    <cellStyle name="差_皂河站最终 3 3 5 3" xfId="10976"/>
    <cellStyle name="差_皂河站最终 3 3 5 3 2" xfId="28981"/>
    <cellStyle name="差_皂河站最终 3 3 5 3 3" xfId="10984"/>
    <cellStyle name="差_皂河站最终 3 3 6" xfId="12643"/>
    <cellStyle name="差_皂河站最终 3 3 6 2" xfId="28982"/>
    <cellStyle name="差_皂河站最终 3 3 6 2 2" xfId="28984"/>
    <cellStyle name="差_皂河站最终 3 3 6 2 3" xfId="21631"/>
    <cellStyle name="差_皂河站最终 3 3 7" xfId="21906"/>
    <cellStyle name="差_皂河站最终 3 3 7 2" xfId="28986"/>
    <cellStyle name="差_皂河站最终 3 3 7 3" xfId="28987"/>
    <cellStyle name="差_皂河站最终 3 4" xfId="24743"/>
    <cellStyle name="差_皂河站最终 3 4 2" xfId="28988"/>
    <cellStyle name="差_皂河站最终 3 4 2 2" xfId="28989"/>
    <cellStyle name="差_皂河站最终 3 4 2 2 2" xfId="28990"/>
    <cellStyle name="差_皂河站最终 3 4 2 2 2 2" xfId="2290"/>
    <cellStyle name="差_皂河站最终 3 4 2 2 2 3" xfId="725"/>
    <cellStyle name="差_皂河站最终 3 4 2 3" xfId="28991"/>
    <cellStyle name="差_皂河站最终 3 4 2 3 2" xfId="28992"/>
    <cellStyle name="差_皂河站最终 3 4 2 3 3" xfId="572"/>
    <cellStyle name="差_皂河站最终 3 4 3" xfId="27307"/>
    <cellStyle name="差_皂河站最终 3 4 3 2" xfId="28993"/>
    <cellStyle name="差_皂河站最终 3 4 3 2 2" xfId="28994"/>
    <cellStyle name="差_皂河站最终 3 4 3 2 2 2" xfId="5475"/>
    <cellStyle name="差_皂河站最终 3 4 3 2 2 3" xfId="9656"/>
    <cellStyle name="差_皂河站最终 3 4 3 3" xfId="28995"/>
    <cellStyle name="差_皂河站最终 3 4 3 3 2" xfId="28996"/>
    <cellStyle name="差_皂河站最终 3 4 3 3 3" xfId="626"/>
    <cellStyle name="差_皂河站最终 3 4 4" xfId="12646"/>
    <cellStyle name="差_皂河站最终 3 4 4 2" xfId="28997"/>
    <cellStyle name="差_皂河站最终 3 4 4 2 2" xfId="1550"/>
    <cellStyle name="差_皂河站最终 3 4 4 2 2 2" xfId="28998"/>
    <cellStyle name="差_皂河站最终 3 4 4 2 2 3" xfId="28999"/>
    <cellStyle name="差_皂河站最终 3 4 4 3" xfId="29000"/>
    <cellStyle name="差_皂河站最终 3 4 4 3 2" xfId="29001"/>
    <cellStyle name="差_皂河站最终 3 4 4 3 3" xfId="667"/>
    <cellStyle name="差_皂河站最终 3 4 5" xfId="12649"/>
    <cellStyle name="差_皂河站最终 3 4 5 2" xfId="11627"/>
    <cellStyle name="差_皂河站最终 3 4 5 2 2" xfId="29002"/>
    <cellStyle name="差_皂河站最终 3 4 5 2 2 2" xfId="29005"/>
    <cellStyle name="差_皂河站最终 3 4 5 2 2 3" xfId="29006"/>
    <cellStyle name="差_皂河站最终 3 4 5 3" xfId="11659"/>
    <cellStyle name="差_皂河站最终 3 4 5 3 2" xfId="29007"/>
    <cellStyle name="差_皂河站最终 3 4 5 3 3" xfId="731"/>
    <cellStyle name="差_皂河站最终 3 4 6" xfId="21909"/>
    <cellStyle name="差_皂河站最终 3 4 6 2" xfId="29008"/>
    <cellStyle name="差_皂河站最终 3 4 6 2 2" xfId="29009"/>
    <cellStyle name="差_皂河站最终 3 4 6 2 3" xfId="22116"/>
    <cellStyle name="差_皂河站最终 3 4 7" xfId="21911"/>
    <cellStyle name="差_皂河站最终 3 4 7 2" xfId="29010"/>
    <cellStyle name="差_皂河站最终 3 4 7 3" xfId="29012"/>
    <cellStyle name="差_皂河站最终 3 5" xfId="29013"/>
    <cellStyle name="差_皂河站最终 3 5 2" xfId="9403"/>
    <cellStyle name="差_皂河站最终 3 5 2 2" xfId="29014"/>
    <cellStyle name="差_皂河站最终 3 5 2 2 2" xfId="29015"/>
    <cellStyle name="差_皂河站最终 3 5 2 2 2 2" xfId="29016"/>
    <cellStyle name="差_皂河站最终 3 5 2 2 2 3" xfId="29017"/>
    <cellStyle name="差_皂河站最终 3 5 2 3" xfId="29018"/>
    <cellStyle name="差_皂河站最终 3 5 2 3 2" xfId="29019"/>
    <cellStyle name="差_皂河站最终 3 5 2 3 3" xfId="2240"/>
    <cellStyle name="差_皂河站最终 3 5 3" xfId="2566"/>
    <cellStyle name="差_皂河站最终 3 5 3 2" xfId="29020"/>
    <cellStyle name="差_皂河站最终 3 5 3 2 2" xfId="29022"/>
    <cellStyle name="差_皂河站最终 3 5 3 2 2 2" xfId="29023"/>
    <cellStyle name="差_皂河站最终 3 5 3 2 2 3" xfId="29024"/>
    <cellStyle name="差_皂河站最终 3 5 3 3" xfId="29025"/>
    <cellStyle name="差_皂河站最终 3 5 3 3 2" xfId="29027"/>
    <cellStyle name="差_皂河站最终 3 5 3 3 3" xfId="2321"/>
    <cellStyle name="差_皂河站最终 3 5 4" xfId="29028"/>
    <cellStyle name="差_皂河站最终 3 5 4 2" xfId="29030"/>
    <cellStyle name="差_皂河站最终 3 5 4 2 2" xfId="29031"/>
    <cellStyle name="差_皂河站最终 3 5 4 2 2 2" xfId="29032"/>
    <cellStyle name="差_皂河站最终 3 5 4 2 2 3" xfId="29033"/>
    <cellStyle name="差_皂河站最终 3 5 4 3" xfId="29034"/>
    <cellStyle name="差_皂河站最终 3 5 4 3 2" xfId="29035"/>
    <cellStyle name="差_皂河站最终 3 5 4 3 3" xfId="29036"/>
    <cellStyle name="差_皂河站最终 3 5 5" xfId="14135"/>
    <cellStyle name="差_皂河站最终 3 5 5 2" xfId="566"/>
    <cellStyle name="差_皂河站最终 3 5 5 2 2" xfId="29039"/>
    <cellStyle name="差_皂河站最终 3 5 5 2 2 2" xfId="29040"/>
    <cellStyle name="差_皂河站最终 3 5 5 2 2 3" xfId="29041"/>
    <cellStyle name="差_皂河站最终 3 5 5 3" xfId="493"/>
    <cellStyle name="差_皂河站最终 3 5 5 3 2" xfId="29042"/>
    <cellStyle name="差_皂河站最终 3 5 5 3 3" xfId="22465"/>
    <cellStyle name="差_皂河站最终 3 5 6" xfId="14139"/>
    <cellStyle name="差_皂河站最终 3 5 6 2" xfId="29043"/>
    <cellStyle name="差_皂河站最终 3 5 6 2 2" xfId="29045"/>
    <cellStyle name="差_皂河站最终 3 5 6 2 3" xfId="22510"/>
    <cellStyle name="差_皂河站最终 3 5 7" xfId="21913"/>
    <cellStyle name="差_皂河站最终 3 5 7 2" xfId="29047"/>
    <cellStyle name="差_皂河站最终 3 5 7 3" xfId="29048"/>
    <cellStyle name="差_皂河站最终 3 6" xfId="29049"/>
    <cellStyle name="差_皂河站最终 3 6 2" xfId="11367"/>
    <cellStyle name="差_皂河站最终 3 6 2 2" xfId="29051"/>
    <cellStyle name="差_皂河站最终 3 6 2 2 2" xfId="25327"/>
    <cellStyle name="差_皂河站最终 3 6 2 2 3" xfId="29052"/>
    <cellStyle name="差_皂河站最终 3 6 3" xfId="29054"/>
    <cellStyle name="差_皂河站最终 3 6 3 2" xfId="29056"/>
    <cellStyle name="差_皂河站最终 3 6 3 3" xfId="29057"/>
    <cellStyle name="差_皂河站最终 3 7" xfId="29058"/>
    <cellStyle name="差_皂河站最终 3 7 2" xfId="29060"/>
    <cellStyle name="差_皂河站最终 3 7 2 2" xfId="6599"/>
    <cellStyle name="差_皂河站最终 3 7 2 2 2" xfId="29061"/>
    <cellStyle name="差_皂河站最终 3 7 2 2 3" xfId="29063"/>
    <cellStyle name="差_皂河站最终 3 7 3" xfId="29065"/>
    <cellStyle name="差_皂河站最终 3 7 3 2" xfId="29066"/>
    <cellStyle name="差_皂河站最终 3 7 3 3" xfId="29067"/>
    <cellStyle name="差_皂河站最终 3 8" xfId="29068"/>
    <cellStyle name="差_皂河站最终 3 8 2" xfId="29069"/>
    <cellStyle name="差_皂河站最终 3 8 2 2" xfId="6877"/>
    <cellStyle name="差_皂河站最终 3 8 2 2 2" xfId="29070"/>
    <cellStyle name="差_皂河站最终 3 8 2 2 3" xfId="29072"/>
    <cellStyle name="差_皂河站最终 3 8 3" xfId="29074"/>
    <cellStyle name="差_皂河站最终 3 8 3 2" xfId="1862"/>
    <cellStyle name="差_皂河站最终 3 8 3 3" xfId="29075"/>
    <cellStyle name="差_皂河站最终 3 9" xfId="21334"/>
    <cellStyle name="差_皂河站最终 3 9 2" xfId="16901"/>
    <cellStyle name="差_皂河站最终 3 9 2 2" xfId="11896"/>
    <cellStyle name="差_皂河站最终 3 9 2 2 2" xfId="29077"/>
    <cellStyle name="差_皂河站最终 3 9 2 2 3" xfId="29079"/>
    <cellStyle name="差_皂河站最终 3 9 3" xfId="16904"/>
    <cellStyle name="差_皂河站最终 3 9 3 2" xfId="29080"/>
    <cellStyle name="差_皂河站最终 3 9 3 3" xfId="29081"/>
    <cellStyle name="差_皂河站最终 3_连云港电厂闸投标报价——20130721" xfId="29082"/>
    <cellStyle name="差_皂河站最终 3_连云港电厂闸投标报价——20130721 2" xfId="29083"/>
    <cellStyle name="差_皂河站最终 3_连云港电厂闸投标报价——20130721 2 2" xfId="29084"/>
    <cellStyle name="差_皂河站最终 3_连云港电厂闸投标报价——20130721 2 2 2" xfId="8450"/>
    <cellStyle name="差_皂河站最终 3_连云港电厂闸投标报价——20130721 2 2 3" xfId="1306"/>
    <cellStyle name="差_皂河站最终 3_连云港电厂闸投标报价——20130721 3" xfId="21054"/>
    <cellStyle name="差_皂河站最终 3_连云港电厂闸投标报价——20130721 3 2" xfId="21056"/>
    <cellStyle name="差_皂河站最终 3_连云港电厂闸投标报价——20130721 3 3" xfId="21058"/>
    <cellStyle name="差_皂河站最终 4" xfId="24744"/>
    <cellStyle name="差_皂河站最终 4 2" xfId="24748"/>
    <cellStyle name="差_皂河站最终 4 2 2" xfId="24750"/>
    <cellStyle name="差_皂河站最终 4 2 2 2" xfId="29085"/>
    <cellStyle name="差_皂河站最终 4 2 2 3" xfId="29086"/>
    <cellStyle name="差_皂河站最终 4 3" xfId="24755"/>
    <cellStyle name="差_皂河站最终 4 3 2" xfId="29087"/>
    <cellStyle name="差_皂河站最终 4 3 3" xfId="29089"/>
    <cellStyle name="差_皂河站最终 5" xfId="24758"/>
    <cellStyle name="差_皂河站最终 5 2" xfId="24759"/>
    <cellStyle name="差_皂河站最终 5 2 2" xfId="29090"/>
    <cellStyle name="差_皂河站最终 5 2 2 2" xfId="25398"/>
    <cellStyle name="差_皂河站最终 5 2 2 3" xfId="25400"/>
    <cellStyle name="差_皂河站最终 5 3" xfId="24763"/>
    <cellStyle name="差_皂河站最终 5 3 2" xfId="29091"/>
    <cellStyle name="差_皂河站最终 5 3 3" xfId="29093"/>
    <cellStyle name="差_皂河站最终 6" xfId="24766"/>
    <cellStyle name="差_皂河站最终 6 2" xfId="29094"/>
    <cellStyle name="差_皂河站最终 6 2 2" xfId="29097"/>
    <cellStyle name="差_皂河站最终 6 2 2 2" xfId="21695"/>
    <cellStyle name="差_皂河站最终 6 2 2 3" xfId="21786"/>
    <cellStyle name="差_皂河站最终 6 3" xfId="29098"/>
    <cellStyle name="差_皂河站最终 6 3 2" xfId="29099"/>
    <cellStyle name="差_皂河站最终 6 3 3" xfId="29101"/>
    <cellStyle name="差_皂河站最终 7" xfId="24768"/>
    <cellStyle name="差_皂河站最终 7 2" xfId="29102"/>
    <cellStyle name="差_皂河站最终 7 2 2" xfId="17478"/>
    <cellStyle name="差_皂河站最终 7 2 2 2" xfId="11962"/>
    <cellStyle name="差_皂河站最终 7 2 2 3" xfId="11965"/>
    <cellStyle name="差_皂河站最终 7 3" xfId="29104"/>
    <cellStyle name="差_皂河站最终 7 3 2" xfId="29105"/>
    <cellStyle name="差_皂河站最终 7 3 3" xfId="28856"/>
    <cellStyle name="差_皂河站最终 8" xfId="27460"/>
    <cellStyle name="差_皂河站最终 8 2" xfId="23109"/>
    <cellStyle name="差_皂河站最终 8 2 2" xfId="29107"/>
    <cellStyle name="差_皂河站最终 8 2 2 2" xfId="29109"/>
    <cellStyle name="差_皂河站最终 8 2 2 3" xfId="29110"/>
    <cellStyle name="差_皂河站最终 8 3" xfId="23061"/>
    <cellStyle name="差_皂河站最终 8 3 2" xfId="29111"/>
    <cellStyle name="差_皂河站最终 8 3 3" xfId="28860"/>
    <cellStyle name="差_皂河站最终 9" xfId="27462"/>
    <cellStyle name="差_皂河站最终 9 2" xfId="9520"/>
    <cellStyle name="差_皂河站最终 9 2 2" xfId="9522"/>
    <cellStyle name="差_皂河站最终 9 2 2 2" xfId="9525"/>
    <cellStyle name="差_皂河站最终 9 2 2 3" xfId="3537"/>
    <cellStyle name="差_皂河站最终 9 3" xfId="29112"/>
    <cellStyle name="差_皂河站最终 9 3 2" xfId="227"/>
    <cellStyle name="差_皂河站最终 9 3 3" xfId="7449"/>
    <cellStyle name="常规" xfId="0" builtinId="0"/>
    <cellStyle name="常规 10" xfId="29113"/>
    <cellStyle name="常规 10 10" xfId="29114"/>
    <cellStyle name="常规 10 10 2" xfId="25504"/>
    <cellStyle name="常规 10 10 3" xfId="29115"/>
    <cellStyle name="常规 10 11" xfId="29118"/>
    <cellStyle name="常规 10 11 2" xfId="29120"/>
    <cellStyle name="常规 10 12" xfId="24695"/>
    <cellStyle name="常规 10 12 2" xfId="24697"/>
    <cellStyle name="常规 10 2" xfId="29122"/>
    <cellStyle name="常规 10 2 2" xfId="29124"/>
    <cellStyle name="常规 10 2 2 2" xfId="19296"/>
    <cellStyle name="常规 10 2 2 2 2" xfId="2150"/>
    <cellStyle name="常规 10 2 2 2 2 2" xfId="13048"/>
    <cellStyle name="常规 10 2 2 2 2 3" xfId="13050"/>
    <cellStyle name="常规 10 2 2 3" xfId="28956"/>
    <cellStyle name="常规 10 2 2 3 2" xfId="2400"/>
    <cellStyle name="常规 10 2 2 3 3" xfId="28957"/>
    <cellStyle name="常规 10 2 3" xfId="29126"/>
    <cellStyle name="常规 10 2 3 2" xfId="29128"/>
    <cellStyle name="常规 10 2 3 2 2" xfId="3221"/>
    <cellStyle name="常规 10 2 3 2 3" xfId="3231"/>
    <cellStyle name="常规 10 2 4" xfId="29129"/>
    <cellStyle name="常规 10 2 4 2" xfId="29131"/>
    <cellStyle name="常规 10 2 4 3" xfId="29133"/>
    <cellStyle name="常规 10 3" xfId="29134"/>
    <cellStyle name="常规 10 3 2" xfId="29136"/>
    <cellStyle name="常规 10 3 2 2" xfId="11004"/>
    <cellStyle name="常规 10 3 2 2 2" xfId="3505"/>
    <cellStyle name="常规 10 3 2 2 2 2" xfId="13518"/>
    <cellStyle name="常规 10 3 2 2 2 2 2" xfId="11968"/>
    <cellStyle name="常规 10 3 2 2 2 3" xfId="29138"/>
    <cellStyle name="常规 10 3 2 2 3" xfId="11008"/>
    <cellStyle name="常规 10 3 2 3" xfId="28983"/>
    <cellStyle name="常规 10 3 2 3 2" xfId="28985"/>
    <cellStyle name="常规 10 3 2 3 3" xfId="21629"/>
    <cellStyle name="常规 10 3 2 4" xfId="29139"/>
    <cellStyle name="常规 10 3 3" xfId="29141"/>
    <cellStyle name="常规 10 3 3 2" xfId="11015"/>
    <cellStyle name="常规 10 3 3 2 2" xfId="29142"/>
    <cellStyle name="常规 10 3 3 2 3" xfId="11022"/>
    <cellStyle name="常规 10 3 4" xfId="29144"/>
    <cellStyle name="常规 10 3 4 2" xfId="11030"/>
    <cellStyle name="常规 10 3 4 2 2" xfId="29146"/>
    <cellStyle name="常规 10 3 4 2 3" xfId="11034"/>
    <cellStyle name="常规 10 3 5" xfId="25207"/>
    <cellStyle name="常规 10 3 5 2" xfId="3655"/>
    <cellStyle name="常规 10 3 5 3" xfId="29147"/>
    <cellStyle name="常规 10 3 6" xfId="26748"/>
    <cellStyle name="常规 10 3 8" xfId="27645"/>
    <cellStyle name="常规 10 3_2016年维修养护经费（3.9中间稿改）" xfId="29148"/>
    <cellStyle name="常规 10 4" xfId="29149"/>
    <cellStyle name="常规 10 4 2" xfId="29151"/>
    <cellStyle name="常规 10 4 2 2" xfId="11668"/>
    <cellStyle name="常规 10 4 2 2 2" xfId="2118"/>
    <cellStyle name="常规 10 4 2 2 3" xfId="11672"/>
    <cellStyle name="常规 10 4 3" xfId="29152"/>
    <cellStyle name="常规 10 4 3 2" xfId="29153"/>
    <cellStyle name="常规 10 4 3 3" xfId="29011"/>
    <cellStyle name="常规 10 5" xfId="29154"/>
    <cellStyle name="常规 10 5 2" xfId="29155"/>
    <cellStyle name="常规 10 5 2 2" xfId="1971"/>
    <cellStyle name="常规 10 5 2 3" xfId="29044"/>
    <cellStyle name="常规 10 6" xfId="29156"/>
    <cellStyle name="常规 10 6 2" xfId="29157"/>
    <cellStyle name="常规 10 6 2 2" xfId="29158"/>
    <cellStyle name="常规 10 6 2 2 2" xfId="3585"/>
    <cellStyle name="常规 10 6 2 2 2 2" xfId="29159"/>
    <cellStyle name="常规 10 6 2 2 2 3" xfId="13697"/>
    <cellStyle name="常规 10 6 2 3" xfId="29160"/>
    <cellStyle name="常规 10 6 2 3 2" xfId="29161"/>
    <cellStyle name="常规 10 6 2 3 3" xfId="29162"/>
    <cellStyle name="常规 10 6 3" xfId="29163"/>
    <cellStyle name="常规 10 6 3 2" xfId="29164"/>
    <cellStyle name="常规 10 6 3 2 2" xfId="29165"/>
    <cellStyle name="常规 10 6 3 2 3" xfId="29166"/>
    <cellStyle name="常规 10 6 4" xfId="29167"/>
    <cellStyle name="常规 10 6 4 2" xfId="29169"/>
    <cellStyle name="常规 10 6 4 2 2" xfId="29170"/>
    <cellStyle name="常规 10 6 4 2 3" xfId="29172"/>
    <cellStyle name="常规 10 6 5" xfId="68"/>
    <cellStyle name="常规 10 6 5 2" xfId="1611"/>
    <cellStyle name="常规 10 6 5 3" xfId="1672"/>
    <cellStyle name="常规 10 6 6" xfId="1735"/>
    <cellStyle name="常规 10 6_2016年维修养护经费（3.9中间稿改）" xfId="1332"/>
    <cellStyle name="常规 10 7" xfId="6059"/>
    <cellStyle name="常规 10 7 2" xfId="2052"/>
    <cellStyle name="常规 10 7 2 2" xfId="29173"/>
    <cellStyle name="常规 10 7 2 3" xfId="29174"/>
    <cellStyle name="常规 10 8" xfId="8356"/>
    <cellStyle name="常规 10 8 2" xfId="29175"/>
    <cellStyle name="常规 10 8 2 2" xfId="18045"/>
    <cellStyle name="常规 10 8 2 3" xfId="29176"/>
    <cellStyle name="常规 10 9" xfId="8359"/>
    <cellStyle name="常规 10 9 2" xfId="29178"/>
    <cellStyle name="常规 10 9 2 2" xfId="29179"/>
    <cellStyle name="常规 10 9 2 3" xfId="29180"/>
    <cellStyle name="常规 100" xfId="23692"/>
    <cellStyle name="常规 101" xfId="23695"/>
    <cellStyle name="常规 102" xfId="29182"/>
    <cellStyle name="常规 103" xfId="29185"/>
    <cellStyle name="常规 104" xfId="29187"/>
    <cellStyle name="常规 105" xfId="16512"/>
    <cellStyle name="常规 106" xfId="10227"/>
    <cellStyle name="常规 107" xfId="29190"/>
    <cellStyle name="常规 108" xfId="29192"/>
    <cellStyle name="常规 109" xfId="29194"/>
    <cellStyle name="常规 11" xfId="29196"/>
    <cellStyle name="常规 11 10" xfId="29198"/>
    <cellStyle name="常规 11 2" xfId="29199"/>
    <cellStyle name="常规 11 2 2" xfId="16094"/>
    <cellStyle name="常规 11 2 2 2" xfId="29201"/>
    <cellStyle name="常规 11 2 2 2 2" xfId="29202"/>
    <cellStyle name="常规 11 2 2 2 3" xfId="29203"/>
    <cellStyle name="常规 11 2 3" xfId="29205"/>
    <cellStyle name="常规 11 2 3 2" xfId="29208"/>
    <cellStyle name="常规 11 2 3 2 2" xfId="29209"/>
    <cellStyle name="常规 11 2 3 2 3" xfId="29210"/>
    <cellStyle name="常规 11 2 4" xfId="29211"/>
    <cellStyle name="常规 11 2 4 2" xfId="29214"/>
    <cellStyle name="常规 11 2 4 2 2" xfId="29216"/>
    <cellStyle name="常规 11 2 4 2 3" xfId="29218"/>
    <cellStyle name="常规 11 2 5" xfId="29220"/>
    <cellStyle name="常规 11 2 5 2" xfId="29222"/>
    <cellStyle name="常规 11 2 5 2 2" xfId="29224"/>
    <cellStyle name="常规 11 2 5 2 3" xfId="29226"/>
    <cellStyle name="常规 11 2 6" xfId="29228"/>
    <cellStyle name="常规 11 2 6 2" xfId="29230"/>
    <cellStyle name="常规 11 2 6 3" xfId="29232"/>
    <cellStyle name="常规 11 3" xfId="29234"/>
    <cellStyle name="常规 11 3 2" xfId="29235"/>
    <cellStyle name="常规 11 3 2 2" xfId="29236"/>
    <cellStyle name="常规 11 3 2 2 2" xfId="12859"/>
    <cellStyle name="常规 11 3 2 2 3" xfId="12866"/>
    <cellStyle name="常规 11 3 3" xfId="29240"/>
    <cellStyle name="常规 11 3 3 2" xfId="29241"/>
    <cellStyle name="常规 11 3 3 3" xfId="29244"/>
    <cellStyle name="常规 11 4" xfId="29247"/>
    <cellStyle name="常规 11 4 2" xfId="29248"/>
    <cellStyle name="常规 11 4 2 2" xfId="29249"/>
    <cellStyle name="常规 11 4 2 3" xfId="29250"/>
    <cellStyle name="常规 11 5" xfId="29251"/>
    <cellStyle name="常规 11 5 2" xfId="29252"/>
    <cellStyle name="常规 11 5 2 2" xfId="8747"/>
    <cellStyle name="常规 11 5 2 3" xfId="13646"/>
    <cellStyle name="常规 11 6" xfId="6612"/>
    <cellStyle name="常规 11 6 2" xfId="2334"/>
    <cellStyle name="常规 11 6 2 2" xfId="29050"/>
    <cellStyle name="常规 11 6 2 3" xfId="29059"/>
    <cellStyle name="常规 11 7" xfId="6617"/>
    <cellStyle name="常规 11 7 2" xfId="2372"/>
    <cellStyle name="常规 11 7 3" xfId="9241"/>
    <cellStyle name="常规 11 8" xfId="6626"/>
    <cellStyle name="常规 11 9" xfId="7650"/>
    <cellStyle name="常规 110" xfId="16513"/>
    <cellStyle name="常规 111" xfId="10226"/>
    <cellStyle name="常规 112" xfId="29191"/>
    <cellStyle name="常规 113" xfId="29193"/>
    <cellStyle name="常规 114" xfId="29195"/>
    <cellStyle name="常规 115" xfId="29253"/>
    <cellStyle name="常规 116" xfId="29255"/>
    <cellStyle name="常规 117" xfId="29257"/>
    <cellStyle name="常规 118" xfId="29259"/>
    <cellStyle name="常规 119" xfId="29003"/>
    <cellStyle name="常规 12" xfId="28463"/>
    <cellStyle name="常规 12 2" xfId="28466"/>
    <cellStyle name="常规 12 2 2" xfId="29261"/>
    <cellStyle name="常规 12 2 2 2" xfId="29262"/>
    <cellStyle name="常规 12 2 2 2 2" xfId="29263"/>
    <cellStyle name="常规 12 2 2 2 3" xfId="29264"/>
    <cellStyle name="常规 12 2 2 5" xfId="29265"/>
    <cellStyle name="常规 12 2 3" xfId="29266"/>
    <cellStyle name="常规 12 2 3 2" xfId="29267"/>
    <cellStyle name="常规 12 2 3 2 2" xfId="29268"/>
    <cellStyle name="常规 12 2 3 2 3" xfId="29269"/>
    <cellStyle name="常规 12 2 4" xfId="29270"/>
    <cellStyle name="常规 12 2 4 2" xfId="11990"/>
    <cellStyle name="常规 12 2 4 3" xfId="29272"/>
    <cellStyle name="常规 12 3" xfId="28468"/>
    <cellStyle name="常规 12 3 2" xfId="29273"/>
    <cellStyle name="常规 12 3 2 2" xfId="29275"/>
    <cellStyle name="常规 12 3 2 3" xfId="29277"/>
    <cellStyle name="常规 12 4" xfId="29278"/>
    <cellStyle name="常规 12 4 2" xfId="29279"/>
    <cellStyle name="常规 12 4 2 2" xfId="29280"/>
    <cellStyle name="常规 12 4 2 3" xfId="29281"/>
    <cellStyle name="常规 12 5" xfId="13145"/>
    <cellStyle name="常规 12 5 2" xfId="29282"/>
    <cellStyle name="常规 12 5 2 2" xfId="27768"/>
    <cellStyle name="常规 12 5 2 3" xfId="29283"/>
    <cellStyle name="常规 12 6" xfId="6634"/>
    <cellStyle name="常规 12 6 2" xfId="29284"/>
    <cellStyle name="常规 12 6 2 2" xfId="29285"/>
    <cellStyle name="常规 12 6 2 3" xfId="29286"/>
    <cellStyle name="常规 12 7" xfId="6641"/>
    <cellStyle name="常规 12 7 2" xfId="29287"/>
    <cellStyle name="常规 12 7 2 2" xfId="29288"/>
    <cellStyle name="常规 12 7 2 3" xfId="29289"/>
    <cellStyle name="常规 12 8" xfId="10001"/>
    <cellStyle name="常规 12 8 2" xfId="29290"/>
    <cellStyle name="常规 12 8 3" xfId="19947"/>
    <cellStyle name="常规 120" xfId="29254"/>
    <cellStyle name="常规 121" xfId="29256"/>
    <cellStyle name="常规 122" xfId="29258"/>
    <cellStyle name="常规 123" xfId="29260"/>
    <cellStyle name="常规 124" xfId="29004"/>
    <cellStyle name="常规 125" xfId="11650"/>
    <cellStyle name="常规 126" xfId="11655"/>
    <cellStyle name="常规 13" xfId="28472"/>
    <cellStyle name="常规 13 2" xfId="29292"/>
    <cellStyle name="常规 13 2 2" xfId="29294"/>
    <cellStyle name="常规 13 2 2 2" xfId="16410"/>
    <cellStyle name="常规 13 2 2 2 2" xfId="22681"/>
    <cellStyle name="常规 13 2 2 2 3" xfId="22689"/>
    <cellStyle name="常规 13 2 3" xfId="29295"/>
    <cellStyle name="常规 13 2 3 2" xfId="12833"/>
    <cellStyle name="常规 13 2 3 2 2" xfId="16325"/>
    <cellStyle name="常规 13 2 3 2 3" xfId="16341"/>
    <cellStyle name="常规 13 2 4" xfId="29296"/>
    <cellStyle name="常规 13 2 4 2" xfId="1118"/>
    <cellStyle name="常规 13 2 4 3" xfId="1153"/>
    <cellStyle name="常规 13 3" xfId="29298"/>
    <cellStyle name="常规 13 3 2" xfId="29299"/>
    <cellStyle name="常规 13 3 2 2" xfId="13917"/>
    <cellStyle name="常规 13 3 2 3" xfId="13933"/>
    <cellStyle name="常规 13 4" xfId="29300"/>
    <cellStyle name="常规 13 4 2" xfId="29301"/>
    <cellStyle name="常规 13 4 2 2" xfId="14065"/>
    <cellStyle name="常规 13 4 2 3" xfId="14069"/>
    <cellStyle name="常规 13 5" xfId="29302"/>
    <cellStyle name="常规 13 5 2" xfId="2493"/>
    <cellStyle name="常规 13 5 2 2" xfId="14095"/>
    <cellStyle name="常规 13 5 2 3" xfId="29303"/>
    <cellStyle name="常规 13 6" xfId="29305"/>
    <cellStyle name="常规 13 6 2" xfId="29306"/>
    <cellStyle name="常规 13 6 2 2" xfId="29307"/>
    <cellStyle name="常规 13 6 2 3" xfId="29308"/>
    <cellStyle name="常规 13 7" xfId="28069"/>
    <cellStyle name="常规 13 7 2" xfId="3077"/>
    <cellStyle name="常规 13 7 2 2" xfId="29309"/>
    <cellStyle name="常规 13 7 2 3" xfId="29310"/>
    <cellStyle name="常规 13 8" xfId="9040"/>
    <cellStyle name="常规 13 8 2" xfId="29311"/>
    <cellStyle name="常规 13 8 2 2" xfId="29312"/>
    <cellStyle name="常规 13 8 2 3" xfId="29313"/>
    <cellStyle name="常规 13 9" xfId="9695"/>
    <cellStyle name="常规 13 9 2" xfId="29314"/>
    <cellStyle name="常规 13 9 3" xfId="20881"/>
    <cellStyle name="常规 14" xfId="28475"/>
    <cellStyle name="常规 14 2" xfId="29316"/>
    <cellStyle name="常规 14 2 2" xfId="11976"/>
    <cellStyle name="常规 14 2 2 2" xfId="17931"/>
    <cellStyle name="常规 14 2 2 2 2" xfId="29317"/>
    <cellStyle name="常规 14 2 2 2 3" xfId="29318"/>
    <cellStyle name="常规 14 2 3" xfId="29319"/>
    <cellStyle name="常规 14 2 3 2" xfId="29320"/>
    <cellStyle name="常规 14 2 3 2 2" xfId="25381"/>
    <cellStyle name="常规 14 2 3 2 3" xfId="29321"/>
    <cellStyle name="常规 14 2 4" xfId="29322"/>
    <cellStyle name="常规 14 2 4 2" xfId="29324"/>
    <cellStyle name="常规 14 2 4 3" xfId="29325"/>
    <cellStyle name="常规 14 3" xfId="29326"/>
    <cellStyle name="常规 14 3 2" xfId="29327"/>
    <cellStyle name="常规 14 3 2 2" xfId="12077"/>
    <cellStyle name="常规 14 3 2 3" xfId="12090"/>
    <cellStyle name="常规 14 4" xfId="29328"/>
    <cellStyle name="常规 14 4 2" xfId="29329"/>
    <cellStyle name="常规 14 4 2 2" xfId="14197"/>
    <cellStyle name="常规 14 4 2 3" xfId="14199"/>
    <cellStyle name="常规 14 5" xfId="29330"/>
    <cellStyle name="常规 14 5 2" xfId="29331"/>
    <cellStyle name="常规 14 5 2 2" xfId="14218"/>
    <cellStyle name="常规 14 5 2 3" xfId="29332"/>
    <cellStyle name="常规 14 6" xfId="29334"/>
    <cellStyle name="常规 14 6 2" xfId="29335"/>
    <cellStyle name="常规 14 6 2 2" xfId="29336"/>
    <cellStyle name="常规 14 6 2 3" xfId="29337"/>
    <cellStyle name="常规 14 7" xfId="29339"/>
    <cellStyle name="常规 14 7 2" xfId="13843"/>
    <cellStyle name="常规 14 7 3" xfId="20896"/>
    <cellStyle name="常规 14 9" xfId="29340"/>
    <cellStyle name="常规 15" xfId="23670"/>
    <cellStyle name="常规 15 2" xfId="25926"/>
    <cellStyle name="常规 15 2 2" xfId="25929"/>
    <cellStyle name="常规 15 2 2 2" xfId="19241"/>
    <cellStyle name="常规 15 2 2 2 2" xfId="29341"/>
    <cellStyle name="常规 15 2 2 2 3" xfId="29343"/>
    <cellStyle name="常规 15 2 3" xfId="25933"/>
    <cellStyle name="常规 15 2 3 2" xfId="29345"/>
    <cellStyle name="常规 15 2 3 3" xfId="29347"/>
    <cellStyle name="常规 15 3" xfId="25940"/>
    <cellStyle name="常规 15 3 2" xfId="25943"/>
    <cellStyle name="常规 15 3 2 2" xfId="10415"/>
    <cellStyle name="常规 15 3 2 3" xfId="29348"/>
    <cellStyle name="常规 15 4" xfId="25948"/>
    <cellStyle name="常规 15 4 2" xfId="29349"/>
    <cellStyle name="常规 15 4 3" xfId="29351"/>
    <cellStyle name="常规 16" xfId="23675"/>
    <cellStyle name="常规 16 2" xfId="26467"/>
    <cellStyle name="常规 16 2 2" xfId="17644"/>
    <cellStyle name="常规 16 2 2 2" xfId="20272"/>
    <cellStyle name="常规 16 2 2 2 2" xfId="28349"/>
    <cellStyle name="常规 16 2 2 2 3" xfId="28353"/>
    <cellStyle name="常规 16 2 3" xfId="26471"/>
    <cellStyle name="常规 16 2 3 2" xfId="28372"/>
    <cellStyle name="常规 16 2 3 3" xfId="13866"/>
    <cellStyle name="常规 16 3" xfId="26474"/>
    <cellStyle name="常规 16 3 2" xfId="29353"/>
    <cellStyle name="常规 16 3 2 2" xfId="2565"/>
    <cellStyle name="常规 16 3 2 3" xfId="29029"/>
    <cellStyle name="常规 16 4" xfId="26477"/>
    <cellStyle name="常规 16 4 2" xfId="29355"/>
    <cellStyle name="常规 16 4 2 2" xfId="29357"/>
    <cellStyle name="常规 16 4 2 3" xfId="29359"/>
    <cellStyle name="常规 16 5" xfId="29360"/>
    <cellStyle name="常规 16 5 2" xfId="29362"/>
    <cellStyle name="常规 16 5 3" xfId="27074"/>
    <cellStyle name="常规 17" xfId="29365"/>
    <cellStyle name="常规 17 10" xfId="25460"/>
    <cellStyle name="常规 17 10 2" xfId="25464"/>
    <cellStyle name="常规 17 10 2 2" xfId="25468"/>
    <cellStyle name="常规 17 10 2 3" xfId="2902"/>
    <cellStyle name="常规 17 11" xfId="25474"/>
    <cellStyle name="常规 17 11 2" xfId="17993"/>
    <cellStyle name="常规 17 11 3" xfId="17998"/>
    <cellStyle name="常规 17 2" xfId="13901"/>
    <cellStyle name="常规 17 2 2" xfId="13906"/>
    <cellStyle name="常规 17 2 2 2" xfId="4788"/>
    <cellStyle name="常规 17 2 2 2 2" xfId="29367"/>
    <cellStyle name="常规 17 2 2 2 3" xfId="29369"/>
    <cellStyle name="常规 17 2 3" xfId="13911"/>
    <cellStyle name="常规 17 2 3 2" xfId="29371"/>
    <cellStyle name="常规 17 2 3 2 2" xfId="29373"/>
    <cellStyle name="常规 17 2 3 2 3" xfId="29375"/>
    <cellStyle name="常规 17 2 4" xfId="9328"/>
    <cellStyle name="常规 17 2 4 2" xfId="4906"/>
    <cellStyle name="常规 17 2 4 3" xfId="29377"/>
    <cellStyle name="常规 17 3" xfId="13916"/>
    <cellStyle name="常规 17 3 2" xfId="13921"/>
    <cellStyle name="常规 17 3 2 2" xfId="5331"/>
    <cellStyle name="常规 17 3 2 2 2" xfId="29379"/>
    <cellStyle name="常规 17 3 2 2 3" xfId="29381"/>
    <cellStyle name="常规 17 3 3" xfId="13926"/>
    <cellStyle name="常规 17 3 3 2" xfId="29383"/>
    <cellStyle name="常规 17 3 3 3" xfId="24912"/>
    <cellStyle name="常规 17 4" xfId="13932"/>
    <cellStyle name="常规 17 4 2" xfId="13938"/>
    <cellStyle name="常规 17 4 2 2" xfId="5590"/>
    <cellStyle name="常规 17 4 2 2 2" xfId="29386"/>
    <cellStyle name="常规 17 4 2 2 3" xfId="29389"/>
    <cellStyle name="常规 17 4 3" xfId="13946"/>
    <cellStyle name="常规 17 4 3 2" xfId="29392"/>
    <cellStyle name="常规 17 4 3 3" xfId="24926"/>
    <cellStyle name="常规 17 5" xfId="13951"/>
    <cellStyle name="常规 17 5 2" xfId="13955"/>
    <cellStyle name="常规 17 5 2 2" xfId="29394"/>
    <cellStyle name="常规 17 5 2 2 2" xfId="29396"/>
    <cellStyle name="常规 17 5 2 2 3" xfId="29398"/>
    <cellStyle name="常规 17 5 3" xfId="13960"/>
    <cellStyle name="常规 17 5 3 2" xfId="29401"/>
    <cellStyle name="常规 17 5 3 3" xfId="29403"/>
    <cellStyle name="常规 17 6" xfId="13967"/>
    <cellStyle name="常规 17 6 2" xfId="29406"/>
    <cellStyle name="常规 17 6 2 2" xfId="29409"/>
    <cellStyle name="常规 17 6 2 3" xfId="29412"/>
    <cellStyle name="常规 17 7" xfId="13972"/>
    <cellStyle name="常规 17 7 2" xfId="29417"/>
    <cellStyle name="常规 17 7 2 2" xfId="29419"/>
    <cellStyle name="常规 17 7 2 3" xfId="29422"/>
    <cellStyle name="常规 17 8" xfId="29424"/>
    <cellStyle name="常规 17 8 2" xfId="29426"/>
    <cellStyle name="常规 17 8 2 2" xfId="29428"/>
    <cellStyle name="常规 17 8 2 3" xfId="29431"/>
    <cellStyle name="常规 17 9" xfId="11544"/>
    <cellStyle name="常规 17 9 2" xfId="5477"/>
    <cellStyle name="常规 17 9 2 2" xfId="8999"/>
    <cellStyle name="常规 17 9 2 3" xfId="14359"/>
    <cellStyle name="常规 18" xfId="29237"/>
    <cellStyle name="常规 18 10" xfId="18187"/>
    <cellStyle name="常规 18 10 2" xfId="18192"/>
    <cellStyle name="常规 18 10 2 2" xfId="12967"/>
    <cellStyle name="常规 18 10 2 3" xfId="12973"/>
    <cellStyle name="常规 18 11" xfId="7556"/>
    <cellStyle name="常规 18 11 2" xfId="25609"/>
    <cellStyle name="常规 18 11 3" xfId="25613"/>
    <cellStyle name="常规 18 2" xfId="12858"/>
    <cellStyle name="常规 18 2 2" xfId="14776"/>
    <cellStyle name="常规 18 2 2 2" xfId="7277"/>
    <cellStyle name="常规 18 2 2 2 2" xfId="15957"/>
    <cellStyle name="常规 18 2 2 2 3" xfId="15973"/>
    <cellStyle name="常规 18 2 3" xfId="26497"/>
    <cellStyle name="常规 18 2 3 2" xfId="29433"/>
    <cellStyle name="常规 18 2 3 2 2" xfId="16016"/>
    <cellStyle name="常规 18 2 3 2 3" xfId="16019"/>
    <cellStyle name="常规 18 2 4" xfId="29435"/>
    <cellStyle name="常规 18 2 4 2" xfId="20358"/>
    <cellStyle name="常规 18 2 4 3" xfId="29437"/>
    <cellStyle name="常规 18 3" xfId="12865"/>
    <cellStyle name="常规 18 3 2" xfId="29439"/>
    <cellStyle name="常规 18 3 2 2" xfId="29441"/>
    <cellStyle name="常规 18 3 2 2 2" xfId="16216"/>
    <cellStyle name="常规 18 3 2 2 3" xfId="24751"/>
    <cellStyle name="常规 18 3 3" xfId="29443"/>
    <cellStyle name="常规 18 3 3 2" xfId="29445"/>
    <cellStyle name="常规 18 3 3 3" xfId="25043"/>
    <cellStyle name="常规 18 4" xfId="26500"/>
    <cellStyle name="常规 18 4 2" xfId="29447"/>
    <cellStyle name="常规 18 4 2 2" xfId="29449"/>
    <cellStyle name="常规 18 4 2 2 2" xfId="29451"/>
    <cellStyle name="常规 18 4 2 2 3" xfId="6176"/>
    <cellStyle name="常规 18 4 3" xfId="29453"/>
    <cellStyle name="常规 18 4 3 2" xfId="29455"/>
    <cellStyle name="常规 18 4 3 3" xfId="25056"/>
    <cellStyle name="常规 18 5" xfId="29457"/>
    <cellStyle name="常规 18 5 2" xfId="16983"/>
    <cellStyle name="常规 18 5 2 2" xfId="29459"/>
    <cellStyle name="常规 18 5 2 2 2" xfId="29461"/>
    <cellStyle name="常规 18 5 2 2 3" xfId="29463"/>
    <cellStyle name="常规 18 5 3" xfId="27088"/>
    <cellStyle name="常规 18 5 3 2" xfId="29465"/>
    <cellStyle name="常规 18 5 3 3" xfId="29467"/>
    <cellStyle name="常规 18 6" xfId="29470"/>
    <cellStyle name="常规 18 6 2" xfId="29472"/>
    <cellStyle name="常规 18 6 2 2" xfId="29474"/>
    <cellStyle name="常规 18 6 2 3" xfId="29476"/>
    <cellStyle name="常规 18 7" xfId="24111"/>
    <cellStyle name="常规 18 7 2" xfId="29479"/>
    <cellStyle name="常规 18 7 2 2" xfId="29481"/>
    <cellStyle name="常规 18 7 2 3" xfId="29484"/>
    <cellStyle name="常规 18 8" xfId="24114"/>
    <cellStyle name="常规 18 8 2" xfId="29486"/>
    <cellStyle name="常规 18 8 2 2" xfId="29488"/>
    <cellStyle name="常规 18 8 2 3" xfId="29491"/>
    <cellStyle name="常规 18 9" xfId="11562"/>
    <cellStyle name="常规 18 9 2" xfId="9706"/>
    <cellStyle name="常规 18 9 2 2" xfId="29493"/>
    <cellStyle name="常规 18 9 2 3" xfId="29497"/>
    <cellStyle name="常规 19" xfId="29499"/>
    <cellStyle name="常规 19 10" xfId="26282"/>
    <cellStyle name="常规 19 10 2" xfId="22321"/>
    <cellStyle name="常规 19 10 2 2" xfId="26285"/>
    <cellStyle name="常规 19 10 2 3" xfId="26288"/>
    <cellStyle name="常规 19 11" xfId="26295"/>
    <cellStyle name="常规 19 11 2" xfId="26299"/>
    <cellStyle name="常规 19 11 3" xfId="26306"/>
    <cellStyle name="常规 19 12" xfId="26313"/>
    <cellStyle name="常规 19 2" xfId="13993"/>
    <cellStyle name="常规 19 2 2" xfId="14781"/>
    <cellStyle name="常规 19 2 2 2" xfId="29501"/>
    <cellStyle name="常规 19 2 2 2 2" xfId="873"/>
    <cellStyle name="常规 19 2 2 2 3" xfId="17577"/>
    <cellStyle name="常规 19 2 3" xfId="26530"/>
    <cellStyle name="常规 19 2 3 2" xfId="29503"/>
    <cellStyle name="常规 19 2 3 2 2" xfId="17597"/>
    <cellStyle name="常规 19 2 3 2 3" xfId="17600"/>
    <cellStyle name="常规 19 2 4" xfId="29505"/>
    <cellStyle name="常规 19 2 4 2" xfId="29507"/>
    <cellStyle name="常规 19 2 4 3" xfId="29509"/>
    <cellStyle name="常规 19 3" xfId="8759"/>
    <cellStyle name="常规 19 3 2" xfId="29511"/>
    <cellStyle name="常规 19 3 2 2" xfId="29513"/>
    <cellStyle name="常规 19 3 2 2 2" xfId="17799"/>
    <cellStyle name="常规 19 3 2 2 3" xfId="29515"/>
    <cellStyle name="常规 19 3 3" xfId="29517"/>
    <cellStyle name="常规 19 3 3 2" xfId="29519"/>
    <cellStyle name="常规 19 3 3 3" xfId="29521"/>
    <cellStyle name="常规 19 4" xfId="26533"/>
    <cellStyle name="常规 19 4 2" xfId="29524"/>
    <cellStyle name="常规 19 4 2 2" xfId="29526"/>
    <cellStyle name="常规 19 4 2 2 2" xfId="29528"/>
    <cellStyle name="常规 19 4 2 2 3" xfId="29530"/>
    <cellStyle name="常规 19 4 3" xfId="29532"/>
    <cellStyle name="常规 19 4 3 2" xfId="29534"/>
    <cellStyle name="常规 19 4 3 3" xfId="29536"/>
    <cellStyle name="常规 19 5" xfId="29540"/>
    <cellStyle name="常规 19 5 2" xfId="5038"/>
    <cellStyle name="常规 19 5 2 2" xfId="1908"/>
    <cellStyle name="常规 19 5 2 2 2" xfId="1206"/>
    <cellStyle name="常规 19 5 2 2 3" xfId="13001"/>
    <cellStyle name="常规 19 5 3" xfId="5054"/>
    <cellStyle name="常规 19 5 3 2" xfId="10050"/>
    <cellStyle name="常规 19 5 3 3" xfId="13017"/>
    <cellStyle name="常规 19 6" xfId="29542"/>
    <cellStyle name="常规 19 6 2" xfId="5258"/>
    <cellStyle name="常规 19 6 2 2" xfId="10119"/>
    <cellStyle name="常规 19 6 2 3" xfId="13068"/>
    <cellStyle name="常规 19 7" xfId="29544"/>
    <cellStyle name="常规 19 7 2" xfId="5298"/>
    <cellStyle name="常规 19 7 2 2" xfId="29546"/>
    <cellStyle name="常规 19 7 2 3" xfId="29548"/>
    <cellStyle name="常规 19 8" xfId="29551"/>
    <cellStyle name="常规 19 8 2" xfId="12"/>
    <cellStyle name="常规 19 8 2 2" xfId="29553"/>
    <cellStyle name="常规 19 8 2 3" xfId="23824"/>
    <cellStyle name="常规 19 9" xfId="11578"/>
    <cellStyle name="常规 19 9 2" xfId="3591"/>
    <cellStyle name="常规 19 9 2 2" xfId="29555"/>
    <cellStyle name="常规 19 9 2 3" xfId="23869"/>
    <cellStyle name="常规 2" xfId="29558"/>
    <cellStyle name="常规 2 10" xfId="29559"/>
    <cellStyle name="常规 2 10 2" xfId="29560"/>
    <cellStyle name="常规 2 10 2 2" xfId="4817"/>
    <cellStyle name="常规 2 10 2 2 2" xfId="29561"/>
    <cellStyle name="常规 2 10 2 2 3" xfId="29562"/>
    <cellStyle name="常规 2 10 3" xfId="18347"/>
    <cellStyle name="常规 2 10 3 2" xfId="24904"/>
    <cellStyle name="常规 2 10 3 3" xfId="24906"/>
    <cellStyle name="常规 2 11" xfId="29563"/>
    <cellStyle name="常规 2 11 2" xfId="29564"/>
    <cellStyle name="常规 2 11 2 2" xfId="5360"/>
    <cellStyle name="常规 2 11 2 3" xfId="29566"/>
    <cellStyle name="常规 2 12" xfId="29567"/>
    <cellStyle name="常规 2 12 2" xfId="19590"/>
    <cellStyle name="常规 2 12 2 2" xfId="13943"/>
    <cellStyle name="常规 2 12 2 3" xfId="29568"/>
    <cellStyle name="常规 2 13" xfId="29570"/>
    <cellStyle name="常规 2 13 2" xfId="29574"/>
    <cellStyle name="常规 2 13 2 2" xfId="29577"/>
    <cellStyle name="常规 2 13 2 3" xfId="29579"/>
    <cellStyle name="常规 2 14" xfId="29581"/>
    <cellStyle name="常规 2 14 2" xfId="29584"/>
    <cellStyle name="常规 2 14 2 2" xfId="29415"/>
    <cellStyle name="常规 2 14 2 3" xfId="29586"/>
    <cellStyle name="常规 2 15" xfId="29588"/>
    <cellStyle name="常规 2 15 2" xfId="29590"/>
    <cellStyle name="常规 2 15 2 2" xfId="29421"/>
    <cellStyle name="常规 2 15 2 3" xfId="29591"/>
    <cellStyle name="常规 2 16" xfId="29592"/>
    <cellStyle name="常规 2 16 2" xfId="29594"/>
    <cellStyle name="常规 2 16 2 2" xfId="29430"/>
    <cellStyle name="常规 2 16 2 3" xfId="29596"/>
    <cellStyle name="常规 2 17" xfId="29597"/>
    <cellStyle name="常规 2 17 2" xfId="29599"/>
    <cellStyle name="常规 2 17 2 2" xfId="14360"/>
    <cellStyle name="常规 2 17 2 3" xfId="29600"/>
    <cellStyle name="常规 2 18" xfId="29601"/>
    <cellStyle name="常规 2 18 2" xfId="29603"/>
    <cellStyle name="常规 2 18 3" xfId="29604"/>
    <cellStyle name="常规 2 19" xfId="29605"/>
    <cellStyle name="常规 2 19 2" xfId="27754"/>
    <cellStyle name="常规 2 19 3" xfId="29607"/>
    <cellStyle name="常规 2 2" xfId="6523"/>
    <cellStyle name="常规 2 2 10" xfId="22040"/>
    <cellStyle name="常规 2 2 10 2" xfId="19542"/>
    <cellStyle name="常规 2 2 10 2 2" xfId="22043"/>
    <cellStyle name="常规 2 2 10 2 2 2" xfId="12850"/>
    <cellStyle name="常规 2 2 10 2 2 3" xfId="12854"/>
    <cellStyle name="常规 2 2 10 3" xfId="19460"/>
    <cellStyle name="常规 2 2 10 3 2" xfId="29608"/>
    <cellStyle name="常规 2 2 10 3 3" xfId="29609"/>
    <cellStyle name="常规 2 2 11" xfId="20297"/>
    <cellStyle name="常规 2 2 11 2" xfId="19550"/>
    <cellStyle name="常规 2 2 11 2 2" xfId="2005"/>
    <cellStyle name="常规 2 2 11 2 3" xfId="636"/>
    <cellStyle name="常规 2 2 12" xfId="20302"/>
    <cellStyle name="常规 2 2 12 2" xfId="20816"/>
    <cellStyle name="常规 2 2 12 2 2" xfId="1601"/>
    <cellStyle name="常规 2 2 12 2 3" xfId="10802"/>
    <cellStyle name="常规 2 2 13" xfId="22053"/>
    <cellStyle name="常规 2 2 13 2" xfId="22056"/>
    <cellStyle name="常规 2 2 13 2 2" xfId="29610"/>
    <cellStyle name="常规 2 2 13 2 3" xfId="12793"/>
    <cellStyle name="常规 2 2 14" xfId="8873"/>
    <cellStyle name="常规 2 2 14 2" xfId="9955"/>
    <cellStyle name="常规 2 2 14 2 2" xfId="7744"/>
    <cellStyle name="常规 2 2 14 2 3" xfId="12803"/>
    <cellStyle name="常规 2 2 15" xfId="8297"/>
    <cellStyle name="常规 2 2 15 2" xfId="16813"/>
    <cellStyle name="常规 2 2 15 2 2" xfId="25371"/>
    <cellStyle name="常规 2 2 15 2 3" xfId="29612"/>
    <cellStyle name="常规 2 2 16" xfId="8301"/>
    <cellStyle name="常规 2 2 16 2" xfId="29613"/>
    <cellStyle name="常规 2 2 16 2 2" xfId="25410"/>
    <cellStyle name="常规 2 2 16 2 3" xfId="29614"/>
    <cellStyle name="常规 2 2 17" xfId="29615"/>
    <cellStyle name="常规 2 2 17 2" xfId="29616"/>
    <cellStyle name="常规 2 2 17 3" xfId="29617"/>
    <cellStyle name="常规 2 2 18" xfId="29618"/>
    <cellStyle name="常规 2 2 19" xfId="29619"/>
    <cellStyle name="常规 2 2 2" xfId="6534"/>
    <cellStyle name="常规 2 2 2 10" xfId="29621"/>
    <cellStyle name="常规 2 2 2 10 2" xfId="4462"/>
    <cellStyle name="常规 2 2 2 10 2 2" xfId="29622"/>
    <cellStyle name="常规 2 2 2 10 2 3" xfId="29623"/>
    <cellStyle name="常规 2 2 2 11" xfId="29624"/>
    <cellStyle name="常规 2 2 2 11 2" xfId="29625"/>
    <cellStyle name="常规 2 2 2 11 2 2" xfId="29628"/>
    <cellStyle name="常规 2 2 2 11 2 3" xfId="29629"/>
    <cellStyle name="常规 2 2 2 12" xfId="29630"/>
    <cellStyle name="常规 2 2 2 12 2" xfId="29631"/>
    <cellStyle name="常规 2 2 2 12 3" xfId="29632"/>
    <cellStyle name="常规 2 2 2 13" xfId="29633"/>
    <cellStyle name="常规 2 2 2 14" xfId="29634"/>
    <cellStyle name="常规 2 2 2 2" xfId="11498"/>
    <cellStyle name="常规 2 2 2 2 2" xfId="16612"/>
    <cellStyle name="常规 2 2 2 2 2 2" xfId="29635"/>
    <cellStyle name="常规 2 2 2 2 2 2 2" xfId="16303"/>
    <cellStyle name="常规 2 2 2 2 2 2 3" xfId="15336"/>
    <cellStyle name="常规 2 2 2 2 3" xfId="16618"/>
    <cellStyle name="常规 2 2 2 2 3 2" xfId="29636"/>
    <cellStyle name="常规 2 2 2 2 3 2 2" xfId="22698"/>
    <cellStyle name="常规 2 2 2 2 3 2 3" xfId="15348"/>
    <cellStyle name="常规 2 2 2 2 4" xfId="29637"/>
    <cellStyle name="常规 2 2 2 2 4 2" xfId="19437"/>
    <cellStyle name="常规 2 2 2 2 4 2 2" xfId="13935"/>
    <cellStyle name="常规 2 2 2 2 4 2 3" xfId="13952"/>
    <cellStyle name="常规 2 2 2 2 5" xfId="29638"/>
    <cellStyle name="常规 2 2 2 2 5 2" xfId="29639"/>
    <cellStyle name="常规 2 2 2 2 5 2 2" xfId="14067"/>
    <cellStyle name="常规 2 2 2 2 5 2 3" xfId="29640"/>
    <cellStyle name="常规 2 2 2 2 6" xfId="29641"/>
    <cellStyle name="常规 2 2 2 2 6 2" xfId="29642"/>
    <cellStyle name="常规 2 2 2 2 6 2 2" xfId="29304"/>
    <cellStyle name="常规 2 2 2 2 6 2 3" xfId="29643"/>
    <cellStyle name="常规 2 2 2 2 7" xfId="22879"/>
    <cellStyle name="常规 2 2 2 2 7 2" xfId="29644"/>
    <cellStyle name="常规 2 2 2 2 7 3" xfId="29645"/>
    <cellStyle name="常规 2 2 2 3" xfId="16621"/>
    <cellStyle name="常规 2 2 2 3 2" xfId="22685"/>
    <cellStyle name="常规 2 2 2 3 2 2" xfId="29646"/>
    <cellStyle name="常规 2 2 2 3 2 2 2" xfId="17868"/>
    <cellStyle name="常规 2 2 2 3 2 2 3" xfId="29647"/>
    <cellStyle name="常规 2 2 2 3 3" xfId="22687"/>
    <cellStyle name="常规 2 2 2 3 3 2" xfId="29648"/>
    <cellStyle name="常规 2 2 2 3 3 3" xfId="2774"/>
    <cellStyle name="常规 2 2 2 4" xfId="318"/>
    <cellStyle name="常规 2 2 2 4 2" xfId="22695"/>
    <cellStyle name="常规 2 2 2 4 2 2" xfId="29649"/>
    <cellStyle name="常规 2 2 2 4 2 2 2" xfId="19179"/>
    <cellStyle name="常规 2 2 2 4 2 2 3" xfId="29650"/>
    <cellStyle name="常规 2 2 2 4 3" xfId="24395"/>
    <cellStyle name="常规 2 2 2 4 3 2" xfId="29651"/>
    <cellStyle name="常规 2 2 2 4 3 3" xfId="29652"/>
    <cellStyle name="常规 2 2 2 5" xfId="277"/>
    <cellStyle name="常规 2 2 2 5 2" xfId="29653"/>
    <cellStyle name="常规 2 2 2 5 2 2" xfId="29654"/>
    <cellStyle name="常规 2 2 2 5 2 2 2" xfId="4934"/>
    <cellStyle name="常规 2 2 2 5 2 2 3" xfId="5950"/>
    <cellStyle name="常规 2 2 2 5 3" xfId="29655"/>
    <cellStyle name="常规 2 2 2 5 3 2" xfId="13859"/>
    <cellStyle name="常规 2 2 2 5 3 3" xfId="13864"/>
    <cellStyle name="常规 2 2 2 6" xfId="24397"/>
    <cellStyle name="常规 2 2 2 6 2" xfId="29656"/>
    <cellStyle name="常规 2 2 2 6 2 2" xfId="16670"/>
    <cellStyle name="常规 2 2 2 6 2 3" xfId="24892"/>
    <cellStyle name="常规 2 2 2 7" xfId="29657"/>
    <cellStyle name="常规 2 2 2 7 2" xfId="16021"/>
    <cellStyle name="常规 2 2 2 7 2 2" xfId="29658"/>
    <cellStyle name="常规 2 2 2 7 2 3" xfId="25028"/>
    <cellStyle name="常规 2 2 2 8" xfId="29659"/>
    <cellStyle name="常规 2 2 2 8 2" xfId="29660"/>
    <cellStyle name="常规 2 2 2 8 2 2" xfId="29661"/>
    <cellStyle name="常规 2 2 2 8 2 3" xfId="25096"/>
    <cellStyle name="常规 2 2 2 9" xfId="29662"/>
    <cellStyle name="常规 2 2 2 9 2" xfId="29663"/>
    <cellStyle name="常规 2 2 2 9 2 2" xfId="29664"/>
    <cellStyle name="常规 2 2 2 9 2 3" xfId="25126"/>
    <cellStyle name="常规 2 2 3" xfId="1653"/>
    <cellStyle name="常规 2 2 3 10" xfId="29665"/>
    <cellStyle name="常规 2 2 3 10 2" xfId="3727"/>
    <cellStyle name="常规 2 2 3 10 2 2" xfId="29666"/>
    <cellStyle name="常规 2 2 3 10 2 3" xfId="29667"/>
    <cellStyle name="常规 2 2 3 11" xfId="29668"/>
    <cellStyle name="常规 2 2 3 11 2" xfId="29669"/>
    <cellStyle name="常规 2 2 3 11 3" xfId="29671"/>
    <cellStyle name="常规 2 2 3 12" xfId="29672"/>
    <cellStyle name="常规 2 2 3 13" xfId="29673"/>
    <cellStyle name="常规 2 2 3 2" xfId="11591"/>
    <cellStyle name="常规 2 2 3 2 2" xfId="29675"/>
    <cellStyle name="常规 2 2 3 2 2 2" xfId="29679"/>
    <cellStyle name="常规 2 2 3 2 2 2 2" xfId="29682"/>
    <cellStyle name="常规 2 2 3 2 2 2 3" xfId="29684"/>
    <cellStyle name="常规 2 2 3 2 3" xfId="29687"/>
    <cellStyle name="常规 2 2 3 2 3 2" xfId="19031"/>
    <cellStyle name="常规 2 2 3 2 3 2 2" xfId="29688"/>
    <cellStyle name="常规 2 2 3 2 3 2 3" xfId="29689"/>
    <cellStyle name="常规 2 2 3 2 4" xfId="29690"/>
    <cellStyle name="常规 2 2 3 2 4 2" xfId="29691"/>
    <cellStyle name="常规 2 2 3 2 4 2 2" xfId="7300"/>
    <cellStyle name="常规 2 2 3 2 4 2 3" xfId="7303"/>
    <cellStyle name="常规 2 2 3 2 5" xfId="29692"/>
    <cellStyle name="常规 2 2 3 2 5 2" xfId="29693"/>
    <cellStyle name="常规 2 2 3 2 5 3" xfId="29694"/>
    <cellStyle name="常规 2 2 3 3" xfId="16624"/>
    <cellStyle name="常规 2 2 3 3 2" xfId="22704"/>
    <cellStyle name="常规 2 2 3 3 2 2" xfId="29696"/>
    <cellStyle name="常规 2 2 3 3 2 2 2" xfId="29698"/>
    <cellStyle name="常规 2 2 3 3 2 2 3" xfId="29699"/>
    <cellStyle name="常规 2 2 3 3 3" xfId="29700"/>
    <cellStyle name="常规 2 2 3 3 3 2" xfId="29703"/>
    <cellStyle name="常规 2 2 3 3 3 3" xfId="29704"/>
    <cellStyle name="常规 2 2 3 4" xfId="24399"/>
    <cellStyle name="常规 2 2 3 4 2" xfId="24401"/>
    <cellStyle name="常规 2 2 3 4 2 2" xfId="26780"/>
    <cellStyle name="常规 2 2 3 4 2 2 2" xfId="29705"/>
    <cellStyle name="常规 2 2 3 4 2 2 3" xfId="15136"/>
    <cellStyle name="常规 2 2 3 4 3" xfId="24403"/>
    <cellStyle name="常规 2 2 3 4 3 2" xfId="29706"/>
    <cellStyle name="常规 2 2 3 4 3 3" xfId="29707"/>
    <cellStyle name="常规 2 2 3 5" xfId="24405"/>
    <cellStyle name="常规 2 2 3 5 2" xfId="29708"/>
    <cellStyle name="常规 2 2 3 5 2 2" xfId="29709"/>
    <cellStyle name="常规 2 2 3 5 2 2 2" xfId="26119"/>
    <cellStyle name="常规 2 2 3 5 2 2 3" xfId="26135"/>
    <cellStyle name="常规 2 2 3 5 3" xfId="29710"/>
    <cellStyle name="常规 2 2 3 5 3 2" xfId="29711"/>
    <cellStyle name="常规 2 2 3 5 3 3" xfId="29712"/>
    <cellStyle name="常规 2 2 3 6" xfId="24407"/>
    <cellStyle name="常规 2 2 3 6 2" xfId="29713"/>
    <cellStyle name="常规 2 2 3 6 2 2" xfId="29714"/>
    <cellStyle name="常规 2 2 3 6 2 3" xfId="29715"/>
    <cellStyle name="常规 2 2 3 7" xfId="29717"/>
    <cellStyle name="常规 2 2 3 7 2" xfId="29718"/>
    <cellStyle name="常规 2 2 3 7 2 2" xfId="27743"/>
    <cellStyle name="常规 2 2 3 7 2 3" xfId="29719"/>
    <cellStyle name="常规 2 2 3 8" xfId="1915"/>
    <cellStyle name="常规 2 2 3 8 2" xfId="29720"/>
    <cellStyle name="常规 2 2 3 8 2 2" xfId="29721"/>
    <cellStyle name="常规 2 2 3 8 2 3" xfId="29722"/>
    <cellStyle name="常规 2 2 3 9" xfId="6"/>
    <cellStyle name="常规 2 2 3 9 2" xfId="29723"/>
    <cellStyle name="常规 2 2 3 9 2 2" xfId="29724"/>
    <cellStyle name="常规 2 2 3 9 2 3" xfId="29725"/>
    <cellStyle name="常规 2 2 4" xfId="16629"/>
    <cellStyle name="常规 2 2 4 10" xfId="29726"/>
    <cellStyle name="常规 2 2 4 10 2" xfId="29728"/>
    <cellStyle name="常规 2 2 4 10 2 2" xfId="29729"/>
    <cellStyle name="常规 2 2 4 10 2 3" xfId="29730"/>
    <cellStyle name="常规 2 2 4 11" xfId="29731"/>
    <cellStyle name="常规 2 2 4 11 2" xfId="29732"/>
    <cellStyle name="常规 2 2 4 11 2 2" xfId="29733"/>
    <cellStyle name="常规 2 2 4 11 2 3" xfId="29734"/>
    <cellStyle name="常规 2 2 4 12" xfId="29735"/>
    <cellStyle name="常规 2 2 4 12 2" xfId="29736"/>
    <cellStyle name="常规 2 2 4 12 3" xfId="29737"/>
    <cellStyle name="常规 2 2 4 13" xfId="29738"/>
    <cellStyle name="常规 2 2 4 14" xfId="29739"/>
    <cellStyle name="常规 2 2 4 2" xfId="29741"/>
    <cellStyle name="常规 2 2 4 2 2" xfId="29743"/>
    <cellStyle name="常规 2 2 4 2 2 2" xfId="29745"/>
    <cellStyle name="常规 2 2 4 2 2 2 2" xfId="25937"/>
    <cellStyle name="常规 2 2 4 2 2 2 3" xfId="29747"/>
    <cellStyle name="常规 2 2 4 2 3" xfId="29750"/>
    <cellStyle name="常规 2 2 4 2 3 2" xfId="29752"/>
    <cellStyle name="常规 2 2 4 2 3 2 2" xfId="29755"/>
    <cellStyle name="常规 2 2 4 2 3 2 3" xfId="29757"/>
    <cellStyle name="常规 2 2 4 2 4" xfId="29759"/>
    <cellStyle name="常规 2 2 4 2 4 2" xfId="29761"/>
    <cellStyle name="常规 2 2 4 2 4 3" xfId="29763"/>
    <cellStyle name="常规 2 2 4 3" xfId="29764"/>
    <cellStyle name="常规 2 2 4 3 2" xfId="22713"/>
    <cellStyle name="常规 2 2 4 3 2 2" xfId="29766"/>
    <cellStyle name="常规 2 2 4 3 2 2 2" xfId="24707"/>
    <cellStyle name="常规 2 2 4 3 2 2 3" xfId="24717"/>
    <cellStyle name="常规 2 2 4 3 3" xfId="29770"/>
    <cellStyle name="常规 2 2 4 3 3 2" xfId="29772"/>
    <cellStyle name="常规 2 2 4 3 3 3" xfId="29774"/>
    <cellStyle name="常规 2 2 4 4" xfId="29776"/>
    <cellStyle name="常规 2 2 4 4 2" xfId="29777"/>
    <cellStyle name="常规 2 2 4 4 2 2" xfId="23383"/>
    <cellStyle name="常规 2 2 4 4 2 2 2" xfId="29778"/>
    <cellStyle name="常规 2 2 4 4 2 2 3" xfId="8706"/>
    <cellStyle name="常规 2 2 4 4 3" xfId="29779"/>
    <cellStyle name="常规 2 2 4 4 3 2" xfId="29780"/>
    <cellStyle name="常规 2 2 4 4 3 3" xfId="29781"/>
    <cellStyle name="常规 2 2 4 5" xfId="16126"/>
    <cellStyle name="常规 2 2 4 5 2" xfId="29782"/>
    <cellStyle name="常规 2 2 4 5 2 2" xfId="29783"/>
    <cellStyle name="常规 2 2 4 5 2 2 2" xfId="28706"/>
    <cellStyle name="常规 2 2 4 5 2 2 3" xfId="27243"/>
    <cellStyle name="常规 2 2 4 5 3" xfId="29784"/>
    <cellStyle name="常规 2 2 4 5 3 2" xfId="29785"/>
    <cellStyle name="常规 2 2 4 5 3 3" xfId="19334"/>
    <cellStyle name="常规 2 2 4 6" xfId="16128"/>
    <cellStyle name="常规 2 2 4 6 2" xfId="29786"/>
    <cellStyle name="常规 2 2 4 6 2 2" xfId="29787"/>
    <cellStyle name="常规 2 2 4 6 2 3" xfId="29788"/>
    <cellStyle name="常规 2 2 4 7" xfId="29789"/>
    <cellStyle name="常规 2 2 4 7 2" xfId="5933"/>
    <cellStyle name="常规 2 2 4 7 2 2" xfId="29790"/>
    <cellStyle name="常规 2 2 4 7 2 3" xfId="29791"/>
    <cellStyle name="常规 2 2 4 8" xfId="29792"/>
    <cellStyle name="常规 2 2 4 8 2" xfId="5075"/>
    <cellStyle name="常规 2 2 4 8 2 2" xfId="29793"/>
    <cellStyle name="常规 2 2 4 8 2 3" xfId="29794"/>
    <cellStyle name="常规 2 2 4 9" xfId="5082"/>
    <cellStyle name="常规 2 2 4 9 2" xfId="17404"/>
    <cellStyle name="常规 2 2 4 9 2 2" xfId="23738"/>
    <cellStyle name="常规 2 2 4 9 2 3" xfId="29795"/>
    <cellStyle name="常规 2 2 5" xfId="16636"/>
    <cellStyle name="常规 2 2 5 2" xfId="29797"/>
    <cellStyle name="常规 2 2 5 2 2" xfId="29799"/>
    <cellStyle name="常规 2 2 5 2 2 2" xfId="29801"/>
    <cellStyle name="常规 2 2 5 2 2 2 2" xfId="15399"/>
    <cellStyle name="常规 2 2 5 2 2 2 3" xfId="4190"/>
    <cellStyle name="常规 2 2 5 2 3" xfId="29804"/>
    <cellStyle name="常规 2 2 5 2 3 2" xfId="29806"/>
    <cellStyle name="常规 2 2 5 2 3 3" xfId="29808"/>
    <cellStyle name="常规 2 2 5 3" xfId="29809"/>
    <cellStyle name="常规 2 2 5 3 2" xfId="22721"/>
    <cellStyle name="常规 2 2 5 3 2 2" xfId="29811"/>
    <cellStyle name="常规 2 2 5 3 2 2 2" xfId="25243"/>
    <cellStyle name="常规 2 2 5 3 2 2 3" xfId="4866"/>
    <cellStyle name="常规 2 2 5 3 3" xfId="29814"/>
    <cellStyle name="常规 2 2 5 3 3 2" xfId="29816"/>
    <cellStyle name="常规 2 2 5 3 3 3" xfId="29818"/>
    <cellStyle name="常规 2 2 5 4" xfId="29820"/>
    <cellStyle name="常规 2 2 5 4 2" xfId="29821"/>
    <cellStyle name="常规 2 2 5 4 2 2" xfId="23801"/>
    <cellStyle name="常规 2 2 5 4 2 2 2" xfId="29822"/>
    <cellStyle name="常规 2 2 5 4 2 2 3" xfId="4372"/>
    <cellStyle name="常规 2 2 5 4 3" xfId="29823"/>
    <cellStyle name="常规 2 2 5 4 3 2" xfId="23805"/>
    <cellStyle name="常规 2 2 5 4 3 3" xfId="29824"/>
    <cellStyle name="常规 2 2 5 5" xfId="29825"/>
    <cellStyle name="常规 2 2 5 5 2" xfId="17796"/>
    <cellStyle name="常规 2 2 5 5 2 2" xfId="23843"/>
    <cellStyle name="常规 2 2 5 5 2 2 2" xfId="29826"/>
    <cellStyle name="常规 2 2 5 5 2 2 3" xfId="27581"/>
    <cellStyle name="常规 2 2 5 5 3" xfId="29827"/>
    <cellStyle name="常规 2 2 5 5 3 2" xfId="23851"/>
    <cellStyle name="常规 2 2 5 5 3 3" xfId="29828"/>
    <cellStyle name="常规 2 2 5 6" xfId="23096"/>
    <cellStyle name="常规 2 2 5 6 2" xfId="23164"/>
    <cellStyle name="常规 2 2 5 6 2 2" xfId="23883"/>
    <cellStyle name="常规 2 2 5 6 2 3" xfId="29829"/>
    <cellStyle name="常规 2 2 5 7" xfId="23100"/>
    <cellStyle name="常规 2 2 5 7 2" xfId="29830"/>
    <cellStyle name="常规 2 2 5 7 2 2" xfId="29833"/>
    <cellStyle name="常规 2 2 5 7 2 3" xfId="29837"/>
    <cellStyle name="常规 2 2 5 8" xfId="198"/>
    <cellStyle name="常规 2 2 5 8 2" xfId="29838"/>
    <cellStyle name="常规 2 2 5 8 3" xfId="29840"/>
    <cellStyle name="常规 2 2 6" xfId="29843"/>
    <cellStyle name="常规 2 2 6 2" xfId="29845"/>
    <cellStyle name="常规 2 2 6 2 2" xfId="29847"/>
    <cellStyle name="常规 2 2 6 2 2 2" xfId="28453"/>
    <cellStyle name="常规 2 2 6 2 2 3" xfId="29848"/>
    <cellStyle name="常规 2 2 6 3" xfId="29850"/>
    <cellStyle name="常规 2 2 6 3 2" xfId="29853"/>
    <cellStyle name="常规 2 2 6 3 3" xfId="29855"/>
    <cellStyle name="常规 2 2 7" xfId="20683"/>
    <cellStyle name="常规 2 2 7 2" xfId="29857"/>
    <cellStyle name="常规 2 2 7 2 2" xfId="29859"/>
    <cellStyle name="常规 2 2 7 2 2 2" xfId="29861"/>
    <cellStyle name="常规 2 2 7 2 2 3" xfId="29862"/>
    <cellStyle name="常规 2 2 7 3" xfId="29864"/>
    <cellStyle name="常规 2 2 7 3 2" xfId="29866"/>
    <cellStyle name="常规 2 2 7 3 3" xfId="29868"/>
    <cellStyle name="常规 2 2 8" xfId="21821"/>
    <cellStyle name="常规 2 2 8 2" xfId="29869"/>
    <cellStyle name="常规 2 2 8 2 2" xfId="29871"/>
    <cellStyle name="常规 2 2 8 2 2 2" xfId="29873"/>
    <cellStyle name="常规 2 2 8 2 2 3" xfId="21565"/>
    <cellStyle name="常规 2 2 8 3" xfId="29874"/>
    <cellStyle name="常规 2 2 8 3 2" xfId="11407"/>
    <cellStyle name="常规 2 2 8 3 3" xfId="11410"/>
    <cellStyle name="常规 2 2 9" xfId="24701"/>
    <cellStyle name="常规 2 2 9 2" xfId="29875"/>
    <cellStyle name="常规 2 2 9 2 2" xfId="29877"/>
    <cellStyle name="常规 2 2 9 2 2 2" xfId="179"/>
    <cellStyle name="常规 2 2 9 2 2 3" xfId="21598"/>
    <cellStyle name="常规 2 2 9 3" xfId="29878"/>
    <cellStyle name="常规 2 2 9 3 2" xfId="11429"/>
    <cellStyle name="常规 2 2 9 3 3" xfId="29880"/>
    <cellStyle name="常规 2 2_11" xfId="18289"/>
    <cellStyle name="常规 2 20" xfId="29589"/>
    <cellStyle name="常规 2 21" xfId="29593"/>
    <cellStyle name="常规 2 22" xfId="29598"/>
    <cellStyle name="常规 2 23" xfId="29602"/>
    <cellStyle name="常规 2 24" xfId="29606"/>
    <cellStyle name="常规 2 25" xfId="3722"/>
    <cellStyle name="常规 2 26" xfId="19303"/>
    <cellStyle name="常规 2 27" xfId="19306"/>
    <cellStyle name="常规 2 28" xfId="29881"/>
    <cellStyle name="常规 2 29" xfId="16264"/>
    <cellStyle name="常规 2 3" xfId="6539"/>
    <cellStyle name="常规 2 3 10" xfId="14896"/>
    <cellStyle name="常规 2 3 11" xfId="29883"/>
    <cellStyle name="常规 2 3 2" xfId="29886"/>
    <cellStyle name="常规 2 3 2 2" xfId="29888"/>
    <cellStyle name="常规 2 3 2 2 2" xfId="29890"/>
    <cellStyle name="常规 2 3 2 2 2 2" xfId="29892"/>
    <cellStyle name="常规 2 3 2 2 2 2 2" xfId="29893"/>
    <cellStyle name="常规 2 3 2 2 2 2 3" xfId="29894"/>
    <cellStyle name="常规 2 3 2 2 3" xfId="29896"/>
    <cellStyle name="常规 2 3 2 2 3 2" xfId="29897"/>
    <cellStyle name="常规 2 3 2 2 3 2 2" xfId="29898"/>
    <cellStyle name="常规 2 3 2 2 3 2 3" xfId="29901"/>
    <cellStyle name="常规 2 3 2 2 4" xfId="12763"/>
    <cellStyle name="常规 2 3 2 2 4 2" xfId="633"/>
    <cellStyle name="常规 2 3 2 2 4 3" xfId="9007"/>
    <cellStyle name="常规 2 3 2 3" xfId="29904"/>
    <cellStyle name="常规 2 3 2 3 2" xfId="16337"/>
    <cellStyle name="常规 2 3 2 3 2 2" xfId="29905"/>
    <cellStyle name="常规 2 3 2 3 2 3" xfId="29906"/>
    <cellStyle name="常规 2 3 2 4" xfId="24570"/>
    <cellStyle name="常规 2 3 2 4 2" xfId="24572"/>
    <cellStyle name="常规 2 3 2 4 2 2" xfId="29907"/>
    <cellStyle name="常规 2 3 2 4 2 3" xfId="29908"/>
    <cellStyle name="常规 2 3 2 5" xfId="24576"/>
    <cellStyle name="常规 2 3 2 5 2" xfId="29909"/>
    <cellStyle name="常规 2 3 2 5 3" xfId="29910"/>
    <cellStyle name="常规 2 3 2 6" xfId="24578"/>
    <cellStyle name="常规 2 3 2 7" xfId="24761"/>
    <cellStyle name="常规 2 3 3" xfId="18292"/>
    <cellStyle name="常规 2 3 3 2" xfId="19564"/>
    <cellStyle name="常规 2 3 3 2 2" xfId="29912"/>
    <cellStyle name="常规 2 3 3 2 2 2" xfId="15434"/>
    <cellStyle name="常规 2 3 3 2 2 2 2" xfId="6951"/>
    <cellStyle name="常规 2 3 3 2 2 2 3" xfId="15451"/>
    <cellStyle name="常规 2 3 3 2 3" xfId="29915"/>
    <cellStyle name="常规 2 3 3 2 3 2" xfId="15929"/>
    <cellStyle name="常规 2 3 3 2 3 2 2" xfId="15932"/>
    <cellStyle name="常规 2 3 3 2 3 2 3" xfId="15979"/>
    <cellStyle name="常规 2 3 3 2 4" xfId="12822"/>
    <cellStyle name="常规 2 3 3 2 4 2" xfId="10842"/>
    <cellStyle name="常规 2 3 3 2 4 3" xfId="12827"/>
    <cellStyle name="常规 2 3 3 3" xfId="19566"/>
    <cellStyle name="常规 2 3 3 3 2" xfId="695"/>
    <cellStyle name="常规 2 3 3 3 2 2" xfId="707"/>
    <cellStyle name="常规 2 3 3 3 2 3" xfId="751"/>
    <cellStyle name="常规 2 3 3 4" xfId="24580"/>
    <cellStyle name="常规 2 3 3 4 2" xfId="24582"/>
    <cellStyle name="常规 2 3 3 4 2 2" xfId="18437"/>
    <cellStyle name="常规 2 3 3 4 2 3" xfId="18515"/>
    <cellStyle name="常规 2 3 3 5" xfId="24584"/>
    <cellStyle name="常规 2 3 3 5 2" xfId="29916"/>
    <cellStyle name="常规 2 3 3 5 3" xfId="29917"/>
    <cellStyle name="常规 2 3 3 6" xfId="24586"/>
    <cellStyle name="常规 2 3 3 7" xfId="29096"/>
    <cellStyle name="常规 2 3 4" xfId="19570"/>
    <cellStyle name="常规 2 3 4 2" xfId="25325"/>
    <cellStyle name="常规 2 3 4 2 2" xfId="29918"/>
    <cellStyle name="常规 2 3 4 2 2 2" xfId="10245"/>
    <cellStyle name="常规 2 3 4 2 2 2 2" xfId="29919"/>
    <cellStyle name="常规 2 3 4 2 2 2 3" xfId="29920"/>
    <cellStyle name="常规 2 3 4 2 3" xfId="29921"/>
    <cellStyle name="常规 2 3 4 2 3 2" xfId="10253"/>
    <cellStyle name="常规 2 3 4 2 3 3" xfId="13981"/>
    <cellStyle name="常规 2 3 4 3" xfId="29923"/>
    <cellStyle name="常规 2 3 4 3 2" xfId="29925"/>
    <cellStyle name="常规 2 3 4 3 2 2" xfId="29927"/>
    <cellStyle name="常规 2 3 4 3 2 3" xfId="29928"/>
    <cellStyle name="常规 2 3 4 4" xfId="29929"/>
    <cellStyle name="常规 2 3 4 4 2" xfId="29930"/>
    <cellStyle name="常规 2 3 4 4 2 2" xfId="29931"/>
    <cellStyle name="常规 2 3 4 4 2 3" xfId="29932"/>
    <cellStyle name="常规 2 3 4 5" xfId="16136"/>
    <cellStyle name="常规 2 3 4 5 2" xfId="29933"/>
    <cellStyle name="常规 2 3 4 5 3" xfId="29934"/>
    <cellStyle name="常规 2 3 4 6" xfId="16139"/>
    <cellStyle name="常规 2 3 4 7" xfId="29103"/>
    <cellStyle name="常规 2 3 5" xfId="19576"/>
    <cellStyle name="常规 2 3 5 2" xfId="20307"/>
    <cellStyle name="常规 2 3 5 2 2" xfId="29935"/>
    <cellStyle name="常规 2 3 5 2 2 2" xfId="29936"/>
    <cellStyle name="常规 2 3 5 2 2 3" xfId="29937"/>
    <cellStyle name="常规 2 3 5 3" xfId="20309"/>
    <cellStyle name="常规 2 3 5 3 2" xfId="29938"/>
    <cellStyle name="常规 2 3 5 3 2 2" xfId="29939"/>
    <cellStyle name="常规 2 3 5 3 2 3" xfId="29941"/>
    <cellStyle name="常规 2 3 5 4" xfId="29942"/>
    <cellStyle name="常规 2 3 5 4 2" xfId="29944"/>
    <cellStyle name="常规 2 3 5 4 3" xfId="27540"/>
    <cellStyle name="常规 2 3 5 7" xfId="23111"/>
    <cellStyle name="常规 2 3 6" xfId="27630"/>
    <cellStyle name="常规 2 3 6 2" xfId="20314"/>
    <cellStyle name="常规 2 3 6 2 2" xfId="29945"/>
    <cellStyle name="常规 2 3 6 2 3" xfId="29947"/>
    <cellStyle name="常规 2 3 7" xfId="29950"/>
    <cellStyle name="常规 2 3 7 2" xfId="20321"/>
    <cellStyle name="常规 2 3 7 2 2" xfId="29952"/>
    <cellStyle name="常规 2 3 7 2 3" xfId="29954"/>
    <cellStyle name="常规 2 3 8" xfId="29957"/>
    <cellStyle name="常规 2 3 8 2" xfId="20327"/>
    <cellStyle name="常规 2 3 8 2 2" xfId="29959"/>
    <cellStyle name="常规 2 3 8 2 3" xfId="29961"/>
    <cellStyle name="常规 2 3 9" xfId="29963"/>
    <cellStyle name="常规 2 3 9 2" xfId="29965"/>
    <cellStyle name="常规 2 3 9 3" xfId="29967"/>
    <cellStyle name="常规 2 3_11" xfId="29969"/>
    <cellStyle name="常规 2 30" xfId="3721"/>
    <cellStyle name="常规 2 31" xfId="19304"/>
    <cellStyle name="常规 2 32" xfId="19307"/>
    <cellStyle name="常规 2 33" xfId="29882"/>
    <cellStyle name="常规 2 34" xfId="16263"/>
    <cellStyle name="常规 2 35" xfId="16267"/>
    <cellStyle name="常规 2 36" xfId="29970"/>
    <cellStyle name="常规 2 37" xfId="29972"/>
    <cellStyle name="常规 2 38" xfId="29973"/>
    <cellStyle name="常规 2 4" xfId="6556"/>
    <cellStyle name="常规 2 4 10" xfId="8882"/>
    <cellStyle name="常规 2 4 2" xfId="29975"/>
    <cellStyle name="常规 2 4 2 2" xfId="29977"/>
    <cellStyle name="常规 2 4 2 2 2" xfId="29978"/>
    <cellStyle name="常规 2 4 2 2 2 2" xfId="29979"/>
    <cellStyle name="常规 2 4 2 2 2 3" xfId="27493"/>
    <cellStyle name="常规 2 4 2 3" xfId="29981"/>
    <cellStyle name="常规 2 4 2 3 2" xfId="29982"/>
    <cellStyle name="常规 2 4 2 3 2 2" xfId="29983"/>
    <cellStyle name="常规 2 4 2 3 2 3" xfId="29984"/>
    <cellStyle name="常规 2 4 2 4" xfId="24630"/>
    <cellStyle name="常规 2 4 2 4 2" xfId="29986"/>
    <cellStyle name="常规 2 4 2 4 2 2" xfId="29988"/>
    <cellStyle name="常规 2 4 2 4 2 3" xfId="29989"/>
    <cellStyle name="常规 2 4 2 5" xfId="24632"/>
    <cellStyle name="常规 2 4 2 5 2" xfId="29991"/>
    <cellStyle name="常规 2 4 2 5 3" xfId="29992"/>
    <cellStyle name="常规 2 4 3" xfId="18305"/>
    <cellStyle name="常规 2 4 3 2" xfId="19579"/>
    <cellStyle name="常规 2 4 3 2 2" xfId="29993"/>
    <cellStyle name="常规 2 4 3 2 3" xfId="29994"/>
    <cellStyle name="常规 2 4 4" xfId="19583"/>
    <cellStyle name="常规 2 4 4 2" xfId="29995"/>
    <cellStyle name="常规 2 4 4 2 2" xfId="12116"/>
    <cellStyle name="常规 2 4 4 2 3" xfId="12122"/>
    <cellStyle name="常规 2 4 5" xfId="19586"/>
    <cellStyle name="常规 2 4 5 2" xfId="2928"/>
    <cellStyle name="常规 2 4 5 2 2" xfId="12241"/>
    <cellStyle name="常规 2 4 5 2 3" xfId="12252"/>
    <cellStyle name="常规 2 4 6" xfId="29996"/>
    <cellStyle name="常规 2 4 6 2" xfId="29998"/>
    <cellStyle name="常规 2 4 6 2 2" xfId="12361"/>
    <cellStyle name="常规 2 4 6 2 3" xfId="12369"/>
    <cellStyle name="常规 2 4 7" xfId="30000"/>
    <cellStyle name="常规 2 4 7 2" xfId="23574"/>
    <cellStyle name="常规 2 4 7 2 2" xfId="23577"/>
    <cellStyle name="常规 2 4 7 2 3" xfId="23587"/>
    <cellStyle name="常规 2 4 8" xfId="26736"/>
    <cellStyle name="常规 2 4 8 2" xfId="23635"/>
    <cellStyle name="常规 2 4 8 3" xfId="23643"/>
    <cellStyle name="常规 2 4 9" xfId="26738"/>
    <cellStyle name="常规 2 40" xfId="16266"/>
    <cellStyle name="常规 2 41" xfId="29971"/>
    <cellStyle name="常规 2 5" xfId="23681"/>
    <cellStyle name="常规 2 5 2" xfId="18313"/>
    <cellStyle name="常规 2 5 2 2" xfId="20483"/>
    <cellStyle name="常规 2 5 2 2 2" xfId="30001"/>
    <cellStyle name="常规 2 5 2 2 3" xfId="30002"/>
    <cellStyle name="常规 2 5 3" xfId="18319"/>
    <cellStyle name="常规 2 5 3 2" xfId="30003"/>
    <cellStyle name="常规 2 5 3 2 2" xfId="30004"/>
    <cellStyle name="常规 2 5 3 2 3" xfId="30005"/>
    <cellStyle name="常规 2 5 4" xfId="19588"/>
    <cellStyle name="常规 2 5 4 2" xfId="30006"/>
    <cellStyle name="常规 2 5 4 2 2" xfId="12455"/>
    <cellStyle name="常规 2 5 4 2 3" xfId="12459"/>
    <cellStyle name="常规 2 5 5" xfId="30007"/>
    <cellStyle name="常规 2 5 5 2" xfId="2987"/>
    <cellStyle name="常规 2 5 5 2 2" xfId="12541"/>
    <cellStyle name="常规 2 5 5 2 3" xfId="12545"/>
    <cellStyle name="常规 2 5 6" xfId="30008"/>
    <cellStyle name="常规 2 5 6 2" xfId="30010"/>
    <cellStyle name="常规 2 5 6 3" xfId="30012"/>
    <cellStyle name="常规 2 6" xfId="23473"/>
    <cellStyle name="常规 2 6 2" xfId="15012"/>
    <cellStyle name="常规 2 6 2 2" xfId="20593"/>
    <cellStyle name="常规 2 6 2 2 2" xfId="30014"/>
    <cellStyle name="常规 2 6 2 2 3" xfId="30015"/>
    <cellStyle name="常规 2 6 3" xfId="30016"/>
    <cellStyle name="常规 2 6 3 2" xfId="20602"/>
    <cellStyle name="常规 2 6 3 2 2" xfId="30017"/>
    <cellStyle name="常规 2 6 3 2 3" xfId="30018"/>
    <cellStyle name="常规 2 6 4" xfId="30019"/>
    <cellStyle name="常规 2 6 4 2" xfId="24845"/>
    <cellStyle name="常规 2 6 4 3" xfId="30020"/>
    <cellStyle name="常规 2 7" xfId="15734"/>
    <cellStyle name="常规 2 7 2" xfId="18330"/>
    <cellStyle name="常规 2 7 2 2" xfId="20663"/>
    <cellStyle name="常规 2 7 2 2 2" xfId="30022"/>
    <cellStyle name="常规 2 7 2 2 3" xfId="30025"/>
    <cellStyle name="常规 2 7 3" xfId="30027"/>
    <cellStyle name="常规 2 7 3 2" xfId="30028"/>
    <cellStyle name="常规 2 7 3 2 2" xfId="30029"/>
    <cellStyle name="常规 2 7 3 2 3" xfId="30031"/>
    <cellStyle name="常规 2 7 4" xfId="30032"/>
    <cellStyle name="常规 2 7 4 2" xfId="30033"/>
    <cellStyle name="常规 2 7 4 3" xfId="30034"/>
    <cellStyle name="常规 2 8" xfId="30035"/>
    <cellStyle name="常规 2 8 2" xfId="30037"/>
    <cellStyle name="常规 2 8 2 2" xfId="30038"/>
    <cellStyle name="常规 2 8 2 2 2" xfId="30041"/>
    <cellStyle name="常规 2 8 2 2 3" xfId="30042"/>
    <cellStyle name="常规 2 8 3" xfId="5884"/>
    <cellStyle name="常规 2 8 3 2" xfId="30043"/>
    <cellStyle name="常规 2 8 3 2 2" xfId="30044"/>
    <cellStyle name="常规 2 8 3 2 3" xfId="4336"/>
    <cellStyle name="常规 2 8 4" xfId="5887"/>
    <cellStyle name="常规 2 8 4 2" xfId="30045"/>
    <cellStyle name="常规 2 8 4 3" xfId="30046"/>
    <cellStyle name="常规 2 9" xfId="24508"/>
    <cellStyle name="常规 2 9 2" xfId="24512"/>
    <cellStyle name="常规 2 9 2 2" xfId="30047"/>
    <cellStyle name="常规 2 9 2 2 2" xfId="30050"/>
    <cellStyle name="常规 2 9 2 2 3" xfId="30051"/>
    <cellStyle name="常规 2 9 3" xfId="24515"/>
    <cellStyle name="常规 2 9 3 2" xfId="16553"/>
    <cellStyle name="常规 2 9 3 3" xfId="30052"/>
    <cellStyle name="常规 20" xfId="23671"/>
    <cellStyle name="常规 20 10" xfId="18225"/>
    <cellStyle name="常规 20 10 2" xfId="25543"/>
    <cellStyle name="常规 20 10 2 2" xfId="8045"/>
    <cellStyle name="常规 20 10 2 3" xfId="8073"/>
    <cellStyle name="常规 20 11" xfId="30053"/>
    <cellStyle name="常规 20 11 2" xfId="30055"/>
    <cellStyle name="常规 20 11 3" xfId="30056"/>
    <cellStyle name="常规 20 2" xfId="25927"/>
    <cellStyle name="常规 20 2 2" xfId="25930"/>
    <cellStyle name="常规 20 2 2 2" xfId="19242"/>
    <cellStyle name="常规 20 2 2 2 2" xfId="29342"/>
    <cellStyle name="常规 20 2 2 2 3" xfId="29344"/>
    <cellStyle name="常规 20 2 3" xfId="25934"/>
    <cellStyle name="常规 20 2 3 2" xfId="29346"/>
    <cellStyle name="常规 20 2 3 2 2" xfId="20704"/>
    <cellStyle name="常规 20 2 3 2 3" xfId="30057"/>
    <cellStyle name="常规 20 2 4" xfId="25936"/>
    <cellStyle name="常规 20 2 4 2" xfId="30058"/>
    <cellStyle name="常规 20 2 4 3" xfId="30059"/>
    <cellStyle name="常规 20 3" xfId="25941"/>
    <cellStyle name="常规 20 3 2" xfId="25944"/>
    <cellStyle name="常规 20 3 2 2" xfId="10414"/>
    <cellStyle name="常规 20 3 2 2 2" xfId="14984"/>
    <cellStyle name="常规 20 3 2 2 3" xfId="18814"/>
    <cellStyle name="常规 20 3 3" xfId="25946"/>
    <cellStyle name="常规 20 3 3 2" xfId="13640"/>
    <cellStyle name="常规 20 3 3 3" xfId="30060"/>
    <cellStyle name="常规 20 4" xfId="25949"/>
    <cellStyle name="常规 20 4 2" xfId="29350"/>
    <cellStyle name="常规 20 4 2 2" xfId="14294"/>
    <cellStyle name="常规 20 4 2 2 2" xfId="6527"/>
    <cellStyle name="常规 20 4 2 2 3" xfId="6541"/>
    <cellStyle name="常规 20 4 3" xfId="29352"/>
    <cellStyle name="常规 20 4 3 2" xfId="30061"/>
    <cellStyle name="常规 20 4 3 3" xfId="30062"/>
    <cellStyle name="常规 20 5" xfId="25951"/>
    <cellStyle name="常规 20 5 2" xfId="30063"/>
    <cellStyle name="常规 20 5 2 2" xfId="19707"/>
    <cellStyle name="常规 20 5 2 2 2" xfId="30064"/>
    <cellStyle name="常规 20 5 2 2 3" xfId="30065"/>
    <cellStyle name="常规 20 5 3" xfId="30066"/>
    <cellStyle name="常规 20 5 3 2" xfId="30067"/>
    <cellStyle name="常规 20 5 3 3" xfId="30069"/>
    <cellStyle name="常规 20 6" xfId="10792"/>
    <cellStyle name="常规 20 6 2" xfId="30072"/>
    <cellStyle name="常规 20 6 2 2" xfId="19710"/>
    <cellStyle name="常规 20 6 2 3" xfId="30074"/>
    <cellStyle name="常规 20 7" xfId="10796"/>
    <cellStyle name="常规 20 7 2" xfId="30076"/>
    <cellStyle name="常规 20 7 2 2" xfId="30077"/>
    <cellStyle name="常规 20 7 2 3" xfId="30078"/>
    <cellStyle name="常规 20 8" xfId="30080"/>
    <cellStyle name="常规 20 8 2" xfId="30081"/>
    <cellStyle name="常规 20 8 2 2" xfId="30082"/>
    <cellStyle name="常规 20 8 2 3" xfId="30083"/>
    <cellStyle name="常规 20 9" xfId="30085"/>
    <cellStyle name="常规 20 9 2" xfId="30086"/>
    <cellStyle name="常规 20 9 2 2" xfId="2222"/>
    <cellStyle name="常规 20 9 2 3" xfId="10939"/>
    <cellStyle name="常规 21" xfId="23676"/>
    <cellStyle name="常规 21 10" xfId="25750"/>
    <cellStyle name="常规 21 10 2" xfId="4380"/>
    <cellStyle name="常规 21 10 2 2" xfId="30087"/>
    <cellStyle name="常规 21 10 2 3" xfId="30088"/>
    <cellStyle name="常规 21 11" xfId="30089"/>
    <cellStyle name="常规 21 11 2" xfId="9052"/>
    <cellStyle name="常规 21 11 3" xfId="9054"/>
    <cellStyle name="常规 21 13" xfId="17934"/>
    <cellStyle name="常规 21 2" xfId="26468"/>
    <cellStyle name="常规 21 2 2" xfId="17645"/>
    <cellStyle name="常规 21 2 2 2" xfId="20273"/>
    <cellStyle name="常规 21 2 2 2 2" xfId="28350"/>
    <cellStyle name="常规 21 2 2 2 3" xfId="28354"/>
    <cellStyle name="常规 21 2 3" xfId="26472"/>
    <cellStyle name="常规 21 2 3 2" xfId="28373"/>
    <cellStyle name="常规 21 2 3 2 2" xfId="10036"/>
    <cellStyle name="常规 21 2 3 2 3" xfId="28378"/>
    <cellStyle name="常规 21 2 4" xfId="29754"/>
    <cellStyle name="常规 21 2 4 2" xfId="28912"/>
    <cellStyle name="常规 21 2 4 3" xfId="13874"/>
    <cellStyle name="常规 21 3" xfId="26475"/>
    <cellStyle name="常规 21 3 2" xfId="29354"/>
    <cellStyle name="常规 21 3 2 2" xfId="2564"/>
    <cellStyle name="常规 21 3 2 2 2" xfId="29021"/>
    <cellStyle name="常规 21 3 2 2 3" xfId="29026"/>
    <cellStyle name="常规 21 3 3" xfId="24234"/>
    <cellStyle name="常规 21 3 3 2" xfId="29055"/>
    <cellStyle name="常规 21 3 3 3" xfId="30090"/>
    <cellStyle name="常规 21 4" xfId="26478"/>
    <cellStyle name="常规 21 4 2" xfId="29356"/>
    <cellStyle name="常规 21 4 2 2" xfId="29358"/>
    <cellStyle name="常规 21 4 2 2 2" xfId="30091"/>
    <cellStyle name="常规 21 4 2 2 3" xfId="30092"/>
    <cellStyle name="常规 21 4 3" xfId="30093"/>
    <cellStyle name="常规 21 4 3 2" xfId="30094"/>
    <cellStyle name="常规 21 4 3 3" xfId="30095"/>
    <cellStyle name="常规 21 5" xfId="29361"/>
    <cellStyle name="常规 21 5 2" xfId="29363"/>
    <cellStyle name="常规 21 5 2 2" xfId="20746"/>
    <cellStyle name="常规 21 5 2 2 2" xfId="30096"/>
    <cellStyle name="常规 21 5 2 2 3" xfId="30097"/>
    <cellStyle name="常规 21 5 3" xfId="27075"/>
    <cellStyle name="常规 21 5 3 2" xfId="20752"/>
    <cellStyle name="常规 21 5 3 3" xfId="20753"/>
    <cellStyle name="常规 21 6" xfId="30098"/>
    <cellStyle name="常规 21 6 2" xfId="30099"/>
    <cellStyle name="常规 21 6 2 2" xfId="30101"/>
    <cellStyle name="常规 21 6 2 3" xfId="30102"/>
    <cellStyle name="常规 21 7" xfId="28643"/>
    <cellStyle name="常规 21 7 2" xfId="30104"/>
    <cellStyle name="常规 21 7 2 2" xfId="30105"/>
    <cellStyle name="常规 21 7 2 3" xfId="14391"/>
    <cellStyle name="常规 21 8" xfId="28645"/>
    <cellStyle name="常规 21 8 2" xfId="30106"/>
    <cellStyle name="常规 21 8 2 2" xfId="30107"/>
    <cellStyle name="常规 21 8 2 3" xfId="30108"/>
    <cellStyle name="常规 21 9" xfId="11510"/>
    <cellStyle name="常规 21 9 2" xfId="2751"/>
    <cellStyle name="常规 21 9 2 2" xfId="9558"/>
    <cellStyle name="常规 21 9 2 3" xfId="8438"/>
    <cellStyle name="常规 22" xfId="29366"/>
    <cellStyle name="常规 22 10" xfId="25461"/>
    <cellStyle name="常规 22 10 2" xfId="25465"/>
    <cellStyle name="常规 22 10 2 2" xfId="25469"/>
    <cellStyle name="常规 22 10 2 3" xfId="2901"/>
    <cellStyle name="常规 22 11" xfId="25475"/>
    <cellStyle name="常规 22 11 2" xfId="17994"/>
    <cellStyle name="常规 22 11 3" xfId="17999"/>
    <cellStyle name="常规 22 2" xfId="13900"/>
    <cellStyle name="常规 22 2 2" xfId="13905"/>
    <cellStyle name="常规 22 2 2 2" xfId="4789"/>
    <cellStyle name="常规 22 2 2 2 2" xfId="29368"/>
    <cellStyle name="常规 22 2 2 2 3" xfId="29370"/>
    <cellStyle name="常规 22 2 3" xfId="13910"/>
    <cellStyle name="常规 22 2 3 2" xfId="29372"/>
    <cellStyle name="常规 22 2 3 2 2" xfId="29374"/>
    <cellStyle name="常规 22 2 3 2 3" xfId="29376"/>
    <cellStyle name="常规 22 2 4" xfId="9327"/>
    <cellStyle name="常规 22 2 4 2" xfId="4907"/>
    <cellStyle name="常规 22 2 4 3" xfId="29378"/>
    <cellStyle name="常规 22 3" xfId="13915"/>
    <cellStyle name="常规 22 3 2" xfId="13920"/>
    <cellStyle name="常规 22 3 2 2" xfId="5332"/>
    <cellStyle name="常规 22 3 2 2 2" xfId="29380"/>
    <cellStyle name="常规 22 3 2 2 3" xfId="29382"/>
    <cellStyle name="常规 22 3 3" xfId="13925"/>
    <cellStyle name="常规 22 3 3 2" xfId="29384"/>
    <cellStyle name="常规 22 3 3 3" xfId="24913"/>
    <cellStyle name="常规 22 4" xfId="13931"/>
    <cellStyle name="常规 22 4 2" xfId="13937"/>
    <cellStyle name="常规 22 4 2 2" xfId="5591"/>
    <cellStyle name="常规 22 4 2 2 2" xfId="29387"/>
    <cellStyle name="常规 22 4 2 2 3" xfId="29390"/>
    <cellStyle name="常规 22 4 3" xfId="13945"/>
    <cellStyle name="常规 22 4 3 2" xfId="29393"/>
    <cellStyle name="常规 22 4 3 3" xfId="24927"/>
    <cellStyle name="常规 22 5" xfId="13950"/>
    <cellStyle name="常规 22 5 2" xfId="13954"/>
    <cellStyle name="常规 22 5 2 2" xfId="29395"/>
    <cellStyle name="常规 22 5 2 2 2" xfId="29397"/>
    <cellStyle name="常规 22 5 2 2 3" xfId="29399"/>
    <cellStyle name="常规 22 5 3" xfId="13959"/>
    <cellStyle name="常规 22 5 3 2" xfId="29402"/>
    <cellStyle name="常规 22 5 3 3" xfId="29404"/>
    <cellStyle name="常规 22 6" xfId="13966"/>
    <cellStyle name="常规 22 6 2" xfId="29407"/>
    <cellStyle name="常规 22 6 2 2" xfId="29410"/>
    <cellStyle name="常规 22 6 2 3" xfId="29413"/>
    <cellStyle name="常规 22 7" xfId="13971"/>
    <cellStyle name="常规 22 7 2" xfId="29418"/>
    <cellStyle name="常规 22 7 2 2" xfId="29420"/>
    <cellStyle name="常规 22 7 2 3" xfId="29423"/>
    <cellStyle name="常规 22 8" xfId="29425"/>
    <cellStyle name="常规 22 8 2" xfId="29427"/>
    <cellStyle name="常规 22 8 2 2" xfId="29429"/>
    <cellStyle name="常规 22 8 2 3" xfId="29432"/>
    <cellStyle name="常规 22 9" xfId="11543"/>
    <cellStyle name="常规 22 9 2" xfId="5478"/>
    <cellStyle name="常规 22 9 2 2" xfId="8998"/>
    <cellStyle name="常规 22 9 2 3" xfId="14358"/>
    <cellStyle name="常规 23" xfId="29238"/>
    <cellStyle name="常规 23 10" xfId="18188"/>
    <cellStyle name="常规 23 10 2" xfId="18193"/>
    <cellStyle name="常规 23 10 2 2" xfId="12966"/>
    <cellStyle name="常规 23 10 2 3" xfId="12972"/>
    <cellStyle name="常规 23 11" xfId="7557"/>
    <cellStyle name="常规 23 11 2" xfId="25610"/>
    <cellStyle name="常规 23 11 3" xfId="25614"/>
    <cellStyle name="常规 23 2" xfId="12857"/>
    <cellStyle name="常规 23 2 2" xfId="14775"/>
    <cellStyle name="常规 23 2 2 2" xfId="7278"/>
    <cellStyle name="常规 23 2 2 2 2" xfId="15956"/>
    <cellStyle name="常规 23 2 2 2 3" xfId="15972"/>
    <cellStyle name="常规 23 2 3" xfId="26498"/>
    <cellStyle name="常规 23 2 3 2" xfId="29434"/>
    <cellStyle name="常规 23 2 3 2 2" xfId="16015"/>
    <cellStyle name="常规 23 2 3 2 3" xfId="16018"/>
    <cellStyle name="常规 23 2 4" xfId="29436"/>
    <cellStyle name="常规 23 2 4 2" xfId="20359"/>
    <cellStyle name="常规 23 2 4 3" xfId="29438"/>
    <cellStyle name="常规 23 3" xfId="12864"/>
    <cellStyle name="常规 23 3 2" xfId="29440"/>
    <cellStyle name="常规 23 3 2 2" xfId="29442"/>
    <cellStyle name="常规 23 3 2 2 2" xfId="16215"/>
    <cellStyle name="常规 23 3 2 2 3" xfId="24752"/>
    <cellStyle name="常规 23 3 3" xfId="29444"/>
    <cellStyle name="常规 23 3 3 2" xfId="29446"/>
    <cellStyle name="常规 23 3 3 3" xfId="25044"/>
    <cellStyle name="常规 23 4" xfId="26501"/>
    <cellStyle name="常规 23 4 2" xfId="29448"/>
    <cellStyle name="常规 23 4 2 2" xfId="29450"/>
    <cellStyle name="常规 23 4 2 2 2" xfId="29452"/>
    <cellStyle name="常规 23 4 2 2 3" xfId="6177"/>
    <cellStyle name="常规 23 4 3" xfId="29454"/>
    <cellStyle name="常规 23 4 3 2" xfId="29456"/>
    <cellStyle name="常规 23 4 3 3" xfId="25057"/>
    <cellStyle name="常规 23 5" xfId="29458"/>
    <cellStyle name="常规 23 5 2" xfId="16984"/>
    <cellStyle name="常规 23 5 2 2" xfId="29460"/>
    <cellStyle name="常规 23 5 2 2 2" xfId="29462"/>
    <cellStyle name="常规 23 5 2 2 3" xfId="29464"/>
    <cellStyle name="常规 23 5 3" xfId="27089"/>
    <cellStyle name="常规 23 5 3 2" xfId="29466"/>
    <cellStyle name="常规 23 5 3 3" xfId="29468"/>
    <cellStyle name="常规 23 6" xfId="29471"/>
    <cellStyle name="常规 23 6 2" xfId="29473"/>
    <cellStyle name="常规 23 6 2 2" xfId="29475"/>
    <cellStyle name="常规 23 6 2 3" xfId="29477"/>
    <cellStyle name="常规 23 7" xfId="24112"/>
    <cellStyle name="常规 23 7 2" xfId="29480"/>
    <cellStyle name="常规 23 7 2 2" xfId="29482"/>
    <cellStyle name="常规 23 7 2 3" xfId="29485"/>
    <cellStyle name="常规 23 8" xfId="24115"/>
    <cellStyle name="常规 23 8 2" xfId="29487"/>
    <cellStyle name="常规 23 8 2 2" xfId="29489"/>
    <cellStyle name="常规 23 8 2 3" xfId="29492"/>
    <cellStyle name="常规 23 9" xfId="11561"/>
    <cellStyle name="常规 23 9 2" xfId="9705"/>
    <cellStyle name="常规 23 9 2 2" xfId="29494"/>
    <cellStyle name="常规 23 9 2 3" xfId="29498"/>
    <cellStyle name="常规 24" xfId="29500"/>
    <cellStyle name="常规 24 10" xfId="26283"/>
    <cellStyle name="常规 24 10 2" xfId="22322"/>
    <cellStyle name="常规 24 10 2 2" xfId="26286"/>
    <cellStyle name="常规 24 10 2 3" xfId="26289"/>
    <cellStyle name="常规 24 11" xfId="26296"/>
    <cellStyle name="常规 24 11 2" xfId="26300"/>
    <cellStyle name="常规 24 11 3" xfId="26307"/>
    <cellStyle name="常规 24 2" xfId="13992"/>
    <cellStyle name="常规 24 2 2" xfId="14780"/>
    <cellStyle name="常规 24 2 2 2" xfId="29502"/>
    <cellStyle name="常规 24 2 2 2 2" xfId="872"/>
    <cellStyle name="常规 24 2 2 2 3" xfId="17578"/>
    <cellStyle name="常规 24 2 3" xfId="26531"/>
    <cellStyle name="常规 24 2 3 2" xfId="29504"/>
    <cellStyle name="常规 24 2 3 2 2" xfId="17598"/>
    <cellStyle name="常规 24 2 3 2 3" xfId="17601"/>
    <cellStyle name="常规 24 2 4" xfId="29506"/>
    <cellStyle name="常规 24 2 4 2" xfId="29508"/>
    <cellStyle name="常规 24 2 4 3" xfId="29510"/>
    <cellStyle name="常规 24 3" xfId="8758"/>
    <cellStyle name="常规 24 3 2" xfId="29512"/>
    <cellStyle name="常规 24 3 2 2" xfId="29514"/>
    <cellStyle name="常规 24 3 2 2 2" xfId="17800"/>
    <cellStyle name="常规 24 3 2 2 3" xfId="29516"/>
    <cellStyle name="常规 24 3 3" xfId="29518"/>
    <cellStyle name="常规 24 3 3 2" xfId="29520"/>
    <cellStyle name="常规 24 3 3 3" xfId="29522"/>
    <cellStyle name="常规 24 4" xfId="26534"/>
    <cellStyle name="常规 24 4 2" xfId="29525"/>
    <cellStyle name="常规 24 4 2 2" xfId="29527"/>
    <cellStyle name="常规 24 4 2 2 2" xfId="29529"/>
    <cellStyle name="常规 24 4 2 2 3" xfId="29531"/>
    <cellStyle name="常规 24 4 3" xfId="29533"/>
    <cellStyle name="常规 24 4 3 2" xfId="29535"/>
    <cellStyle name="常规 24 4 3 3" xfId="29537"/>
    <cellStyle name="常规 24 5" xfId="29541"/>
    <cellStyle name="常规 24 5 2" xfId="5039"/>
    <cellStyle name="常规 24 5 2 2" xfId="1909"/>
    <cellStyle name="常规 24 5 2 2 2" xfId="1207"/>
    <cellStyle name="常规 24 5 2 2 3" xfId="13000"/>
    <cellStyle name="常规 24 5 3" xfId="5055"/>
    <cellStyle name="常规 24 5 3 2" xfId="10049"/>
    <cellStyle name="常规 24 5 3 3" xfId="13016"/>
    <cellStyle name="常规 24 6" xfId="29543"/>
    <cellStyle name="常规 24 6 2" xfId="5259"/>
    <cellStyle name="常规 24 6 2 2" xfId="10118"/>
    <cellStyle name="常规 24 6 2 3" xfId="13067"/>
    <cellStyle name="常规 24 7" xfId="29545"/>
    <cellStyle name="常规 24 7 2" xfId="5299"/>
    <cellStyle name="常规 24 7 2 2" xfId="29547"/>
    <cellStyle name="常规 24 7 2 3" xfId="29549"/>
    <cellStyle name="常规 24 8" xfId="29552"/>
    <cellStyle name="常规 24 8 2" xfId="15"/>
    <cellStyle name="常规 24 8 2 2" xfId="29554"/>
    <cellStyle name="常规 24 8 2 3" xfId="23825"/>
    <cellStyle name="常规 24 9" xfId="11577"/>
    <cellStyle name="常规 24 9 2" xfId="3590"/>
    <cellStyle name="常规 24 9 2 2" xfId="29556"/>
    <cellStyle name="常规 24 9 2 3" xfId="23870"/>
    <cellStyle name="常规 25" xfId="30109"/>
    <cellStyle name="常规 25 10" xfId="13463"/>
    <cellStyle name="常规 25 10 2" xfId="9679"/>
    <cellStyle name="常规 25 10 2 2" xfId="30111"/>
    <cellStyle name="常规 25 10 2 3" xfId="30113"/>
    <cellStyle name="常规 25 11" xfId="14058"/>
    <cellStyle name="常规 25 11 2" xfId="30114"/>
    <cellStyle name="常规 25 11 3" xfId="30115"/>
    <cellStyle name="常规 25 2" xfId="14007"/>
    <cellStyle name="常规 25 2 2" xfId="14792"/>
    <cellStyle name="常规 25 2 2 2" xfId="30117"/>
    <cellStyle name="常规 25 2 2 2 2" xfId="18946"/>
    <cellStyle name="常规 25 2 2 2 3" xfId="18951"/>
    <cellStyle name="常规 25 2 3" xfId="26559"/>
    <cellStyle name="常规 25 2 3 2" xfId="30119"/>
    <cellStyle name="常规 25 2 3 2 2" xfId="18994"/>
    <cellStyle name="常规 25 2 3 2 3" xfId="18996"/>
    <cellStyle name="常规 25 2 4" xfId="30120"/>
    <cellStyle name="常规 25 2 4 2" xfId="28853"/>
    <cellStyle name="常规 25 2 4 3" xfId="30121"/>
    <cellStyle name="常规 25 3" xfId="14011"/>
    <cellStyle name="常规 25 3 2" xfId="30122"/>
    <cellStyle name="常规 25 3 2 2" xfId="26638"/>
    <cellStyle name="常规 25 3 2 2 2" xfId="19120"/>
    <cellStyle name="常规 25 3 2 2 3" xfId="26645"/>
    <cellStyle name="常规 25 3 3" xfId="30124"/>
    <cellStyle name="常规 25 3 3 2" xfId="30125"/>
    <cellStyle name="常规 25 3 3 3" xfId="30126"/>
    <cellStyle name="常规 25 4" xfId="26561"/>
    <cellStyle name="常规 25 4 2" xfId="30128"/>
    <cellStyle name="常规 25 4 2 2" xfId="28183"/>
    <cellStyle name="常规 25 4 2 2 2" xfId="17368"/>
    <cellStyle name="常规 25 4 2 2 3" xfId="30130"/>
    <cellStyle name="常规 25 4 3" xfId="15371"/>
    <cellStyle name="常规 25 4 3 2" xfId="11786"/>
    <cellStyle name="常规 25 4 3 3" xfId="15375"/>
    <cellStyle name="常规 25 5" xfId="30131"/>
    <cellStyle name="常规 25 5 2" xfId="5344"/>
    <cellStyle name="常规 25 5 2 2" xfId="11173"/>
    <cellStyle name="常规 25 5 2 2 2" xfId="13179"/>
    <cellStyle name="常规 25 5 2 2 3" xfId="13182"/>
    <cellStyle name="常规 25 5 3" xfId="10196"/>
    <cellStyle name="常规 25 5 3 2" xfId="11190"/>
    <cellStyle name="常规 25 5 3 3" xfId="13198"/>
    <cellStyle name="常规 25 6" xfId="30132"/>
    <cellStyle name="常规 25 6 2" xfId="13238"/>
    <cellStyle name="常规 25 6 2 2" xfId="11243"/>
    <cellStyle name="常规 25 6 2 3" xfId="13243"/>
    <cellStyle name="常规 25 7" xfId="6762"/>
    <cellStyle name="常规 25 7 2" xfId="7955"/>
    <cellStyle name="常规 25 7 2 2" xfId="25340"/>
    <cellStyle name="常规 25 7 2 3" xfId="30133"/>
    <cellStyle name="常规 25 8" xfId="6766"/>
    <cellStyle name="常规 25 8 2" xfId="13283"/>
    <cellStyle name="常规 25 8 2 2" xfId="30135"/>
    <cellStyle name="常规 25 8 2 3" xfId="30136"/>
    <cellStyle name="常规 25 9" xfId="9130"/>
    <cellStyle name="常规 25 9 2" xfId="5182"/>
    <cellStyle name="常规 25 9 2 2" xfId="22403"/>
    <cellStyle name="常规 25 9 2 3" xfId="30138"/>
    <cellStyle name="常规 26" xfId="21291"/>
    <cellStyle name="常规 26 10" xfId="25784"/>
    <cellStyle name="常规 26 10 2" xfId="9197"/>
    <cellStyle name="常规 26 10 2 2" xfId="30140"/>
    <cellStyle name="常规 26 10 2 3" xfId="30141"/>
    <cellStyle name="常规 26 11" xfId="30142"/>
    <cellStyle name="常规 26 11 2" xfId="3658"/>
    <cellStyle name="常规 26 11 3" xfId="3668"/>
    <cellStyle name="常规 26 2" xfId="14023"/>
    <cellStyle name="常规 26 2 2" xfId="14810"/>
    <cellStyle name="常规 26 2 2 2" xfId="27165"/>
    <cellStyle name="常规 26 2 2 2 2" xfId="19964"/>
    <cellStyle name="常规 26 2 2 2 3" xfId="12354"/>
    <cellStyle name="常规 26 2 3" xfId="21295"/>
    <cellStyle name="常规 26 2 3 2" xfId="27171"/>
    <cellStyle name="常规 26 2 3 2 2" xfId="20002"/>
    <cellStyle name="常规 26 2 3 2 3" xfId="20006"/>
    <cellStyle name="常规 26 2 4" xfId="30143"/>
    <cellStyle name="常规 26 2 4 2" xfId="30144"/>
    <cellStyle name="常规 26 2 4 3" xfId="30145"/>
    <cellStyle name="常规 26 3" xfId="13668"/>
    <cellStyle name="常规 26 3 2" xfId="30146"/>
    <cellStyle name="常规 26 3 2 2" xfId="27185"/>
    <cellStyle name="常规 26 3 2 2 2" xfId="20165"/>
    <cellStyle name="常规 26 3 2 2 3" xfId="30148"/>
    <cellStyle name="常规 26 3 3" xfId="30149"/>
    <cellStyle name="常规 26 3 3 2" xfId="30150"/>
    <cellStyle name="常规 26 3 3 3" xfId="30151"/>
    <cellStyle name="常规 26 4" xfId="21301"/>
    <cellStyle name="常规 26 4 2" xfId="30153"/>
    <cellStyle name="常规 26 4 2 2" xfId="27195"/>
    <cellStyle name="常规 26 4 2 2 2" xfId="30155"/>
    <cellStyle name="常规 26 4 2 2 3" xfId="30156"/>
    <cellStyle name="常规 26 4 3" xfId="15382"/>
    <cellStyle name="常规 26 4 3 2" xfId="30157"/>
    <cellStyle name="常规 26 4 3 3" xfId="30158"/>
    <cellStyle name="常规 26 5" xfId="30159"/>
    <cellStyle name="常规 26 5 2" xfId="5403"/>
    <cellStyle name="常规 26 5 2 2" xfId="11363"/>
    <cellStyle name="常规 26 5 2 2 2" xfId="13303"/>
    <cellStyle name="常规 26 5 2 2 3" xfId="13305"/>
    <cellStyle name="常规 26 5 3" xfId="13310"/>
    <cellStyle name="常规 26 5 3 2" xfId="11377"/>
    <cellStyle name="常规 26 5 3 3" xfId="13314"/>
    <cellStyle name="常规 26 6" xfId="29388"/>
    <cellStyle name="常规 26 6 2" xfId="13328"/>
    <cellStyle name="常规 26 6 2 2" xfId="30160"/>
    <cellStyle name="常规 26 6 2 3" xfId="30161"/>
    <cellStyle name="常规 26 7" xfId="29391"/>
    <cellStyle name="常规 26 7 2" xfId="7968"/>
    <cellStyle name="常规 26 7 2 2" xfId="25359"/>
    <cellStyle name="常规 26 7 2 3" xfId="30163"/>
    <cellStyle name="常规 26 8" xfId="30165"/>
    <cellStyle name="常规 26 8 2" xfId="13339"/>
    <cellStyle name="常规 26 8 2 2" xfId="30166"/>
    <cellStyle name="常规 26 8 2 3" xfId="1465"/>
    <cellStyle name="常规 26 9" xfId="11584"/>
    <cellStyle name="常规 26 9 2" xfId="6145"/>
    <cellStyle name="常规 26 9 2 2" xfId="30167"/>
    <cellStyle name="常规 26 9 2 3" xfId="30169"/>
    <cellStyle name="常规 27" xfId="21304"/>
    <cellStyle name="常规 27 10" xfId="30172"/>
    <cellStyle name="常规 27 10 2" xfId="25673"/>
    <cellStyle name="常规 27 10 2 2" xfId="26459"/>
    <cellStyle name="常规 27 10 2 3" xfId="26463"/>
    <cellStyle name="常规 27 11" xfId="13879"/>
    <cellStyle name="常规 27 11 2" xfId="13882"/>
    <cellStyle name="常规 27 11 3" xfId="13899"/>
    <cellStyle name="常规 27 2" xfId="14030"/>
    <cellStyle name="常规 27 2 2" xfId="26624"/>
    <cellStyle name="常规 27 2 2 2" xfId="27281"/>
    <cellStyle name="常规 27 2 2 2 2" xfId="6379"/>
    <cellStyle name="常规 27 2 2 2 3" xfId="6394"/>
    <cellStyle name="常规 27 2 3" xfId="26627"/>
    <cellStyle name="常规 27 2 3 2" xfId="30173"/>
    <cellStyle name="常规 27 2 3 2 2" xfId="1416"/>
    <cellStyle name="常规 27 2 3 2 3" xfId="1438"/>
    <cellStyle name="常规 27 2 4" xfId="30174"/>
    <cellStyle name="常规 27 2 4 2" xfId="30175"/>
    <cellStyle name="常规 27 2 4 3" xfId="30176"/>
    <cellStyle name="常规 27 3" xfId="21308"/>
    <cellStyle name="常规 27 3 2" xfId="30178"/>
    <cellStyle name="常规 27 3 2 2" xfId="27290"/>
    <cellStyle name="常规 27 3 2 2 2" xfId="21156"/>
    <cellStyle name="常规 27 3 2 2 3" xfId="30180"/>
    <cellStyle name="常规 27 3 3" xfId="30181"/>
    <cellStyle name="常规 27 3 3 2" xfId="30182"/>
    <cellStyle name="常规 27 3 3 3" xfId="30183"/>
    <cellStyle name="常规 27 4" xfId="26629"/>
    <cellStyle name="常规 27 4 2" xfId="30185"/>
    <cellStyle name="常规 27 4 2 2" xfId="25686"/>
    <cellStyle name="常规 27 4 2 2 2" xfId="25688"/>
    <cellStyle name="常规 27 4 2 2 3" xfId="25692"/>
    <cellStyle name="常规 27 4 3" xfId="15389"/>
    <cellStyle name="常规 27 4 3 2" xfId="30187"/>
    <cellStyle name="常规 27 4 3 3" xfId="30188"/>
    <cellStyle name="常规 27 5" xfId="30189"/>
    <cellStyle name="常规 27 5 2" xfId="5444"/>
    <cellStyle name="常规 27 5 2 2" xfId="27304"/>
    <cellStyle name="常规 27 5 2 2 2" xfId="30190"/>
    <cellStyle name="常规 27 5 2 2 3" xfId="30191"/>
    <cellStyle name="常规 27 5 3" xfId="13368"/>
    <cellStyle name="常规 27 5 3 2" xfId="30192"/>
    <cellStyle name="常规 27 5 3 3" xfId="30193"/>
    <cellStyle name="常规 27 6" xfId="30194"/>
    <cellStyle name="常规 27 6 2" xfId="13376"/>
    <cellStyle name="常规 27 6 2 2" xfId="30196"/>
    <cellStyle name="常规 27 6 2 3" xfId="30197"/>
    <cellStyle name="常规 27 7" xfId="30200"/>
    <cellStyle name="常规 27 7 2" xfId="13383"/>
    <cellStyle name="常规 27 7 2 2" xfId="25392"/>
    <cellStyle name="常规 27 7 2 3" xfId="30202"/>
    <cellStyle name="常规 27 8" xfId="30206"/>
    <cellStyle name="常规 27 8 2" xfId="30208"/>
    <cellStyle name="常规 27 8 2 2" xfId="30210"/>
    <cellStyle name="常规 27 8 2 3" xfId="1795"/>
    <cellStyle name="常规 27 9" xfId="30212"/>
    <cellStyle name="常规 27 9 2" xfId="30213"/>
    <cellStyle name="常规 27 9 2 2" xfId="30214"/>
    <cellStyle name="常规 27 9 2 3" xfId="1642"/>
    <cellStyle name="常规 28" xfId="13354"/>
    <cellStyle name="常规 28 10" xfId="17694"/>
    <cellStyle name="常规 28 10 2" xfId="30215"/>
    <cellStyle name="常规 28 10 2 2" xfId="13150"/>
    <cellStyle name="常规 28 10 2 3" xfId="13153"/>
    <cellStyle name="常规 28 11" xfId="14113"/>
    <cellStyle name="常规 28 11 2" xfId="14117"/>
    <cellStyle name="常规 28 11 3" xfId="14119"/>
    <cellStyle name="常规 28 2" xfId="30216"/>
    <cellStyle name="常规 28 2 2" xfId="30218"/>
    <cellStyle name="常规 28 2 2 2" xfId="27339"/>
    <cellStyle name="常规 28 2 2 2 2" xfId="22216"/>
    <cellStyle name="常规 28 2 2 2 3" xfId="22226"/>
    <cellStyle name="常规 28 2 3" xfId="30221"/>
    <cellStyle name="常规 28 2 3 2" xfId="30223"/>
    <cellStyle name="常规 28 2 3 2 2" xfId="22313"/>
    <cellStyle name="常规 28 2 3 2 3" xfId="22316"/>
    <cellStyle name="常规 28 2 4" xfId="30225"/>
    <cellStyle name="常规 28 2 4 2" xfId="21412"/>
    <cellStyle name="常规 28 2 4 3" xfId="30227"/>
    <cellStyle name="常规 28 3" xfId="30229"/>
    <cellStyle name="常规 28 3 2" xfId="30231"/>
    <cellStyle name="常规 28 3 2 2" xfId="27351"/>
    <cellStyle name="常规 28 3 2 2 2" xfId="22533"/>
    <cellStyle name="常规 28 3 2 2 3" xfId="30234"/>
    <cellStyle name="常规 28 3 3" xfId="30236"/>
    <cellStyle name="常规 28 3 3 2" xfId="30238"/>
    <cellStyle name="常规 28 3 3 3" xfId="3622"/>
    <cellStyle name="常规 28 4" xfId="30240"/>
    <cellStyle name="常规 28 4 2" xfId="30242"/>
    <cellStyle name="常规 28 4 2 2" xfId="30244"/>
    <cellStyle name="常规 28 4 2 2 2" xfId="30246"/>
    <cellStyle name="常规 28 4 2 2 3" xfId="30248"/>
    <cellStyle name="常规 28 4 3" xfId="15395"/>
    <cellStyle name="常规 28 4 3 2" xfId="30250"/>
    <cellStyle name="常规 28 4 3 3" xfId="13805"/>
    <cellStyle name="常规 28 5" xfId="30252"/>
    <cellStyle name="常规 28 5 2" xfId="5472"/>
    <cellStyle name="常规 28 5 2 2" xfId="30254"/>
    <cellStyle name="常规 28 5 2 2 2" xfId="29701"/>
    <cellStyle name="常规 28 5 2 2 3" xfId="30257"/>
    <cellStyle name="常规 28 5 3" xfId="30259"/>
    <cellStyle name="常规 28 5 3 2" xfId="30262"/>
    <cellStyle name="常规 28 5 3 3" xfId="30264"/>
    <cellStyle name="常规 28 6" xfId="30266"/>
    <cellStyle name="常规 28 6 2" xfId="7308"/>
    <cellStyle name="常规 28 6 2 2" xfId="30268"/>
    <cellStyle name="常规 28 6 2 3" xfId="30270"/>
    <cellStyle name="常规 28 7" xfId="30272"/>
    <cellStyle name="常规 28 7 2" xfId="30274"/>
    <cellStyle name="常规 28 7 2 2" xfId="25434"/>
    <cellStyle name="常规 28 7 2 3" xfId="30276"/>
    <cellStyle name="常规 28 8" xfId="30278"/>
    <cellStyle name="常规 28 8 2" xfId="30281"/>
    <cellStyle name="常规 28 8 2 2" xfId="25900"/>
    <cellStyle name="常规 28 8 2 3" xfId="30283"/>
    <cellStyle name="常规 28 9" xfId="29676"/>
    <cellStyle name="常规 28 9 2" xfId="29680"/>
    <cellStyle name="常规 28 9 2 2" xfId="29683"/>
    <cellStyle name="常规 28 9 2 3" xfId="29685"/>
    <cellStyle name="常规 29" xfId="13360"/>
    <cellStyle name="常规 29 2" xfId="30285"/>
    <cellStyle name="常规 29 2 2" xfId="30287"/>
    <cellStyle name="常规 29 2 2 2" xfId="25313"/>
    <cellStyle name="常规 29 2 2 2 2" xfId="30289"/>
    <cellStyle name="常规 29 2 2 2 3" xfId="30291"/>
    <cellStyle name="常规 29 2 3" xfId="30293"/>
    <cellStyle name="常规 29 2 3 2" xfId="30295"/>
    <cellStyle name="常规 29 2 3 2 2" xfId="30297"/>
    <cellStyle name="常规 29 2 3 2 3" xfId="30298"/>
    <cellStyle name="常规 29 2 4" xfId="30299"/>
    <cellStyle name="常规 29 2 4 2" xfId="30300"/>
    <cellStyle name="常规 29 2 4 3" xfId="30301"/>
    <cellStyle name="常规 29 3" xfId="30302"/>
    <cellStyle name="常规 29 3 2" xfId="30304"/>
    <cellStyle name="常规 29 3 2 2" xfId="30306"/>
    <cellStyle name="常规 29 3 2 2 2" xfId="30308"/>
    <cellStyle name="常规 29 3 2 2 3" xfId="30309"/>
    <cellStyle name="常规 29 3 3" xfId="30311"/>
    <cellStyle name="常规 29 3 3 2" xfId="30312"/>
    <cellStyle name="常规 29 3 3 3" xfId="19911"/>
    <cellStyle name="常规 29 4" xfId="30313"/>
    <cellStyle name="常规 29 4 2" xfId="12093"/>
    <cellStyle name="常规 29 4 2 2" xfId="14146"/>
    <cellStyle name="常规 29 4 2 2 2" xfId="30315"/>
    <cellStyle name="常规 29 4 2 2 3" xfId="30316"/>
    <cellStyle name="常规 29 4 3" xfId="12097"/>
    <cellStyle name="常规 29 4 3 2" xfId="21926"/>
    <cellStyle name="常规 29 4 3 3" xfId="19915"/>
    <cellStyle name="常规 29 5" xfId="30317"/>
    <cellStyle name="常规 29 5 2" xfId="30318"/>
    <cellStyle name="常规 29 5 2 2" xfId="21963"/>
    <cellStyle name="常规 29 5 2 2 2" xfId="29569"/>
    <cellStyle name="常规 29 5 2 2 3" xfId="30319"/>
    <cellStyle name="常规 29 5 3" xfId="30320"/>
    <cellStyle name="常规 29 5 3 2" xfId="21972"/>
    <cellStyle name="常规 29 5 3 3" xfId="30321"/>
    <cellStyle name="常规 29 6" xfId="30322"/>
    <cellStyle name="常规 29 6 2" xfId="30323"/>
    <cellStyle name="常规 29 6 2 2" xfId="30324"/>
    <cellStyle name="常规 29 6 2 3" xfId="30325"/>
    <cellStyle name="常规 29 7" xfId="30326"/>
    <cellStyle name="常规 29 7 2" xfId="30327"/>
    <cellStyle name="常规 29 7 2 2" xfId="25486"/>
    <cellStyle name="常规 29 7 2 3" xfId="30328"/>
    <cellStyle name="常规 29 8" xfId="22702"/>
    <cellStyle name="常规 29 8 2" xfId="30329"/>
    <cellStyle name="常规 29 8 2 2" xfId="30330"/>
    <cellStyle name="常规 29 8 2 3" xfId="30331"/>
    <cellStyle name="常规 29 9" xfId="22705"/>
    <cellStyle name="常规 29 9 2" xfId="29697"/>
    <cellStyle name="常规 29 9 3" xfId="30332"/>
    <cellStyle name="常规 3" xfId="30333"/>
    <cellStyle name="常规 3 10" xfId="30068"/>
    <cellStyle name="常规 3 10 2" xfId="30334"/>
    <cellStyle name="常规 3 10 2 2" xfId="30335"/>
    <cellStyle name="常规 3 10 2 2 2" xfId="293"/>
    <cellStyle name="常规 3 10 2 2 3" xfId="30337"/>
    <cellStyle name="常规 3 10 3" xfId="30338"/>
    <cellStyle name="常规 3 10 3 2" xfId="30339"/>
    <cellStyle name="常规 3 10 3 2 2" xfId="1460"/>
    <cellStyle name="常规 3 10 3 2 3" xfId="30340"/>
    <cellStyle name="常规 3 10 4" xfId="30341"/>
    <cellStyle name="常规 3 10 4 2" xfId="30177"/>
    <cellStyle name="常规 3 10 4 2 2" xfId="1790"/>
    <cellStyle name="常规 3 10 4 2 3" xfId="1811"/>
    <cellStyle name="常规 3 10 5" xfId="5907"/>
    <cellStyle name="常规 3 10 5 2" xfId="2036"/>
    <cellStyle name="常规 3 10 5 3" xfId="2089"/>
    <cellStyle name="常规 3 11" xfId="30070"/>
    <cellStyle name="常规 3 11 2" xfId="30343"/>
    <cellStyle name="常规 3 11 2 2" xfId="30345"/>
    <cellStyle name="常规 3 11 2 2 2" xfId="21167"/>
    <cellStyle name="常规 3 11 2 2 3" xfId="30348"/>
    <cellStyle name="常规 3 11 3" xfId="30349"/>
    <cellStyle name="常规 3 11 3 2" xfId="30184"/>
    <cellStyle name="常规 3 11 3 2 2" xfId="30351"/>
    <cellStyle name="常规 3 11 3 2 3" xfId="30352"/>
    <cellStyle name="常规 3 11 4" xfId="10621"/>
    <cellStyle name="常规 3 11 4 2" xfId="30353"/>
    <cellStyle name="常规 3 11 4 3" xfId="30354"/>
    <cellStyle name="常规 3 12" xfId="30356"/>
    <cellStyle name="常规 3 12 2" xfId="30357"/>
    <cellStyle name="常规 3 12 2 2" xfId="25695"/>
    <cellStyle name="常规 3 12 2 3" xfId="25702"/>
    <cellStyle name="常规 3 13" xfId="30358"/>
    <cellStyle name="常规 3 13 2" xfId="30359"/>
    <cellStyle name="常规 3 13 2 2" xfId="30360"/>
    <cellStyle name="常规 3 13 2 3" xfId="30361"/>
    <cellStyle name="常规 3 14" xfId="30362"/>
    <cellStyle name="常规 3 14 2" xfId="30364"/>
    <cellStyle name="常规 3 14 2 2" xfId="30198"/>
    <cellStyle name="常规 3 14 2 3" xfId="30366"/>
    <cellStyle name="常规 3 15" xfId="30368"/>
    <cellStyle name="常规 3 15 2" xfId="30370"/>
    <cellStyle name="常规 3 15 2 2" xfId="30203"/>
    <cellStyle name="常规 3 15 2 3" xfId="30372"/>
    <cellStyle name="常规 3 16" xfId="30374"/>
    <cellStyle name="常规 3 16 2" xfId="6858"/>
    <cellStyle name="常规 3 16 2 2" xfId="1797"/>
    <cellStyle name="常规 3 16 2 3" xfId="6864"/>
    <cellStyle name="常规 3 17" xfId="30377"/>
    <cellStyle name="常规 3 17 2" xfId="6945"/>
    <cellStyle name="常规 3 17 2 2" xfId="1644"/>
    <cellStyle name="常规 3 17 2 3" xfId="6948"/>
    <cellStyle name="常规 3 18" xfId="30380"/>
    <cellStyle name="常规 3 18 2" xfId="7004"/>
    <cellStyle name="常规 3 18 2 2" xfId="30382"/>
    <cellStyle name="常规 3 18 2 3" xfId="30384"/>
    <cellStyle name="常规 3 19" xfId="30386"/>
    <cellStyle name="常规 3 19 2" xfId="18038"/>
    <cellStyle name="常规 3 19 3" xfId="1903"/>
    <cellStyle name="常规 3 2" xfId="8282"/>
    <cellStyle name="常规 3 2 10" xfId="30388"/>
    <cellStyle name="常规 3 2 10 2" xfId="11177"/>
    <cellStyle name="常规 3 2 10 2 2" xfId="30375"/>
    <cellStyle name="常规 3 2 10 2 3" xfId="30378"/>
    <cellStyle name="常规 3 2 11" xfId="30390"/>
    <cellStyle name="常规 3 2 11 2" xfId="11195"/>
    <cellStyle name="常规 3 2 11 3" xfId="30391"/>
    <cellStyle name="常规 3 2 12" xfId="23541"/>
    <cellStyle name="常规 3 2 13" xfId="23596"/>
    <cellStyle name="常规 3 2 2" xfId="16677"/>
    <cellStyle name="常规 3 2 2 2" xfId="13285"/>
    <cellStyle name="常规 3 2 2 2 2" xfId="5228"/>
    <cellStyle name="常规 3 2 2 2 2 2" xfId="30392"/>
    <cellStyle name="常规 3 2 2 2 2 2 2" xfId="10878"/>
    <cellStyle name="常规 3 2 2 2 2 2 3" xfId="12018"/>
    <cellStyle name="常规 3 2 2 2 3" xfId="21431"/>
    <cellStyle name="常规 3 2 2 2 3 2" xfId="30393"/>
    <cellStyle name="常规 3 2 2 2 3 2 2" xfId="10970"/>
    <cellStyle name="常规 3 2 2 2 3 2 3" xfId="12938"/>
    <cellStyle name="常规 3 2 2 2 4" xfId="21948"/>
    <cellStyle name="常规 3 2 2 2 4 2" xfId="30394"/>
    <cellStyle name="常规 3 2 2 2 4 3" xfId="30395"/>
    <cellStyle name="常规 3 2 2 3" xfId="29565"/>
    <cellStyle name="常规 3 2 2 3 2" xfId="5361"/>
    <cellStyle name="常规 3 2 2 3 2 2" xfId="30396"/>
    <cellStyle name="常规 3 2 2 3 2 3" xfId="30397"/>
    <cellStyle name="常规 3 2 2 4" xfId="24910"/>
    <cellStyle name="常规 3 2 2 4 2" xfId="24914"/>
    <cellStyle name="常规 3 2 2 4 2 2" xfId="30398"/>
    <cellStyle name="常规 3 2 2 4 2 3" xfId="30400"/>
    <cellStyle name="常规 3 2 2 5" xfId="24919"/>
    <cellStyle name="常规 3 2 2 5 2" xfId="30402"/>
    <cellStyle name="常规 3 2 2 5 2 2" xfId="30403"/>
    <cellStyle name="常规 3 2 2 5 2 3" xfId="30404"/>
    <cellStyle name="常规 3 2 2 6" xfId="24922"/>
    <cellStyle name="常规 3 2 2 6 2" xfId="27776"/>
    <cellStyle name="常规 3 2 2 6 2 2" xfId="17234"/>
    <cellStyle name="常规 3 2 2 6 2 3" xfId="30405"/>
    <cellStyle name="常规 3 2 2 7" xfId="27779"/>
    <cellStyle name="常规 3 2 2 7 2" xfId="17602"/>
    <cellStyle name="常规 3 2 2 7 3" xfId="18002"/>
    <cellStyle name="常规 3 2 2 8" xfId="27781"/>
    <cellStyle name="常规 3 2 2 9" xfId="30406"/>
    <cellStyle name="常规 3 2 3" xfId="18355"/>
    <cellStyle name="常规 3 2 3 2" xfId="13341"/>
    <cellStyle name="常规 3 2 3 2 2" xfId="14761"/>
    <cellStyle name="常规 3 2 3 2 2 2" xfId="30407"/>
    <cellStyle name="常规 3 2 3 2 2 2 2" xfId="12786"/>
    <cellStyle name="常规 3 2 3 2 2 2 3" xfId="30408"/>
    <cellStyle name="常规 3 2 3 2 3" xfId="30410"/>
    <cellStyle name="常规 3 2 3 2 3 2" xfId="30411"/>
    <cellStyle name="常规 3 2 3 2 3 2 2" xfId="1158"/>
    <cellStyle name="常规 3 2 3 2 3 2 3" xfId="1164"/>
    <cellStyle name="常规 3 2 3 2 4" xfId="30412"/>
    <cellStyle name="常规 3 2 3 2 4 2" xfId="30413"/>
    <cellStyle name="常规 3 2 3 2 4 3" xfId="30414"/>
    <cellStyle name="常规 3 2 3 3" xfId="19592"/>
    <cellStyle name="常规 3 2 3 3 2" xfId="13942"/>
    <cellStyle name="常规 3 2 3 3 2 2" xfId="30195"/>
    <cellStyle name="常规 3 2 3 3 2 3" xfId="30201"/>
    <cellStyle name="常规 3 2 3 4" xfId="24924"/>
    <cellStyle name="常规 3 2 3 4 2" xfId="24928"/>
    <cellStyle name="常规 3 2 3 4 2 2" xfId="30415"/>
    <cellStyle name="常规 3 2 3 4 2 3" xfId="30417"/>
    <cellStyle name="常规 3 2 3 5" xfId="24931"/>
    <cellStyle name="常规 3 2 3 5 2" xfId="30419"/>
    <cellStyle name="常规 3 2 3 5 2 2" xfId="30420"/>
    <cellStyle name="常规 3 2 3 5 2 3" xfId="30422"/>
    <cellStyle name="常规 3 2 3 6" xfId="24934"/>
    <cellStyle name="常规 3 2 3 6 2" xfId="27784"/>
    <cellStyle name="常规 3 2 3 6 2 2" xfId="30424"/>
    <cellStyle name="常规 3 2 3 6 2 3" xfId="30426"/>
    <cellStyle name="常规 3 2 3 7" xfId="27788"/>
    <cellStyle name="常规 3 2 3 7 2" xfId="30428"/>
    <cellStyle name="常规 3 2 3 7 3" xfId="30429"/>
    <cellStyle name="常规 3 2 3 8" xfId="8767"/>
    <cellStyle name="常规 3 2 3 9" xfId="8862"/>
    <cellStyle name="常规 3 2 4" xfId="18360"/>
    <cellStyle name="常规 3 2 4 10" xfId="28896"/>
    <cellStyle name="常规 3 2 4 2" xfId="30431"/>
    <cellStyle name="常规 3 2 4 2 2" xfId="30432"/>
    <cellStyle name="常规 3 2 4 2 2 2" xfId="30433"/>
    <cellStyle name="常规 3 2 4 2 2 2 2" xfId="14345"/>
    <cellStyle name="常规 3 2 4 2 2 2 3" xfId="30434"/>
    <cellStyle name="常规 3 2 4 2 3" xfId="30435"/>
    <cellStyle name="常规 3 2 4 2 3 2" xfId="30436"/>
    <cellStyle name="常规 3 2 4 2 3 3" xfId="18041"/>
    <cellStyle name="常规 3 2 4 3" xfId="29573"/>
    <cellStyle name="常规 3 2 4 3 2" xfId="29576"/>
    <cellStyle name="常规 3 2 4 3 2 2" xfId="30437"/>
    <cellStyle name="常规 3 2 4 3 2 3" xfId="30438"/>
    <cellStyle name="常规 3 2 4 4" xfId="30440"/>
    <cellStyle name="常规 3 2 4 4 2" xfId="29405"/>
    <cellStyle name="常规 3 2 4 4 2 2" xfId="30441"/>
    <cellStyle name="常规 3 2 4 4 2 3" xfId="30442"/>
    <cellStyle name="常规 3 2 4 5" xfId="16200"/>
    <cellStyle name="常规 3 2 4 5 2" xfId="30443"/>
    <cellStyle name="常规 3 2 4 5 2 2" xfId="30444"/>
    <cellStyle name="常规 3 2 4 5 2 3" xfId="30445"/>
    <cellStyle name="常规 3 2 4 6" xfId="15561"/>
    <cellStyle name="常规 3 2 4 6 2" xfId="27790"/>
    <cellStyle name="常规 3 2 4 6 2 2" xfId="29181"/>
    <cellStyle name="常规 3 2 4 6 2 3" xfId="29184"/>
    <cellStyle name="常规 3 2 4 7" xfId="13759"/>
    <cellStyle name="常规 3 2 4 7 2" xfId="30446"/>
    <cellStyle name="常规 3 2 4 7 2 2" xfId="30447"/>
    <cellStyle name="常规 3 2 4 7 2 3" xfId="30448"/>
    <cellStyle name="常规 3 2 4 8" xfId="8895"/>
    <cellStyle name="常规 3 2 4 8 2" xfId="1023"/>
    <cellStyle name="常规 3 2 4 8 3" xfId="2707"/>
    <cellStyle name="常规 3 2 4 9" xfId="8906"/>
    <cellStyle name="常规 3 2 5" xfId="19596"/>
    <cellStyle name="常规 3 2 5 2" xfId="30449"/>
    <cellStyle name="常规 3 2 5 2 2" xfId="30450"/>
    <cellStyle name="常规 3 2 5 2 2 2" xfId="30451"/>
    <cellStyle name="常规 3 2 5 2 2 3" xfId="30452"/>
    <cellStyle name="常规 3 2 5 3" xfId="29583"/>
    <cellStyle name="常规 3 2 5 3 2" xfId="29414"/>
    <cellStyle name="常规 3 2 5 3 2 2" xfId="30453"/>
    <cellStyle name="常规 3 2 5 3 2 3" xfId="30455"/>
    <cellStyle name="常规 3 2 5 4" xfId="30457"/>
    <cellStyle name="常规 3 2 5 4 2" xfId="30459"/>
    <cellStyle name="常规 3 2 5 4 3" xfId="30460"/>
    <cellStyle name="常规 3 2 6" xfId="30462"/>
    <cellStyle name="常规 3 2 6 2" xfId="30463"/>
    <cellStyle name="常规 3 2 6 2 2" xfId="30464"/>
    <cellStyle name="常规 3 2 6 2 3" xfId="30465"/>
    <cellStyle name="常规 3 2 7" xfId="21831"/>
    <cellStyle name="常规 3 2 7 2" xfId="28943"/>
    <cellStyle name="常规 3 2 7 2 2" xfId="30466"/>
    <cellStyle name="常规 3 2 7 2 3" xfId="30467"/>
    <cellStyle name="常规 3 2 8" xfId="21836"/>
    <cellStyle name="常规 3 2 8 2" xfId="30468"/>
    <cellStyle name="常规 3 2 8 2 2" xfId="9651"/>
    <cellStyle name="常规 3 2 8 2 3" xfId="14336"/>
    <cellStyle name="常规 3 2 9" xfId="24711"/>
    <cellStyle name="常规 3 2 9 2" xfId="30469"/>
    <cellStyle name="常规 3 2 9 2 2" xfId="14047"/>
    <cellStyle name="常规 3 2 9 2 3" xfId="14052"/>
    <cellStyle name="常规 3 2_11" xfId="30470"/>
    <cellStyle name="常规 3 20" xfId="30369"/>
    <cellStyle name="常规 3 21" xfId="30376"/>
    <cellStyle name="常规 3 22" xfId="30379"/>
    <cellStyle name="常规 3 23" xfId="30381"/>
    <cellStyle name="常规 3 24" xfId="30387"/>
    <cellStyle name="常规 3 25" xfId="30472"/>
    <cellStyle name="常规 3 26" xfId="30473"/>
    <cellStyle name="常规 3 3" xfId="8287"/>
    <cellStyle name="常规 3 3 10" xfId="5416"/>
    <cellStyle name="常规 3 3 10 2" xfId="5436"/>
    <cellStyle name="常规 3 3 10 2 2" xfId="3118"/>
    <cellStyle name="常规 3 3 10 2 3" xfId="5441"/>
    <cellStyle name="常规 3 3 11" xfId="2944"/>
    <cellStyle name="常规 3 3 11 2" xfId="5468"/>
    <cellStyle name="常规 3 3 11 3" xfId="5483"/>
    <cellStyle name="常规 3 3 12" xfId="4086"/>
    <cellStyle name="常规 3 3 13" xfId="23768"/>
    <cellStyle name="常规 3 3 2" xfId="30475"/>
    <cellStyle name="常规 3 3 2 2" xfId="30477"/>
    <cellStyle name="常规 3 3 2 2 2" xfId="30479"/>
    <cellStyle name="常规 3 3 2 2 2 2" xfId="16084"/>
    <cellStyle name="常规 3 3 2 2 2 2 2" xfId="30480"/>
    <cellStyle name="常规 3 3 2 2 2 2 3" xfId="10506"/>
    <cellStyle name="常规 3 3 2 2 3" xfId="30482"/>
    <cellStyle name="常规 3 3 2 2 3 2" xfId="16208"/>
    <cellStyle name="常规 3 3 2 2 3 2 2" xfId="30483"/>
    <cellStyle name="常规 3 3 2 2 3 2 3" xfId="27822"/>
    <cellStyle name="常规 3 3 2 2 4" xfId="8122"/>
    <cellStyle name="常规 3 3 2 2 4 2" xfId="8852"/>
    <cellStyle name="常规 3 3 2 2 4 3" xfId="9402"/>
    <cellStyle name="常规 3 3 2 3" xfId="30484"/>
    <cellStyle name="常规 3 3 2 3 2" xfId="30485"/>
    <cellStyle name="常规 3 3 2 3 2 2" xfId="16223"/>
    <cellStyle name="常规 3 3 2 3 2 3" xfId="29088"/>
    <cellStyle name="常规 3 3 2 4" xfId="25041"/>
    <cellStyle name="常规 3 3 2 4 2" xfId="25045"/>
    <cellStyle name="常规 3 3 2 4 2 2" xfId="28566"/>
    <cellStyle name="常规 3 3 2 4 2 3" xfId="29092"/>
    <cellStyle name="常规 3 3 2 5" xfId="25048"/>
    <cellStyle name="常规 3 3 2 5 2" xfId="30486"/>
    <cellStyle name="常规 3 3 2 5 2 2" xfId="30487"/>
    <cellStyle name="常规 3 3 2 5 2 3" xfId="29100"/>
    <cellStyle name="常规 3 3 2 6" xfId="25051"/>
    <cellStyle name="常规 3 3 2 6 2" xfId="27806"/>
    <cellStyle name="常规 3 3 2 6 2 2" xfId="17480"/>
    <cellStyle name="常规 3 3 2 6 2 3" xfId="29106"/>
    <cellStyle name="常规 3 3 2 7" xfId="27809"/>
    <cellStyle name="常规 3 3 2 7 2" xfId="30488"/>
    <cellStyle name="常规 3 3 2 7 3" xfId="25724"/>
    <cellStyle name="常规 3 3 2 8" xfId="27811"/>
    <cellStyle name="常规 3 3 2 9" xfId="30489"/>
    <cellStyle name="常规 3 3 3" xfId="18368"/>
    <cellStyle name="常规 3 3 3 2" xfId="30491"/>
    <cellStyle name="常规 3 3 3 2 2" xfId="30492"/>
    <cellStyle name="常规 3 3 3 2 2 2" xfId="30493"/>
    <cellStyle name="常规 3 3 3 2 2 2 2" xfId="30494"/>
    <cellStyle name="常规 3 3 3 2 2 2 3" xfId="24056"/>
    <cellStyle name="常规 3 3 3 2 3" xfId="30495"/>
    <cellStyle name="常规 3 3 3 2 3 2" xfId="30496"/>
    <cellStyle name="常规 3 3 3 2 3 2 2" xfId="30497"/>
    <cellStyle name="常规 3 3 3 2 3 2 3" xfId="30498"/>
    <cellStyle name="常规 3 3 3 2 4" xfId="5905"/>
    <cellStyle name="常规 3 3 3 2 4 2" xfId="5910"/>
    <cellStyle name="常规 3 3 3 2 4 3" xfId="83"/>
    <cellStyle name="常规 3 3 3 3" xfId="30500"/>
    <cellStyle name="常规 3 3 3 3 2" xfId="30501"/>
    <cellStyle name="常规 3 3 3 3 2 2" xfId="30502"/>
    <cellStyle name="常规 3 3 3 3 2 3" xfId="30503"/>
    <cellStyle name="常规 3 3 3 4" xfId="25054"/>
    <cellStyle name="常规 3 3 3 4 2" xfId="25058"/>
    <cellStyle name="常规 3 3 3 4 2 2" xfId="30505"/>
    <cellStyle name="常规 3 3 3 4 2 3" xfId="30506"/>
    <cellStyle name="常规 3 3 3 5" xfId="25060"/>
    <cellStyle name="常规 3 3 3 5 2" xfId="30507"/>
    <cellStyle name="常规 3 3 3 5 2 2" xfId="30509"/>
    <cellStyle name="常规 3 3 3 5 2 3" xfId="30510"/>
    <cellStyle name="常规 3 3 3 6" xfId="25063"/>
    <cellStyle name="常规 3 3 3 6 2" xfId="2764"/>
    <cellStyle name="常规 3 3 3 6 2 2" xfId="28842"/>
    <cellStyle name="常规 3 3 3 6 2 3" xfId="30511"/>
    <cellStyle name="常规 3 3 3 7" xfId="27816"/>
    <cellStyle name="常规 3 3 3 7 2" xfId="30512"/>
    <cellStyle name="常规 3 3 3 7 3" xfId="25735"/>
    <cellStyle name="常规 3 3 3 8" xfId="8991"/>
    <cellStyle name="常规 3 3 3 9" xfId="9013"/>
    <cellStyle name="常规 3 3 4" xfId="19600"/>
    <cellStyle name="常规 3 3 4 2" xfId="30513"/>
    <cellStyle name="常规 3 3 4 2 2" xfId="30514"/>
    <cellStyle name="常规 3 3 4 2 2 2" xfId="30515"/>
    <cellStyle name="常规 3 3 4 2 2 2 2" xfId="30516"/>
    <cellStyle name="常规 3 3 4 2 2 2 3" xfId="24552"/>
    <cellStyle name="常规 3 3 4 2 3" xfId="30517"/>
    <cellStyle name="常规 3 3 4 2 3 2" xfId="30518"/>
    <cellStyle name="常规 3 3 4 2 3 3" xfId="30520"/>
    <cellStyle name="常规 3 3 4 3" xfId="30522"/>
    <cellStyle name="常规 3 3 4 3 2" xfId="30524"/>
    <cellStyle name="常规 3 3 4 3 2 2" xfId="30525"/>
    <cellStyle name="常规 3 3 4 3 2 3" xfId="30526"/>
    <cellStyle name="常规 3 3 4 4" xfId="30527"/>
    <cellStyle name="常规 3 3 4 4 2" xfId="29469"/>
    <cellStyle name="常规 3 3 4 4 2 2" xfId="27720"/>
    <cellStyle name="常规 3 3 4 4 2 3" xfId="27723"/>
    <cellStyle name="常规 3 3 4 5" xfId="16205"/>
    <cellStyle name="常规 3 3 4 5 2" xfId="30529"/>
    <cellStyle name="常规 3 3 4 5 2 2" xfId="30530"/>
    <cellStyle name="常规 3 3 4 5 2 3" xfId="30531"/>
    <cellStyle name="常规 3 3 4 6" xfId="15565"/>
    <cellStyle name="常规 3 3 4 6 2" xfId="8679"/>
    <cellStyle name="常规 3 3 4 6 3" xfId="27818"/>
    <cellStyle name="常规 3 3 4 7" xfId="15569"/>
    <cellStyle name="常规 3 3 4 8" xfId="9026"/>
    <cellStyle name="常规 3 3 5" xfId="30533"/>
    <cellStyle name="常规 3 3 5 2" xfId="30534"/>
    <cellStyle name="常规 3 3 5 2 2" xfId="30535"/>
    <cellStyle name="常规 3 3 5 2 2 2" xfId="26494"/>
    <cellStyle name="常规 3 3 5 2 2 3" xfId="30536"/>
    <cellStyle name="常规 3 3 5 3" xfId="30537"/>
    <cellStyle name="常规 3 3 5 3 2" xfId="29478"/>
    <cellStyle name="常规 3 3 5 3 2 2" xfId="26526"/>
    <cellStyle name="常规 3 3 5 3 2 3" xfId="30538"/>
    <cellStyle name="常规 3 3 5 4" xfId="30539"/>
    <cellStyle name="常规 3 3 5 4 2" xfId="30540"/>
    <cellStyle name="常规 3 3 5 4 3" xfId="30541"/>
    <cellStyle name="常规 3 3 6" xfId="30542"/>
    <cellStyle name="常规 3 3 6 2" xfId="30544"/>
    <cellStyle name="常规 3 3 6 2 2" xfId="30546"/>
    <cellStyle name="常规 3 3 6 2 3" xfId="30548"/>
    <cellStyle name="常规 3 3 7" xfId="30552"/>
    <cellStyle name="常规 3 3 7 2" xfId="28953"/>
    <cellStyle name="常规 3 3 7 2 2" xfId="30554"/>
    <cellStyle name="常规 3 3 7 2 3" xfId="30555"/>
    <cellStyle name="常规 3 3 8" xfId="30556"/>
    <cellStyle name="常规 3 3 8 2" xfId="30559"/>
    <cellStyle name="常规 3 3 8 2 2" xfId="30560"/>
    <cellStyle name="常规 3 3 8 2 3" xfId="288"/>
    <cellStyle name="常规 3 3 9" xfId="30561"/>
    <cellStyle name="常规 3 3 9 2" xfId="30562"/>
    <cellStyle name="常规 3 3 9 2 2" xfId="30563"/>
    <cellStyle name="常规 3 3 9 2 3" xfId="30564"/>
    <cellStyle name="常规 3 3_11" xfId="11934"/>
    <cellStyle name="常规 3 4" xfId="30566"/>
    <cellStyle name="常规 3 4 10" xfId="30567"/>
    <cellStyle name="常规 3 4 10 2" xfId="19390"/>
    <cellStyle name="常规 3 4 10 2 2" xfId="30568"/>
    <cellStyle name="常规 3 4 10 2 3" xfId="30569"/>
    <cellStyle name="常规 3 4 11" xfId="12515"/>
    <cellStyle name="常规 3 4 11 2" xfId="30570"/>
    <cellStyle name="常规 3 4 11 3" xfId="30571"/>
    <cellStyle name="常规 3 4 12" xfId="12518"/>
    <cellStyle name="常规 3 4 13" xfId="30572"/>
    <cellStyle name="常规 3 4 2" xfId="30573"/>
    <cellStyle name="常规 3 4 2 2" xfId="30574"/>
    <cellStyle name="常规 3 4 2 2 2" xfId="30575"/>
    <cellStyle name="常规 3 4 2 2 2 2" xfId="17776"/>
    <cellStyle name="常规 3 4 2 2 2 2 2" xfId="8942"/>
    <cellStyle name="常规 3 4 2 2 2 2 3" xfId="8962"/>
    <cellStyle name="常规 3 4 2 2 3" xfId="30576"/>
    <cellStyle name="常规 3 4 2 2 3 2" xfId="17791"/>
    <cellStyle name="常规 3 4 2 2 3 2 2" xfId="9517"/>
    <cellStyle name="常规 3 4 2 2 3 2 3" xfId="9531"/>
    <cellStyle name="常规 3 4 2 2 4" xfId="8147"/>
    <cellStyle name="常规 3 4 2 2 4 2" xfId="11345"/>
    <cellStyle name="常规 3 4 2 2 4 3" xfId="11350"/>
    <cellStyle name="常规 3 4 2 3" xfId="30577"/>
    <cellStyle name="常规 3 4 2 3 2" xfId="30578"/>
    <cellStyle name="常规 3 4 2 3 2 2" xfId="17804"/>
    <cellStyle name="常规 3 4 2 3 2 3" xfId="30579"/>
    <cellStyle name="常规 3 4 2 4" xfId="25107"/>
    <cellStyle name="常规 3 4 2 4 2" xfId="29523"/>
    <cellStyle name="常规 3 4 2 4 2 2" xfId="30580"/>
    <cellStyle name="常规 3 4 2 4 2 3" xfId="30581"/>
    <cellStyle name="常规 3 4 2 5" xfId="8333"/>
    <cellStyle name="常规 3 4 2 5 2" xfId="1693"/>
    <cellStyle name="常规 3 4 2 5 2 2" xfId="27402"/>
    <cellStyle name="常规 3 4 2 5 2 3" xfId="3341"/>
    <cellStyle name="常规 3 4 2 6" xfId="8790"/>
    <cellStyle name="常规 3 4 2 6 2" xfId="25175"/>
    <cellStyle name="常规 3 4 2 6 2 2" xfId="30582"/>
    <cellStyle name="常规 3 4 2 6 2 3" xfId="6652"/>
    <cellStyle name="常规 3 4 2 7" xfId="8797"/>
    <cellStyle name="常规 3 4 2 7 2" xfId="30583"/>
    <cellStyle name="常规 3 4 2 7 3" xfId="11401"/>
    <cellStyle name="常规 3 4 2 8" xfId="27830"/>
    <cellStyle name="常规 3 4 2 9" xfId="30584"/>
    <cellStyle name="常规 3 4 3" xfId="30586"/>
    <cellStyle name="常规 3 4 3 2" xfId="30587"/>
    <cellStyle name="常规 3 4 3 2 2" xfId="30589"/>
    <cellStyle name="常规 3 4 3 2 2 2" xfId="30591"/>
    <cellStyle name="常规 3 4 3 2 2 2 2" xfId="30594"/>
    <cellStyle name="常规 3 4 3 2 2 2 3" xfId="30595"/>
    <cellStyle name="常规 3 4 3 2 3" xfId="30596"/>
    <cellStyle name="常规 3 4 3 2 3 2" xfId="30597"/>
    <cellStyle name="常规 3 4 3 2 3 2 2" xfId="30598"/>
    <cellStyle name="常规 3 4 3 2 3 2 3" xfId="30599"/>
    <cellStyle name="常规 3 4 3 2 4" xfId="14714"/>
    <cellStyle name="常规 3 4 3 2 4 2" xfId="13363"/>
    <cellStyle name="常规 3 4 3 2 4 3" xfId="1053"/>
    <cellStyle name="常规 3 4 3 3" xfId="30600"/>
    <cellStyle name="常规 3 4 3 3 2" xfId="30602"/>
    <cellStyle name="常规 3 4 3 3 2 2" xfId="30604"/>
    <cellStyle name="常规 3 4 3 3 2 3" xfId="30607"/>
    <cellStyle name="常规 3 4 3 4" xfId="30609"/>
    <cellStyle name="常规 3 4 3 4 2" xfId="29538"/>
    <cellStyle name="常规 3 4 3 4 2 2" xfId="30612"/>
    <cellStyle name="常规 3 4 3 4 2 3" xfId="30614"/>
    <cellStyle name="常规 3 4 3 5" xfId="8808"/>
    <cellStyle name="常规 3 4 3 5 2" xfId="8725"/>
    <cellStyle name="常规 3 4 3 5 2 2" xfId="3821"/>
    <cellStyle name="常规 3 4 3 5 2 3" xfId="3851"/>
    <cellStyle name="常规 3 4 3 6" xfId="8812"/>
    <cellStyle name="常规 3 4 3 6 2" xfId="13035"/>
    <cellStyle name="常规 3 4 3 6 2 2" xfId="4025"/>
    <cellStyle name="常规 3 4 3 6 2 3" xfId="3977"/>
    <cellStyle name="常规 3 4 3 7" xfId="8816"/>
    <cellStyle name="常规 3 4 3 7 2" xfId="30616"/>
    <cellStyle name="常规 3 4 3 7 3" xfId="25777"/>
    <cellStyle name="常规 3 4 3 8" xfId="9153"/>
    <cellStyle name="常规 3 4 3 9" xfId="9156"/>
    <cellStyle name="常规 3 4 4" xfId="30617"/>
    <cellStyle name="常规 3 4 4 2" xfId="30618"/>
    <cellStyle name="常规 3 4 4 2 2" xfId="457"/>
    <cellStyle name="常规 3 4 4 2 2 2" xfId="22848"/>
    <cellStyle name="常规 3 4 4 2 2 2 2" xfId="30620"/>
    <cellStyle name="常规 3 4 4 2 2 2 3" xfId="30621"/>
    <cellStyle name="常规 3 4 4 2 3" xfId="12996"/>
    <cellStyle name="常规 3 4 4 2 3 2" xfId="30622"/>
    <cellStyle name="常规 3 4 4 2 3 3" xfId="30623"/>
    <cellStyle name="常规 3 4 4 3" xfId="30625"/>
    <cellStyle name="常规 3 4 4 3 2" xfId="13005"/>
    <cellStyle name="常规 3 4 4 3 2 2" xfId="208"/>
    <cellStyle name="常规 3 4 4 3 2 3" xfId="30627"/>
    <cellStyle name="常规 3 4 4 4" xfId="30630"/>
    <cellStyle name="常规 3 4 4 4 2" xfId="13015"/>
    <cellStyle name="常规 3 4 4 4 2 2" xfId="27059"/>
    <cellStyle name="常规 3 4 4 4 2 3" xfId="27062"/>
    <cellStyle name="常规 3 4 4 5" xfId="8833"/>
    <cellStyle name="常规 3 4 4 5 2" xfId="10569"/>
    <cellStyle name="常规 3 4 4 5 2 2" xfId="1446"/>
    <cellStyle name="常规 3 4 4 5 2 3" xfId="892"/>
    <cellStyle name="常规 3 4 4 6" xfId="8839"/>
    <cellStyle name="常规 3 4 4 6 2" xfId="13031"/>
    <cellStyle name="常规 3 4 4 6 3" xfId="14539"/>
    <cellStyle name="常规 3 4 4 7" xfId="10578"/>
    <cellStyle name="常规 3 4 4 8" xfId="9183"/>
    <cellStyle name="常规 3 4 5" xfId="30632"/>
    <cellStyle name="常规 3 4 5 2" xfId="2187"/>
    <cellStyle name="常规 3 4 5 2 2" xfId="5253"/>
    <cellStyle name="常规 3 4 5 2 2 2" xfId="22901"/>
    <cellStyle name="常规 3 4 5 2 2 3" xfId="4709"/>
    <cellStyle name="常规 3 4 5 3" xfId="30635"/>
    <cellStyle name="常规 3 4 5 3 2" xfId="13066"/>
    <cellStyle name="常规 3 4 5 3 2 2" xfId="22909"/>
    <cellStyle name="常规 3 4 5 3 2 3" xfId="4226"/>
    <cellStyle name="常规 3 4 5 4" xfId="30637"/>
    <cellStyle name="常规 3 4 5 4 2" xfId="13082"/>
    <cellStyle name="常规 3 4 5 4 3" xfId="25204"/>
    <cellStyle name="常规 3 4 6" xfId="30640"/>
    <cellStyle name="常规 3 4 6 2" xfId="28960"/>
    <cellStyle name="常规 3 4 6 2 2" xfId="5292"/>
    <cellStyle name="常规 3 4 6 2 3" xfId="30642"/>
    <cellStyle name="常规 3 4 7" xfId="30643"/>
    <cellStyle name="常规 3 4 7 2" xfId="23808"/>
    <cellStyle name="常规 3 4 7 2 2" xfId="23811"/>
    <cellStyle name="常规 3 4 7 2 3" xfId="23818"/>
    <cellStyle name="常规 3 4 8" xfId="30645"/>
    <cellStyle name="常规 3 4 8 2" xfId="23856"/>
    <cellStyle name="常规 3 4 8 2 2" xfId="23859"/>
    <cellStyle name="常规 3 4 8 2 3" xfId="20825"/>
    <cellStyle name="常规 3 4 9" xfId="24936"/>
    <cellStyle name="常规 3 4 9 2" xfId="23892"/>
    <cellStyle name="常规 3 4 9 2 2" xfId="24939"/>
    <cellStyle name="常规 3 4 9 2 3" xfId="24942"/>
    <cellStyle name="常规 3 4_11" xfId="15360"/>
    <cellStyle name="常规 3 5" xfId="16708"/>
    <cellStyle name="常规 3 5 10" xfId="26898"/>
    <cellStyle name="常规 3 5 10 2" xfId="16172"/>
    <cellStyle name="常规 3 5 10 2 2" xfId="20276"/>
    <cellStyle name="常规 3 5 10 2 3" xfId="20280"/>
    <cellStyle name="常规 3 5 11" xfId="26900"/>
    <cellStyle name="常规 3 5 11 2" xfId="16181"/>
    <cellStyle name="常规 3 5 11 3" xfId="20284"/>
    <cellStyle name="常规 3 5 12" xfId="30647"/>
    <cellStyle name="常规 3 5 13" xfId="30648"/>
    <cellStyle name="常规 3 5 2" xfId="18384"/>
    <cellStyle name="常规 3 5 2 2" xfId="20862"/>
    <cellStyle name="常规 3 5 2 2 2" xfId="30649"/>
    <cellStyle name="常规 3 5 2 2 2 2" xfId="19100"/>
    <cellStyle name="常规 3 5 2 2 2 3" xfId="27890"/>
    <cellStyle name="常规 3 5 2 3" xfId="30650"/>
    <cellStyle name="常规 3 5 2 3 2" xfId="26647"/>
    <cellStyle name="常规 3 5 2 3 2 2" xfId="19127"/>
    <cellStyle name="常规 3 5 2 3 2 3" xfId="26650"/>
    <cellStyle name="常规 3 5 2 4" xfId="30651"/>
    <cellStyle name="常规 3 5 2 4 2" xfId="30127"/>
    <cellStyle name="常规 3 5 2 4 2 2" xfId="30652"/>
    <cellStyle name="常规 3 5 2 4 2 3" xfId="30653"/>
    <cellStyle name="常规 3 5 2 5" xfId="10590"/>
    <cellStyle name="常规 3 5 2 5 2" xfId="30654"/>
    <cellStyle name="常规 3 5 2 5 3" xfId="30655"/>
    <cellStyle name="常规 3 5 3" xfId="18387"/>
    <cellStyle name="常规 3 5 3 2" xfId="30656"/>
    <cellStyle name="常规 3 5 3 2 2" xfId="30658"/>
    <cellStyle name="常规 3 5 3 2 2 2" xfId="30660"/>
    <cellStyle name="常规 3 5 3 2 2 3" xfId="30662"/>
    <cellStyle name="常规 3 5 3 3" xfId="30664"/>
    <cellStyle name="常规 3 5 3 3 2" xfId="28185"/>
    <cellStyle name="常规 3 5 3 3 3" xfId="30666"/>
    <cellStyle name="常规 3 5 4" xfId="30668"/>
    <cellStyle name="常规 3 5 4 2" xfId="30669"/>
    <cellStyle name="常规 3 5 4 2 2" xfId="13171"/>
    <cellStyle name="常规 3 5 4 2 2 2" xfId="23228"/>
    <cellStyle name="常规 3 5 4 2 2 3" xfId="30671"/>
    <cellStyle name="常规 3 5 4 3" xfId="30674"/>
    <cellStyle name="常规 3 5 4 3 2" xfId="13186"/>
    <cellStyle name="常规 3 5 4 3 3" xfId="13191"/>
    <cellStyle name="常规 3 5 5" xfId="30676"/>
    <cellStyle name="常规 3 5 5 2" xfId="3228"/>
    <cellStyle name="常规 3 5 5 2 2" xfId="13230"/>
    <cellStyle name="常规 3 5 5 2 2 2" xfId="23373"/>
    <cellStyle name="常规 3 5 5 2 2 3" xfId="7238"/>
    <cellStyle name="常规 3 5 5 3" xfId="30679"/>
    <cellStyle name="常规 3 5 5 3 2" xfId="13242"/>
    <cellStyle name="常规 3 5 5 3 3" xfId="13250"/>
    <cellStyle name="常规 3 5 6" xfId="30682"/>
    <cellStyle name="常规 3 5 6 2" xfId="28517"/>
    <cellStyle name="常规 3 5 6 2 2" xfId="13269"/>
    <cellStyle name="常规 3 5 6 2 3" xfId="30684"/>
    <cellStyle name="常规 3 5 7" xfId="30685"/>
    <cellStyle name="常规 3 5 7 2" xfId="24000"/>
    <cellStyle name="常规 3 5 7 2 2" xfId="30687"/>
    <cellStyle name="常规 3 5 7 2 3" xfId="30689"/>
    <cellStyle name="常规 3 5 8" xfId="30690"/>
    <cellStyle name="常规 3 5 8 2" xfId="18988"/>
    <cellStyle name="常规 3 5 8 2 2" xfId="26656"/>
    <cellStyle name="常规 3 5 8 2 3" xfId="30692"/>
    <cellStyle name="常规 3 5 9" xfId="24962"/>
    <cellStyle name="常规 3 5 9 2" xfId="24050"/>
    <cellStyle name="常规 3 5 9 2 2" xfId="26661"/>
    <cellStyle name="常规 3 5 9 2 3" xfId="30693"/>
    <cellStyle name="常规 3 6" xfId="23685"/>
    <cellStyle name="常规 3 6 2" xfId="30696"/>
    <cellStyle name="常规 3 6 2 2" xfId="20985"/>
    <cellStyle name="常规 3 6 2 2 2" xfId="30698"/>
    <cellStyle name="常规 3 6 2 2 2 2" xfId="20153"/>
    <cellStyle name="常规 3 6 2 2 2 3" xfId="23482"/>
    <cellStyle name="常规 3 6 2 3" xfId="30699"/>
    <cellStyle name="常规 3 6 2 3 2" xfId="30701"/>
    <cellStyle name="常规 3 6 2 3 2 2" xfId="20169"/>
    <cellStyle name="常规 3 6 2 3 2 3" xfId="30703"/>
    <cellStyle name="常规 3 6 2 4" xfId="30704"/>
    <cellStyle name="常规 3 6 2 4 2" xfId="30152"/>
    <cellStyle name="常规 3 6 2 4 3" xfId="30707"/>
    <cellStyle name="常规 3 6 3" xfId="30708"/>
    <cellStyle name="常规 3 6 3 2" xfId="30710"/>
    <cellStyle name="常规 3 6 3 2 2" xfId="30711"/>
    <cellStyle name="常规 3 6 3 2 3" xfId="30712"/>
    <cellStyle name="常规 3 6 4" xfId="30713"/>
    <cellStyle name="常规 3 6 4 2" xfId="27465"/>
    <cellStyle name="常规 3 6 4 2 2" xfId="10300"/>
    <cellStyle name="常规 3 6 4 2 3" xfId="10303"/>
    <cellStyle name="常规 3 6 5" xfId="30714"/>
    <cellStyle name="常规 3 6 5 2" xfId="3302"/>
    <cellStyle name="常规 3 6 5 2 2" xfId="6783"/>
    <cellStyle name="常规 3 6 5 2 3" xfId="30716"/>
    <cellStyle name="常规 3 6 6" xfId="30718"/>
    <cellStyle name="常规 3 6 6 2" xfId="30721"/>
    <cellStyle name="常规 3 6 6 2 2" xfId="30723"/>
    <cellStyle name="常规 3 6 6 2 3" xfId="30725"/>
    <cellStyle name="常规 3 6 7" xfId="30726"/>
    <cellStyle name="常规 3 6 7 2" xfId="6582"/>
    <cellStyle name="常规 3 6 7 3" xfId="6585"/>
    <cellStyle name="常规 3 6 8" xfId="30728"/>
    <cellStyle name="常规 3 6 9" xfId="24971"/>
    <cellStyle name="常规 3 7" xfId="23688"/>
    <cellStyle name="常规 3 7 2" xfId="20736"/>
    <cellStyle name="常规 3 7 2 2" xfId="30730"/>
    <cellStyle name="常规 3 7 2 2 2" xfId="30731"/>
    <cellStyle name="常规 3 7 2 2 2 2" xfId="21117"/>
    <cellStyle name="常规 3 7 2 2 2 3" xfId="30733"/>
    <cellStyle name="常规 3 7 2 3" xfId="30342"/>
    <cellStyle name="常规 3 7 2 3 2" xfId="30346"/>
    <cellStyle name="常规 3 7 2 3 3" xfId="30735"/>
    <cellStyle name="常规 3 7 3" xfId="30736"/>
    <cellStyle name="常规 3 7 3 2" xfId="30737"/>
    <cellStyle name="常规 3 7 3 2 2" xfId="30739"/>
    <cellStyle name="常规 3 7 3 2 3" xfId="30740"/>
    <cellStyle name="常规 3 7 4" xfId="30741"/>
    <cellStyle name="常规 3 7 4 2" xfId="30742"/>
    <cellStyle name="常规 3 7 4 2 2" xfId="13366"/>
    <cellStyle name="常规 3 7 4 2 3" xfId="22738"/>
    <cellStyle name="常规 3 7 5" xfId="30743"/>
    <cellStyle name="常规 3 7 5 2" xfId="3376"/>
    <cellStyle name="常规 3 7 5 3" xfId="30363"/>
    <cellStyle name="常规 3 8" xfId="30745"/>
    <cellStyle name="常规 3 8 2" xfId="30746"/>
    <cellStyle name="常规 3 8 2 2" xfId="30747"/>
    <cellStyle name="常规 3 8 2 2 2" xfId="30749"/>
    <cellStyle name="常规 3 8 2 2 3" xfId="30751"/>
    <cellStyle name="常规 3 8 3" xfId="424"/>
    <cellStyle name="常规 3 8 3 2" xfId="30752"/>
    <cellStyle name="常规 3 8 3 2 2" xfId="30753"/>
    <cellStyle name="常规 3 8 3 2 3" xfId="14508"/>
    <cellStyle name="常规 3 8 4" xfId="454"/>
    <cellStyle name="常规 3 8 4 2" xfId="30754"/>
    <cellStyle name="常规 3 8 4 2 2" xfId="30755"/>
    <cellStyle name="常规 3 8 4 2 3" xfId="30756"/>
    <cellStyle name="常规 3 8 5" xfId="30757"/>
    <cellStyle name="常规 3 8 5 2" xfId="30759"/>
    <cellStyle name="常规 3 8 5 3" xfId="30761"/>
    <cellStyle name="常规 3 9" xfId="24523"/>
    <cellStyle name="常规 3 9 2" xfId="30762"/>
    <cellStyle name="常规 3 9 2 2" xfId="30763"/>
    <cellStyle name="常规 3 9 2 2 2" xfId="30764"/>
    <cellStyle name="常规 3 9 2 2 3" xfId="30765"/>
    <cellStyle name="常规 3 9 3" xfId="30766"/>
    <cellStyle name="常规 3 9 3 2" xfId="30767"/>
    <cellStyle name="常规 3 9 3 2 2" xfId="12087"/>
    <cellStyle name="常规 3 9 3 2 3" xfId="14143"/>
    <cellStyle name="常规 3 9 4" xfId="30768"/>
    <cellStyle name="常规 3 9 4 2" xfId="30769"/>
    <cellStyle name="常规 3 9 4 2 2" xfId="21952"/>
    <cellStyle name="常规 3 9 4 2 3" xfId="30770"/>
    <cellStyle name="常规 3 9 5" xfId="18672"/>
    <cellStyle name="常规 3 9 5 2" xfId="30771"/>
    <cellStyle name="常规 3 9 5 3" xfId="30773"/>
    <cellStyle name="常规 3_附件5" xfId="521"/>
    <cellStyle name="常规 30" xfId="30110"/>
    <cellStyle name="常规 30 2" xfId="14006"/>
    <cellStyle name="常规 30 2 2" xfId="14791"/>
    <cellStyle name="常规 30 2 2 2" xfId="30118"/>
    <cellStyle name="常规 30 2 2 3" xfId="30774"/>
    <cellStyle name="常规 30 3" xfId="14010"/>
    <cellStyle name="常规 30 3 2" xfId="30123"/>
    <cellStyle name="常规 30 3 2 2" xfId="26639"/>
    <cellStyle name="常规 30 3 2 3" xfId="26648"/>
    <cellStyle name="常规 30 4" xfId="26562"/>
    <cellStyle name="常规 30 4 2" xfId="30129"/>
    <cellStyle name="常规 30 4 3" xfId="15370"/>
    <cellStyle name="常规 31" xfId="21292"/>
    <cellStyle name="常规 31 2" xfId="14022"/>
    <cellStyle name="常规 31 2 2" xfId="14809"/>
    <cellStyle name="常规 31 2 2 2" xfId="27166"/>
    <cellStyle name="常规 31 2 2 2 2" xfId="19965"/>
    <cellStyle name="常规 31 2 2 2 3" xfId="12353"/>
    <cellStyle name="常规 31 2 3" xfId="21296"/>
    <cellStyle name="常规 31 2 3 2" xfId="27172"/>
    <cellStyle name="常规 31 2 3 3" xfId="30775"/>
    <cellStyle name="常规 31 3" xfId="13667"/>
    <cellStyle name="常规 31 3 2" xfId="30147"/>
    <cellStyle name="常规 31 3 2 2" xfId="27186"/>
    <cellStyle name="常规 31 3 2 3" xfId="30702"/>
    <cellStyle name="常规 31 4" xfId="21302"/>
    <cellStyle name="常规 31 4 2" xfId="30154"/>
    <cellStyle name="常规 31 4 3" xfId="15381"/>
    <cellStyle name="常规 32" xfId="21305"/>
    <cellStyle name="常规 32 2" xfId="14029"/>
    <cellStyle name="常规 32 2 2" xfId="26625"/>
    <cellStyle name="常规 32 2 2 2" xfId="27282"/>
    <cellStyle name="常规 32 2 2 3" xfId="30336"/>
    <cellStyle name="常规 32 3" xfId="21309"/>
    <cellStyle name="常规 32 3 2" xfId="30179"/>
    <cellStyle name="常规 32 3 2 2" xfId="27291"/>
    <cellStyle name="常规 32 3 2 3" xfId="30347"/>
    <cellStyle name="常规 32 4" xfId="26630"/>
    <cellStyle name="常规 32 4 2" xfId="30186"/>
    <cellStyle name="常规 32 4 3" xfId="15388"/>
    <cellStyle name="常规 33" xfId="13353"/>
    <cellStyle name="常规 33 2" xfId="30217"/>
    <cellStyle name="常规 33 2 2" xfId="30219"/>
    <cellStyle name="常规 33 2 2 2" xfId="27340"/>
    <cellStyle name="常规 33 2 2 2 2" xfId="22217"/>
    <cellStyle name="常规 33 2 2 2 3" xfId="22227"/>
    <cellStyle name="常规 33 2 3" xfId="30222"/>
    <cellStyle name="常规 33 2 3 2" xfId="30224"/>
    <cellStyle name="常规 33 2 3 2 2" xfId="22314"/>
    <cellStyle name="常规 33 2 3 2 3" xfId="22317"/>
    <cellStyle name="常规 33 2 4" xfId="30226"/>
    <cellStyle name="常规 33 2 4 2" xfId="21413"/>
    <cellStyle name="常规 33 2 4 3" xfId="30228"/>
    <cellStyle name="常规 33 3" xfId="30230"/>
    <cellStyle name="常规 33 3 2" xfId="30232"/>
    <cellStyle name="常规 33 3 2 2" xfId="27352"/>
    <cellStyle name="常规 33 3 2 2 2" xfId="22534"/>
    <cellStyle name="常规 33 3 2 2 3" xfId="30235"/>
    <cellStyle name="常规 33 3 3" xfId="30237"/>
    <cellStyle name="常规 33 3 3 2" xfId="30239"/>
    <cellStyle name="常规 33 3 3 3" xfId="3621"/>
    <cellStyle name="常规 33 4" xfId="30241"/>
    <cellStyle name="常规 33 4 2" xfId="30243"/>
    <cellStyle name="常规 33 4 2 2" xfId="30245"/>
    <cellStyle name="常规 33 4 2 2 2" xfId="30247"/>
    <cellStyle name="常规 33 4 2 2 3" xfId="30249"/>
    <cellStyle name="常规 33 4 3" xfId="15394"/>
    <cellStyle name="常规 33 4 3 2" xfId="30251"/>
    <cellStyle name="常规 33 4 3 3" xfId="13804"/>
    <cellStyle name="常规 33 5" xfId="30253"/>
    <cellStyle name="常规 33 5 2" xfId="5473"/>
    <cellStyle name="常规 33 5 2 2" xfId="30255"/>
    <cellStyle name="常规 33 5 2 2 2" xfId="29702"/>
    <cellStyle name="常规 33 5 2 2 3" xfId="30258"/>
    <cellStyle name="常规 33 5 3" xfId="30260"/>
    <cellStyle name="常规 33 5 3 2" xfId="30263"/>
    <cellStyle name="常规 33 5 3 3" xfId="30265"/>
    <cellStyle name="常规 33 6" xfId="30267"/>
    <cellStyle name="常规 33 6 2" xfId="7309"/>
    <cellStyle name="常规 33 6 2 2" xfId="30269"/>
    <cellStyle name="常规 33 6 2 3" xfId="30271"/>
    <cellStyle name="常规 33 7" xfId="30273"/>
    <cellStyle name="常规 33 7 2" xfId="30275"/>
    <cellStyle name="常规 33 7 2 2" xfId="25435"/>
    <cellStyle name="常规 33 7 2 3" xfId="30277"/>
    <cellStyle name="常规 33 8" xfId="30279"/>
    <cellStyle name="常规 33 8 2" xfId="30282"/>
    <cellStyle name="常规 33 8 2 2" xfId="25901"/>
    <cellStyle name="常规 33 8 2 3" xfId="30284"/>
    <cellStyle name="常规 33 9" xfId="29677"/>
    <cellStyle name="常规 33 9 2" xfId="29681"/>
    <cellStyle name="常规 33 9 3" xfId="30776"/>
    <cellStyle name="常规 34" xfId="13359"/>
    <cellStyle name="常规 34 2" xfId="30286"/>
    <cellStyle name="常规 34 2 2" xfId="30288"/>
    <cellStyle name="常规 34 2 2 2" xfId="25314"/>
    <cellStyle name="常规 34 2 2 2 2" xfId="30290"/>
    <cellStyle name="常规 34 2 2 2 3" xfId="30292"/>
    <cellStyle name="常规 34 2 3" xfId="30294"/>
    <cellStyle name="常规 34 2 3 2" xfId="30296"/>
    <cellStyle name="常规 34 2 3 3" xfId="19907"/>
    <cellStyle name="常规 34 3" xfId="30303"/>
    <cellStyle name="常规 34 3 2" xfId="30305"/>
    <cellStyle name="常规 34 3 2 2" xfId="30307"/>
    <cellStyle name="常规 34 3 2 3" xfId="30777"/>
    <cellStyle name="常规 34 4" xfId="30314"/>
    <cellStyle name="常规 34 4 2" xfId="12092"/>
    <cellStyle name="常规 34 4 3" xfId="12096"/>
    <cellStyle name="常规 35" xfId="30778"/>
    <cellStyle name="常规 35 2" xfId="30780"/>
    <cellStyle name="常规 35 2 2" xfId="30782"/>
    <cellStyle name="常规 35 2 2 2" xfId="30784"/>
    <cellStyle name="常规 35 2 2 3" xfId="30786"/>
    <cellStyle name="常规 35 3" xfId="30788"/>
    <cellStyle name="常规 35 3 2" xfId="26758"/>
    <cellStyle name="常规 35 3 2 2" xfId="26761"/>
    <cellStyle name="常规 35 3 2 3" xfId="26765"/>
    <cellStyle name="常规 35 4" xfId="30790"/>
    <cellStyle name="常规 35 4 2" xfId="26871"/>
    <cellStyle name="常规 35 4 3" xfId="26879"/>
    <cellStyle name="常规 36" xfId="30791"/>
    <cellStyle name="常规 36 2" xfId="30794"/>
    <cellStyle name="常规 36 2 2" xfId="14396"/>
    <cellStyle name="常规 36 2 2 2" xfId="30798"/>
    <cellStyle name="常规 36 2 2 3" xfId="30801"/>
    <cellStyle name="常规 36 3" xfId="30802"/>
    <cellStyle name="常规 36 3 2" xfId="27176"/>
    <cellStyle name="常规 36 3 2 2" xfId="27178"/>
    <cellStyle name="常规 36 3 2 3" xfId="27187"/>
    <cellStyle name="常规 36 4" xfId="30804"/>
    <cellStyle name="常规 36 4 2" xfId="27286"/>
    <cellStyle name="常规 36 4 3" xfId="27296"/>
    <cellStyle name="常规 37" xfId="5535"/>
    <cellStyle name="常规 37 2" xfId="14410"/>
    <cellStyle name="常规 37 2 2" xfId="30806"/>
    <cellStyle name="常规 37 2 2 2" xfId="5275"/>
    <cellStyle name="常规 37 2 2 3" xfId="5311"/>
    <cellStyle name="常规 37 3" xfId="14419"/>
    <cellStyle name="常规 37 3 2" xfId="27526"/>
    <cellStyle name="常规 37 3 2 2" xfId="26127"/>
    <cellStyle name="常规 37 3 2 3" xfId="26128"/>
    <cellStyle name="常规 37 4" xfId="30808"/>
    <cellStyle name="常规 37 4 2" xfId="27611"/>
    <cellStyle name="常规 37 4 3" xfId="27619"/>
    <cellStyle name="常规 38" xfId="8095"/>
    <cellStyle name="常规 38 2" xfId="30809"/>
    <cellStyle name="常规 38 2 2" xfId="30811"/>
    <cellStyle name="常规 38 2 2 2" xfId="5738"/>
    <cellStyle name="常规 38 2 2 3" xfId="8120"/>
    <cellStyle name="常规 38 3" xfId="30813"/>
    <cellStyle name="常规 38 3 2" xfId="27845"/>
    <cellStyle name="常规 38 3 2 2" xfId="5827"/>
    <cellStyle name="常规 38 3 2 3" xfId="5903"/>
    <cellStyle name="常规 38 4" xfId="30814"/>
    <cellStyle name="常规 38 4 2" xfId="27925"/>
    <cellStyle name="常规 38 4 3" xfId="27927"/>
    <cellStyle name="常规 39" xfId="47"/>
    <cellStyle name="常规 39 2" xfId="23901"/>
    <cellStyle name="常规 39 2 2" xfId="30815"/>
    <cellStyle name="常规 39 2 2 2" xfId="5850"/>
    <cellStyle name="常规 39 2 2 3" xfId="8149"/>
    <cellStyle name="常规 39 3" xfId="30817"/>
    <cellStyle name="常规 39 3 2" xfId="28047"/>
    <cellStyle name="常规 39 3 3" xfId="28054"/>
    <cellStyle name="常规 4" xfId="30818"/>
    <cellStyle name="常规 4 10" xfId="30819"/>
    <cellStyle name="常规 4 10 2" xfId="30820"/>
    <cellStyle name="常规 4 10 2 2" xfId="5309"/>
    <cellStyle name="常规 4 10 2 2 2" xfId="30821"/>
    <cellStyle name="常规 4 10 2 2 3" xfId="30822"/>
    <cellStyle name="常规 4 10 3" xfId="30823"/>
    <cellStyle name="常规 4 10 3 2" xfId="30824"/>
    <cellStyle name="常规 4 10 3 2 2" xfId="30825"/>
    <cellStyle name="常规 4 10 3 2 3" xfId="30826"/>
    <cellStyle name="常规 4 10 4" xfId="30827"/>
    <cellStyle name="常规 4 10 4 2" xfId="30828"/>
    <cellStyle name="常规 4 10 4 3" xfId="12494"/>
    <cellStyle name="常规 4 11" xfId="30829"/>
    <cellStyle name="常规 4 11 2" xfId="30830"/>
    <cellStyle name="常规 4 11 2 2" xfId="26131"/>
    <cellStyle name="常规 4 11 2 3" xfId="27531"/>
    <cellStyle name="常规 4 12" xfId="19336"/>
    <cellStyle name="常规 4 12 2" xfId="30832"/>
    <cellStyle name="常规 4 12 2 2" xfId="27615"/>
    <cellStyle name="常规 4 12 2 3" xfId="27617"/>
    <cellStyle name="常规 4 13" xfId="19339"/>
    <cellStyle name="常规 4 13 2" xfId="30833"/>
    <cellStyle name="常规 4 13 2 2" xfId="26310"/>
    <cellStyle name="常规 4 13 2 3" xfId="27662"/>
    <cellStyle name="常规 4 14" xfId="30834"/>
    <cellStyle name="常规 4 14 2" xfId="30835"/>
    <cellStyle name="常规 4 14 2 2" xfId="26427"/>
    <cellStyle name="常规 4 14 2 3" xfId="30836"/>
    <cellStyle name="常规 4 15" xfId="12222"/>
    <cellStyle name="常规 4 15 2" xfId="12229"/>
    <cellStyle name="常规 4 15 2 2" xfId="18322"/>
    <cellStyle name="常规 4 15 2 3" xfId="26895"/>
    <cellStyle name="常规 4 16" xfId="12240"/>
    <cellStyle name="常规 4 16 2" xfId="26908"/>
    <cellStyle name="常规 4 16 2 2" xfId="18390"/>
    <cellStyle name="常规 4 16 2 3" xfId="26910"/>
    <cellStyle name="常规 4 17" xfId="12250"/>
    <cellStyle name="常规 4 17 2" xfId="26916"/>
    <cellStyle name="常规 4 17 2 2" xfId="26918"/>
    <cellStyle name="常规 4 17 2 3" xfId="26920"/>
    <cellStyle name="常规 4 18" xfId="13418"/>
    <cellStyle name="常规 4 18 2" xfId="26926"/>
    <cellStyle name="常规 4 18 2 2" xfId="26927"/>
    <cellStyle name="常规 4 18 2 3" xfId="26932"/>
    <cellStyle name="常规 4 19" xfId="13423"/>
    <cellStyle name="常规 4 19 2" xfId="22079"/>
    <cellStyle name="常规 4 19 2 2" xfId="26938"/>
    <cellStyle name="常规 4 19 2 3" xfId="26942"/>
    <cellStyle name="常规 4 2" xfId="7587"/>
    <cellStyle name="常规 4 2 10" xfId="30837"/>
    <cellStyle name="常规 4 2 10 2" xfId="30838"/>
    <cellStyle name="常规 4 2 10 2 2" xfId="30839"/>
    <cellStyle name="常规 4 2 10 2 3" xfId="30840"/>
    <cellStyle name="常规 4 2 11" xfId="30841"/>
    <cellStyle name="常规 4 2 11 2" xfId="30842"/>
    <cellStyle name="常规 4 2 11 3" xfId="30843"/>
    <cellStyle name="常规 4 2 12" xfId="26593"/>
    <cellStyle name="常规 4 2 13" xfId="19184"/>
    <cellStyle name="常规 4 2 2" xfId="25845"/>
    <cellStyle name="常规 4 2 2 2" xfId="14618"/>
    <cellStyle name="常规 4 2 2 2 2" xfId="20394"/>
    <cellStyle name="常规 4 2 2 2 2 2" xfId="30844"/>
    <cellStyle name="常规 4 2 2 2 2 2 2" xfId="28247"/>
    <cellStyle name="常规 4 2 2 2 2 2 3" xfId="30846"/>
    <cellStyle name="常规 4 2 2 2 3" xfId="20397"/>
    <cellStyle name="常规 4 2 2 2 3 2" xfId="30847"/>
    <cellStyle name="常规 4 2 2 2 3 2 2" xfId="20473"/>
    <cellStyle name="常规 4 2 2 2 3 2 3" xfId="18309"/>
    <cellStyle name="常规 4 2 2 2 4" xfId="22075"/>
    <cellStyle name="常规 4 2 2 2 4 2" xfId="30848"/>
    <cellStyle name="常规 4 2 2 2 4 3" xfId="30849"/>
    <cellStyle name="常规 4 2 2 3" xfId="30850"/>
    <cellStyle name="常规 4 2 2 3 2" xfId="20404"/>
    <cellStyle name="常规 4 2 2 3 2 2" xfId="30852"/>
    <cellStyle name="常规 4 2 2 3 2 3" xfId="14747"/>
    <cellStyle name="常规 4 2 2 4" xfId="30854"/>
    <cellStyle name="常规 4 2 2 4 2" xfId="30855"/>
    <cellStyle name="常规 4 2 2 4 2 2" xfId="30856"/>
    <cellStyle name="常规 4 2 2 4 2 3" xfId="30858"/>
    <cellStyle name="常规 4 2 2 5" xfId="30860"/>
    <cellStyle name="常规 4 2 2 5 2" xfId="30861"/>
    <cellStyle name="常规 4 2 2 5 2 2" xfId="30862"/>
    <cellStyle name="常规 4 2 2 5 2 3" xfId="30863"/>
    <cellStyle name="常规 4 2 2 6" xfId="27864"/>
    <cellStyle name="常规 4 2 2 6 2" xfId="27866"/>
    <cellStyle name="常规 4 2 2 6 2 2" xfId="23925"/>
    <cellStyle name="常规 4 2 2 6 2 3" xfId="30864"/>
    <cellStyle name="常规 4 2 2 7" xfId="27869"/>
    <cellStyle name="常规 4 2 2 7 2" xfId="18997"/>
    <cellStyle name="常规 4 2 2 7 3" xfId="30865"/>
    <cellStyle name="常规 4 2 2 8" xfId="27871"/>
    <cellStyle name="常规 4 2 2 9" xfId="14104"/>
    <cellStyle name="常规 4 2 3" xfId="18404"/>
    <cellStyle name="常规 4 2 3 2" xfId="14050"/>
    <cellStyle name="常规 4 2 3 2 2" xfId="30866"/>
    <cellStyle name="常规 4 2 3 2 2 2" xfId="30867"/>
    <cellStyle name="常规 4 2 3 2 2 2 2" xfId="10927"/>
    <cellStyle name="常规 4 2 3 2 2 2 3" xfId="12661"/>
    <cellStyle name="常规 4 2 3 2 3" xfId="30869"/>
    <cellStyle name="常规 4 2 3 2 3 2" xfId="30870"/>
    <cellStyle name="常规 4 2 3 2 3 2 2" xfId="21531"/>
    <cellStyle name="常规 4 2 3 2 3 2 3" xfId="13297"/>
    <cellStyle name="常规 4 2 3 2 4" xfId="30871"/>
    <cellStyle name="常规 4 2 3 2 4 2" xfId="30872"/>
    <cellStyle name="常规 4 2 3 2 4 3" xfId="22611"/>
    <cellStyle name="常规 4 2 3 3" xfId="30873"/>
    <cellStyle name="常规 4 2 3 3 2" xfId="30875"/>
    <cellStyle name="常规 4 2 3 3 2 2" xfId="30877"/>
    <cellStyle name="常规 4 2 3 3 2 3" xfId="30878"/>
    <cellStyle name="常规 4 2 3 4" xfId="30879"/>
    <cellStyle name="常规 4 2 3 4 2" xfId="30880"/>
    <cellStyle name="常规 4 2 3 4 2 2" xfId="28476"/>
    <cellStyle name="常规 4 2 3 4 2 3" xfId="23672"/>
    <cellStyle name="常规 4 2 3 5" xfId="30881"/>
    <cellStyle name="常规 4 2 3 5 2" xfId="30882"/>
    <cellStyle name="常规 4 2 3 5 2 2" xfId="30883"/>
    <cellStyle name="常规 4 2 3 5 2 3" xfId="30884"/>
    <cellStyle name="常规 4 2 3 6" xfId="27873"/>
    <cellStyle name="常规 4 2 3 6 2" xfId="27875"/>
    <cellStyle name="常规 4 2 3 6 2 2" xfId="24393"/>
    <cellStyle name="常规 4 2 3 6 2 3" xfId="30885"/>
    <cellStyle name="常规 4 2 3 7" xfId="27879"/>
    <cellStyle name="常规 4 2 3 7 2" xfId="24735"/>
    <cellStyle name="常规 4 2 3 7 3" xfId="24746"/>
    <cellStyle name="常规 4 2 3 8" xfId="9443"/>
    <cellStyle name="常规 4 2 3 9" xfId="9466"/>
    <cellStyle name="常规 4 2 4" xfId="19605"/>
    <cellStyle name="常规 4 2 4 2" xfId="30886"/>
    <cellStyle name="常规 4 2 4 2 2" xfId="30887"/>
    <cellStyle name="常规 4 2 4 2 2 2" xfId="30888"/>
    <cellStyle name="常规 4 2 4 2 2 2 2" xfId="30889"/>
    <cellStyle name="常规 4 2 4 2 2 2 3" xfId="30890"/>
    <cellStyle name="常规 4 2 4 2 3" xfId="24210"/>
    <cellStyle name="常规 4 2 4 2 3 2" xfId="30891"/>
    <cellStyle name="常规 4 2 4 2 3 3" xfId="16608"/>
    <cellStyle name="常规 4 2 4 3" xfId="30893"/>
    <cellStyle name="常规 4 2 4 3 2" xfId="30896"/>
    <cellStyle name="常规 4 2 4 3 2 2" xfId="30898"/>
    <cellStyle name="常规 4 2 4 3 2 3" xfId="30899"/>
    <cellStyle name="常规 4 2 4 4" xfId="30900"/>
    <cellStyle name="常规 4 2 4 4 2" xfId="30903"/>
    <cellStyle name="常规 4 2 4 4 2 2" xfId="17985"/>
    <cellStyle name="常规 4 2 4 4 2 3" xfId="17989"/>
    <cellStyle name="常规 4 2 4 5" xfId="15221"/>
    <cellStyle name="常规 4 2 4 5 2" xfId="30905"/>
    <cellStyle name="常规 4 2 4 5 2 2" xfId="30906"/>
    <cellStyle name="常规 4 2 4 5 2 3" xfId="30907"/>
    <cellStyle name="常规 4 2 4 6" xfId="15635"/>
    <cellStyle name="常规 4 2 4 6 2" xfId="30908"/>
    <cellStyle name="常规 4 2 4 6 3" xfId="30909"/>
    <cellStyle name="常规 4 2 4 7" xfId="15639"/>
    <cellStyle name="常规 4 2 4 8" xfId="9489"/>
    <cellStyle name="常规 4 2 5" xfId="30910"/>
    <cellStyle name="常规 4 2 5 2" xfId="10850"/>
    <cellStyle name="常规 4 2 5 2 2" xfId="9163"/>
    <cellStyle name="常规 4 2 5 2 2 2" xfId="16261"/>
    <cellStyle name="常规 4 2 5 2 2 3" xfId="16274"/>
    <cellStyle name="常规 4 2 5 3" xfId="10859"/>
    <cellStyle name="常规 4 2 5 3 2" xfId="3641"/>
    <cellStyle name="常规 4 2 5 3 2 2" xfId="16385"/>
    <cellStyle name="常规 4 2 5 3 2 3" xfId="16393"/>
    <cellStyle name="常规 4 2 5 4" xfId="10862"/>
    <cellStyle name="常规 4 2 5 4 2" xfId="16453"/>
    <cellStyle name="常规 4 2 5 4 3" xfId="16464"/>
    <cellStyle name="常规 4 2 6" xfId="30911"/>
    <cellStyle name="常规 4 2 6 2" xfId="10876"/>
    <cellStyle name="常规 4 2 6 2 2" xfId="17841"/>
    <cellStyle name="常规 4 2 6 2 3" xfId="303"/>
    <cellStyle name="常规 4 2 7" xfId="21845"/>
    <cellStyle name="常规 4 2 7 2" xfId="10898"/>
    <cellStyle name="常规 4 2 7 2 2" xfId="19148"/>
    <cellStyle name="常规 4 2 7 2 3" xfId="4737"/>
    <cellStyle name="常规 4 2 8" xfId="10220"/>
    <cellStyle name="常规 4 2 8 2" xfId="10922"/>
    <cellStyle name="常规 4 2 8 2 2" xfId="20199"/>
    <cellStyle name="常规 4 2 8 2 3" xfId="4848"/>
    <cellStyle name="常规 4 2 9" xfId="24721"/>
    <cellStyle name="常规 4 2 9 2" xfId="10936"/>
    <cellStyle name="常规 4 2 9 2 2" xfId="21210"/>
    <cellStyle name="常规 4 2 9 2 3" xfId="21242"/>
    <cellStyle name="常规 4 2_11" xfId="30912"/>
    <cellStyle name="常规 4 20" xfId="12221"/>
    <cellStyle name="常规 4 20 2" xfId="12228"/>
    <cellStyle name="常规 4 20 3" xfId="12234"/>
    <cellStyle name="常规 4 21" xfId="12239"/>
    <cellStyle name="常规 4 22" xfId="12249"/>
    <cellStyle name="常规 4 23" xfId="13417"/>
    <cellStyle name="常规 4 24" xfId="13422"/>
    <cellStyle name="常规 4 25" xfId="26945"/>
    <cellStyle name="常规 4 26" xfId="26953"/>
    <cellStyle name="常规 4 27" xfId="26955"/>
    <cellStyle name="常规 4 28" xfId="30913"/>
    <cellStyle name="常规 4 3" xfId="7593"/>
    <cellStyle name="常规 4 3 10" xfId="18294"/>
    <cellStyle name="常规 4 3 10 2" xfId="25666"/>
    <cellStyle name="常规 4 3 10 2 2" xfId="16424"/>
    <cellStyle name="常规 4 3 10 2 3" xfId="16426"/>
    <cellStyle name="常规 4 3 11" xfId="30914"/>
    <cellStyle name="常规 4 3 11 2" xfId="25676"/>
    <cellStyle name="常规 4 3 11 3" xfId="30915"/>
    <cellStyle name="常规 4 3 12" xfId="19572"/>
    <cellStyle name="常规 4 3 13" xfId="17958"/>
    <cellStyle name="常规 4 3 2" xfId="30916"/>
    <cellStyle name="常规 4 3 2 2" xfId="27751"/>
    <cellStyle name="常规 4 3 2 2 2" xfId="30917"/>
    <cellStyle name="常规 4 3 2 2 2 2" xfId="4967"/>
    <cellStyle name="常规 4 3 2 2 2 3" xfId="14128"/>
    <cellStyle name="常规 4 3 2 3" xfId="30918"/>
    <cellStyle name="常规 4 3 2 3 2" xfId="30919"/>
    <cellStyle name="常规 4 3 2 3 2 2" xfId="4997"/>
    <cellStyle name="常规 4 3 2 3 2 3" xfId="30920"/>
    <cellStyle name="常规 4 3 2 4" xfId="30921"/>
    <cellStyle name="常规 4 3 2 4 2" xfId="30922"/>
    <cellStyle name="常规 4 3 2 4 2 2" xfId="5032"/>
    <cellStyle name="常规 4 3 2 4 2 3" xfId="30923"/>
    <cellStyle name="常规 4 3 2 5" xfId="30925"/>
    <cellStyle name="常规 4 3 2 5 2" xfId="30926"/>
    <cellStyle name="常规 4 3 2 5 2 2" xfId="5047"/>
    <cellStyle name="常规 4 3 2 5 2 3" xfId="25184"/>
    <cellStyle name="常规 4 3 2 6" xfId="27894"/>
    <cellStyle name="常规 4 3 2 6 2" xfId="22974"/>
    <cellStyle name="常规 4 3 2 6 2 2" xfId="5079"/>
    <cellStyle name="常规 4 3 2 6 2 3" xfId="30927"/>
    <cellStyle name="常规 4 3 2 7" xfId="27897"/>
    <cellStyle name="常规 4 3 2 7 2" xfId="30928"/>
    <cellStyle name="常规 4 3 2 7 3" xfId="30929"/>
    <cellStyle name="常规 4 3 3" xfId="30930"/>
    <cellStyle name="常规 4 3 3 2" xfId="30931"/>
    <cellStyle name="常规 4 3 3 2 2" xfId="30932"/>
    <cellStyle name="常规 4 3 3 2 2 2" xfId="16087"/>
    <cellStyle name="常规 4 3 3 2 2 3" xfId="30933"/>
    <cellStyle name="常规 4 3 3 3" xfId="30934"/>
    <cellStyle name="常规 4 3 3 3 2" xfId="28851"/>
    <cellStyle name="常规 4 3 3 3 3" xfId="30935"/>
    <cellStyle name="常规 4 3 4" xfId="21415"/>
    <cellStyle name="常规 4 3 4 2" xfId="21417"/>
    <cellStyle name="常规 4 3 4 2 2" xfId="21419"/>
    <cellStyle name="常规 4 3 4 2 2 2" xfId="17637"/>
    <cellStyle name="常规 4 3 4 2 2 3" xfId="5582"/>
    <cellStyle name="常规 4 3 4 3" xfId="21458"/>
    <cellStyle name="常规 4 3 4 3 2" xfId="244"/>
    <cellStyle name="常规 4 3 4 3 3" xfId="14759"/>
    <cellStyle name="常规 4 3 5" xfId="21485"/>
    <cellStyle name="常规 4 3 5 2" xfId="10951"/>
    <cellStyle name="常规 4 3 5 2 2" xfId="21487"/>
    <cellStyle name="常规 4 3 5 2 2 2" xfId="8026"/>
    <cellStyle name="常规 4 3 5 2 2 3" xfId="8049"/>
    <cellStyle name="常规 4 3 5 3" xfId="10954"/>
    <cellStyle name="常规 4 3 5 3 2" xfId="21494"/>
    <cellStyle name="常规 4 3 5 3 3" xfId="21496"/>
    <cellStyle name="常规 4 3 6" xfId="17976"/>
    <cellStyle name="常规 4 3 6 2" xfId="10967"/>
    <cellStyle name="常规 4 3 6 2 2" xfId="21512"/>
    <cellStyle name="常规 4 3 6 2 3" xfId="21515"/>
    <cellStyle name="常规 4 3 7" xfId="17980"/>
    <cellStyle name="常规 4 3 7 2" xfId="10983"/>
    <cellStyle name="常规 4 3 7 2 2" xfId="21518"/>
    <cellStyle name="常规 4 3 7 2 3" xfId="21520"/>
    <cellStyle name="常规 4 3 8" xfId="21522"/>
    <cellStyle name="常规 4 3 8 2" xfId="10993"/>
    <cellStyle name="常规 4 3 8 2 2" xfId="21526"/>
    <cellStyle name="常规 4 3 8 2 3" xfId="21528"/>
    <cellStyle name="常规 4 3 9" xfId="16001"/>
    <cellStyle name="常规 4 3 9 2" xfId="21533"/>
    <cellStyle name="常规 4 3 9 2 2" xfId="21535"/>
    <cellStyle name="常规 4 3 9 2 3" xfId="21537"/>
    <cellStyle name="常规 4 4" xfId="30937"/>
    <cellStyle name="常规 4 4 2" xfId="30939"/>
    <cellStyle name="常规 4 4 2 2" xfId="30940"/>
    <cellStyle name="常规 4 4 2 2 2" xfId="2757"/>
    <cellStyle name="常规 4 4 2 2 2 2" xfId="30942"/>
    <cellStyle name="常规 4 4 2 2 2 3" xfId="30943"/>
    <cellStyle name="常规 4 4 2 3" xfId="30944"/>
    <cellStyle name="常规 4 4 2 3 2" xfId="30945"/>
    <cellStyle name="常规 4 4 2 3 3" xfId="30946"/>
    <cellStyle name="常规 4 4 3" xfId="30948"/>
    <cellStyle name="常规 4 4 3 2" xfId="30949"/>
    <cellStyle name="常规 4 4 3 2 2" xfId="30951"/>
    <cellStyle name="常规 4 4 3 2 2 2" xfId="30953"/>
    <cellStyle name="常规 4 4 3 2 2 3" xfId="30954"/>
    <cellStyle name="常规 4 4 3 3" xfId="30955"/>
    <cellStyle name="常规 4 4 3 3 2" xfId="30956"/>
    <cellStyle name="常规 4 4 3 3 3" xfId="30957"/>
    <cellStyle name="常规 4 4 4" xfId="21549"/>
    <cellStyle name="常规 4 4 4 2" xfId="21551"/>
    <cellStyle name="常规 4 4 4 2 2" xfId="5527"/>
    <cellStyle name="常规 4 4 4 2 2 2" xfId="20372"/>
    <cellStyle name="常规 4 4 4 2 2 3" xfId="14610"/>
    <cellStyle name="常规 4 4 4 3" xfId="21561"/>
    <cellStyle name="常规 4 4 4 3 2" xfId="13497"/>
    <cellStyle name="常规 4 4 4 3 3" xfId="13502"/>
    <cellStyle name="常规 4 4 5" xfId="21576"/>
    <cellStyle name="常规 4 4 5 2" xfId="11010"/>
    <cellStyle name="常规 4 4 5 2 2" xfId="18475"/>
    <cellStyle name="常规 4 4 5 2 2 2" xfId="21579"/>
    <cellStyle name="常规 4 4 5 2 2 3" xfId="21582"/>
    <cellStyle name="常规 4 4 5 3" xfId="21593"/>
    <cellStyle name="常规 4 4 5 3 2" xfId="18493"/>
    <cellStyle name="常规 4 4 5 3 3" xfId="18499"/>
    <cellStyle name="常规 4 4 6" xfId="21626"/>
    <cellStyle name="常规 4 4 6 2" xfId="21632"/>
    <cellStyle name="常规 4 4 6 2 2" xfId="18542"/>
    <cellStyle name="常规 4 4 6 2 3" xfId="17378"/>
    <cellStyle name="常规 4 4 7" xfId="13783"/>
    <cellStyle name="常规 4 4 7 2" xfId="21639"/>
    <cellStyle name="常规 4 4 7 2 2" xfId="21643"/>
    <cellStyle name="常规 4 4 7 2 3" xfId="21649"/>
    <cellStyle name="常规 4 4 8" xfId="13787"/>
    <cellStyle name="常规 4 4 8 2" xfId="21221"/>
    <cellStyle name="常规 4 4 8 2 2" xfId="21654"/>
    <cellStyle name="常规 4 4 8 2 3" xfId="21659"/>
    <cellStyle name="常规 4 4 9" xfId="21666"/>
    <cellStyle name="常规 4 4 9 2" xfId="21671"/>
    <cellStyle name="常规 4 4 9 3" xfId="21681"/>
    <cellStyle name="常规 4 5" xfId="23693"/>
    <cellStyle name="常规 4 5 2" xfId="30958"/>
    <cellStyle name="常规 4 5 2 2" xfId="30959"/>
    <cellStyle name="常规 4 5 2 2 2" xfId="30960"/>
    <cellStyle name="常规 4 5 2 2 2 2" xfId="30961"/>
    <cellStyle name="常规 4 5 2 2 2 3" xfId="18890"/>
    <cellStyle name="常规 4 5 2 3" xfId="30962"/>
    <cellStyle name="常规 4 5 2 3 2" xfId="30963"/>
    <cellStyle name="常规 4 5 2 3 3" xfId="30964"/>
    <cellStyle name="常规 4 5 3" xfId="30965"/>
    <cellStyle name="常规 4 5 3 2" xfId="23530"/>
    <cellStyle name="常规 4 5 3 2 2" xfId="30966"/>
    <cellStyle name="常规 4 5 3 2 2 2" xfId="30967"/>
    <cellStyle name="常规 4 5 3 2 2 3" xfId="29315"/>
    <cellStyle name="常规 4 5 3 3" xfId="30968"/>
    <cellStyle name="常规 4 5 3 3 2" xfId="18747"/>
    <cellStyle name="常规 4 5 3 3 3" xfId="30969"/>
    <cellStyle name="常规 4 5 4" xfId="21697"/>
    <cellStyle name="常规 4 5 4 2" xfId="21699"/>
    <cellStyle name="常规 4 5 4 2 2" xfId="13569"/>
    <cellStyle name="常规 4 5 4 2 2 2" xfId="19358"/>
    <cellStyle name="常规 4 5 4 2 2 3" xfId="19362"/>
    <cellStyle name="常规 4 5 4 3" xfId="21701"/>
    <cellStyle name="常规 4 5 4 3 2" xfId="18920"/>
    <cellStyle name="常规 4 5 4 3 3" xfId="18924"/>
    <cellStyle name="常规 4 5 5" xfId="21717"/>
    <cellStyle name="常规 4 5 5 2" xfId="11024"/>
    <cellStyle name="常规 4 5 5 2 2" xfId="16578"/>
    <cellStyle name="常规 4 5 5 2 2 2" xfId="21720"/>
    <cellStyle name="常规 4 5 5 2 2 3" xfId="21723"/>
    <cellStyle name="常规 4 5 5 3" xfId="21726"/>
    <cellStyle name="常规 4 5 5 3 2" xfId="18969"/>
    <cellStyle name="常规 4 5 5 3 3" xfId="16996"/>
    <cellStyle name="常规 4 5 6" xfId="21733"/>
    <cellStyle name="常规 4 5 6 2" xfId="21735"/>
    <cellStyle name="常规 4 5 6 2 2" xfId="20566"/>
    <cellStyle name="常规 4 5 6 2 3" xfId="21741"/>
    <cellStyle name="常规 4 5 7" xfId="21746"/>
    <cellStyle name="常规 4 5 7 2" xfId="21749"/>
    <cellStyle name="常规 4 5 7 2 2" xfId="21752"/>
    <cellStyle name="常规 4 5 7 2 3" xfId="21757"/>
    <cellStyle name="常规 4 5 8" xfId="20045"/>
    <cellStyle name="常规 4 5 8 2" xfId="20337"/>
    <cellStyle name="常规 4 5 8 3" xfId="20347"/>
    <cellStyle name="常规 4 6" xfId="23696"/>
    <cellStyle name="常规 4 6 2" xfId="30970"/>
    <cellStyle name="常规 4 6 2 2" xfId="30973"/>
    <cellStyle name="常规 4 6 2 2 2" xfId="11316"/>
    <cellStyle name="常规 4 6 2 2 3" xfId="30975"/>
    <cellStyle name="常规 4 6 3" xfId="30977"/>
    <cellStyle name="常规 4 6 3 2" xfId="23535"/>
    <cellStyle name="常规 4 6 3 2 2" xfId="30979"/>
    <cellStyle name="常规 4 6 3 2 3" xfId="30980"/>
    <cellStyle name="常规 4 6 4" xfId="21788"/>
    <cellStyle name="常规 4 6 4 2" xfId="21790"/>
    <cellStyle name="常规 4 6 4 3" xfId="21792"/>
    <cellStyle name="常规 4 7" xfId="29183"/>
    <cellStyle name="常规 4 7 2" xfId="30981"/>
    <cellStyle name="常规 4 7 2 2" xfId="30982"/>
    <cellStyle name="常规 4 7 2 2 2" xfId="30983"/>
    <cellStyle name="常规 4 7 2 2 3" xfId="30984"/>
    <cellStyle name="常规 4 7 3" xfId="30986"/>
    <cellStyle name="常规 4 7 3 2" xfId="3638"/>
    <cellStyle name="常规 4 7 3 2 2" xfId="30987"/>
    <cellStyle name="常规 4 7 3 2 3" xfId="30988"/>
    <cellStyle name="常规 4 7 4" xfId="21816"/>
    <cellStyle name="常规 4 7 4 2" xfId="21818"/>
    <cellStyle name="常规 4 7 4 3" xfId="21823"/>
    <cellStyle name="常规 4 8" xfId="29186"/>
    <cellStyle name="常规 4 8 2" xfId="30990"/>
    <cellStyle name="常规 4 8 2 2" xfId="30991"/>
    <cellStyle name="常规 4 8 2 2 2" xfId="30993"/>
    <cellStyle name="常规 4 8 2 2 3" xfId="30994"/>
    <cellStyle name="常规 4 8 3" xfId="30995"/>
    <cellStyle name="常规 4 8 3 2" xfId="30996"/>
    <cellStyle name="常规 4 8 3 2 2" xfId="30997"/>
    <cellStyle name="常规 4 8 3 2 3" xfId="30998"/>
    <cellStyle name="常规 4 8 4" xfId="21861"/>
    <cellStyle name="常规 4 8 4 2" xfId="21863"/>
    <cellStyle name="常规 4 8 4 3" xfId="21865"/>
    <cellStyle name="常规 4 9" xfId="29188"/>
    <cellStyle name="常规 4 9 2" xfId="30999"/>
    <cellStyle name="常规 4 9 2 2" xfId="17195"/>
    <cellStyle name="常规 4 9 2 2 2" xfId="31000"/>
    <cellStyle name="常规 4 9 2 2 3" xfId="31001"/>
    <cellStyle name="常规 4 9 3" xfId="31002"/>
    <cellStyle name="常规 4 9 3 2" xfId="3686"/>
    <cellStyle name="常规 4 9 3 2 2" xfId="31003"/>
    <cellStyle name="常规 4 9 3 2 3" xfId="31005"/>
    <cellStyle name="常规 4 9 4" xfId="18820"/>
    <cellStyle name="常规 4 9 4 2" xfId="18824"/>
    <cellStyle name="常规 4 9 4 3" xfId="18827"/>
    <cellStyle name="常规 4_连云港电厂闸投标报价——20130721" xfId="31007"/>
    <cellStyle name="常规 40" xfId="30779"/>
    <cellStyle name="常规 40 2" xfId="30781"/>
    <cellStyle name="常规 40 2 2" xfId="30783"/>
    <cellStyle name="常规 40 2 2 2" xfId="30785"/>
    <cellStyle name="常规 40 2 2 3" xfId="30787"/>
    <cellStyle name="常规 40 3" xfId="30789"/>
    <cellStyle name="常规 40 3 2" xfId="26759"/>
    <cellStyle name="常规 40 3 3" xfId="26768"/>
    <cellStyle name="常规 41" xfId="30792"/>
    <cellStyle name="常规 41 2" xfId="30795"/>
    <cellStyle name="常规 41 2 2" xfId="14395"/>
    <cellStyle name="常规 41 2 2 2" xfId="30799"/>
    <cellStyle name="常规 41 2 2 2 2" xfId="26633"/>
    <cellStyle name="常规 41 2 2 2 3" xfId="26640"/>
    <cellStyle name="常规 41 2 3" xfId="31008"/>
    <cellStyle name="常规 41 2 3 2" xfId="31010"/>
    <cellStyle name="常规 41 2 3 3" xfId="31011"/>
    <cellStyle name="常规 41 3" xfId="30803"/>
    <cellStyle name="常规 41 3 2" xfId="27177"/>
    <cellStyle name="常规 41 3 2 2" xfId="27179"/>
    <cellStyle name="常规 41 3 2 3" xfId="27188"/>
    <cellStyle name="常规 41 4" xfId="30805"/>
    <cellStyle name="常规 41 4 2" xfId="27287"/>
    <cellStyle name="常规 41 4 2 2" xfId="22214"/>
    <cellStyle name="常规 41 4 2 3" xfId="27293"/>
    <cellStyle name="常规 41 5" xfId="31012"/>
    <cellStyle name="常规 41 5 2" xfId="27345"/>
    <cellStyle name="常规 41 5 3" xfId="27356"/>
    <cellStyle name="常规 41 6" xfId="31014"/>
    <cellStyle name="常规 41_2016年维修养护经费（3.9中间稿改）" xfId="1666"/>
    <cellStyle name="常规 42" xfId="5536"/>
    <cellStyle name="常规 42 2" xfId="14409"/>
    <cellStyle name="常规 42 2 2" xfId="30807"/>
    <cellStyle name="常规 42 2 2 2" xfId="5276"/>
    <cellStyle name="常规 42 2 2 3" xfId="5312"/>
    <cellStyle name="常规 42 3" xfId="14418"/>
    <cellStyle name="常规 42 3 2" xfId="27527"/>
    <cellStyle name="常规 42 3 3" xfId="27533"/>
    <cellStyle name="常规 43" xfId="8096"/>
    <cellStyle name="常规 43 2" xfId="30810"/>
    <cellStyle name="常规 43 2 2" xfId="30812"/>
    <cellStyle name="常规 43 2 3" xfId="31016"/>
    <cellStyle name="常规 44" xfId="48"/>
    <cellStyle name="常规 44 2" xfId="23902"/>
    <cellStyle name="常规 44 2 2" xfId="30816"/>
    <cellStyle name="常规 44 2 3" xfId="27670"/>
    <cellStyle name="常规 45" xfId="14435"/>
    <cellStyle name="常规 45 2" xfId="23906"/>
    <cellStyle name="常规 45 2 2" xfId="31017"/>
    <cellStyle name="常规 45 2 3" xfId="26355"/>
    <cellStyle name="常规 46" xfId="29831"/>
    <cellStyle name="常规 46 2" xfId="29835"/>
    <cellStyle name="常规 46 2 2" xfId="8193"/>
    <cellStyle name="常规 46 2 3" xfId="26390"/>
    <cellStyle name="常规 47" xfId="31019"/>
    <cellStyle name="常规 47 2" xfId="20378"/>
    <cellStyle name="常规 47 2 2" xfId="31021"/>
    <cellStyle name="常规 47 2 3" xfId="334"/>
    <cellStyle name="常规 48" xfId="31023"/>
    <cellStyle name="常规 48 2" xfId="31025"/>
    <cellStyle name="常规 48 2 2" xfId="31028"/>
    <cellStyle name="常规 48 2 3" xfId="31031"/>
    <cellStyle name="常规 49" xfId="31033"/>
    <cellStyle name="常规 49 2" xfId="31035"/>
    <cellStyle name="常规 49 2 2" xfId="31038"/>
    <cellStyle name="常规 49 2 3" xfId="31041"/>
    <cellStyle name="常规 5" xfId="31044"/>
    <cellStyle name="常规 5 10" xfId="11549"/>
    <cellStyle name="常规 5 10 2" xfId="31045"/>
    <cellStyle name="常规 5 10 2 2" xfId="14709"/>
    <cellStyle name="常规 5 10 2 2 2" xfId="18419"/>
    <cellStyle name="常规 5 10 2 2 3" xfId="25773"/>
    <cellStyle name="常规 5 10 3" xfId="31047"/>
    <cellStyle name="常规 5 10 3 2" xfId="15491"/>
    <cellStyle name="常规 5 10 3 3" xfId="10832"/>
    <cellStyle name="常规 5 11" xfId="11553"/>
    <cellStyle name="常规 5 11 2" xfId="31048"/>
    <cellStyle name="常规 5 11 2 2" xfId="31049"/>
    <cellStyle name="常规 5 11 2 3" xfId="31050"/>
    <cellStyle name="常规 5 12" xfId="31051"/>
    <cellStyle name="常规 5 12 2" xfId="31053"/>
    <cellStyle name="常规 5 12 2 2" xfId="31054"/>
    <cellStyle name="常规 5 12 2 3" xfId="31055"/>
    <cellStyle name="常规 5 13" xfId="28609"/>
    <cellStyle name="常规 5 13 2" xfId="21100"/>
    <cellStyle name="常规 5 13 2 2" xfId="31056"/>
    <cellStyle name="常规 5 13 2 3" xfId="31057"/>
    <cellStyle name="常规 5 14" xfId="28612"/>
    <cellStyle name="常规 5 14 2" xfId="24881"/>
    <cellStyle name="常规 5 14 2 2" xfId="27550"/>
    <cellStyle name="常规 5 14 2 3" xfId="27552"/>
    <cellStyle name="常规 5 15" xfId="26976"/>
    <cellStyle name="常规 5 15 2" xfId="24886"/>
    <cellStyle name="常规 5 15 2 2" xfId="27569"/>
    <cellStyle name="常规 5 15 2 3" xfId="27571"/>
    <cellStyle name="常规 5 16" xfId="26981"/>
    <cellStyle name="常规 5 16 2" xfId="31058"/>
    <cellStyle name="常规 5 16 2 2" xfId="27588"/>
    <cellStyle name="常规 5 16 2 3" xfId="31059"/>
    <cellStyle name="常规 5 17" xfId="26984"/>
    <cellStyle name="常规 5 17 2" xfId="17202"/>
    <cellStyle name="常规 5 17 2 2" xfId="17206"/>
    <cellStyle name="常规 5 17 2 3" xfId="17209"/>
    <cellStyle name="常规 5 18" xfId="31060"/>
    <cellStyle name="常规 5 18 2" xfId="17294"/>
    <cellStyle name="常规 5 18 2 2" xfId="31063"/>
    <cellStyle name="常规 5 18 2 3" xfId="31065"/>
    <cellStyle name="常规 5 19" xfId="31066"/>
    <cellStyle name="常规 5 19 2" xfId="29116"/>
    <cellStyle name="常规 5 19 2 2" xfId="31068"/>
    <cellStyle name="常规 5 19 2 3" xfId="31070"/>
    <cellStyle name="常规 5 2" xfId="9941"/>
    <cellStyle name="常规 5 2 10" xfId="14650"/>
    <cellStyle name="常规 5 2 10 2" xfId="13236"/>
    <cellStyle name="常规 5 2 10 2 2" xfId="31071"/>
    <cellStyle name="常规 5 2 10 2 3" xfId="31072"/>
    <cellStyle name="常规 5 2 11" xfId="14652"/>
    <cellStyle name="常规 5 2 11 2" xfId="31073"/>
    <cellStyle name="常规 5 2 11 2 2" xfId="31075"/>
    <cellStyle name="常规 5 2 11 2 3" xfId="31076"/>
    <cellStyle name="常规 5 2 12" xfId="31077"/>
    <cellStyle name="常规 5 2 12 2" xfId="31078"/>
    <cellStyle name="常规 5 2 12 3" xfId="31079"/>
    <cellStyle name="常规 5 2 13" xfId="31080"/>
    <cellStyle name="常规 5 2 14" xfId="31081"/>
    <cellStyle name="常规 5 2 2" xfId="13455"/>
    <cellStyle name="常规 5 2 2 2" xfId="31082"/>
    <cellStyle name="常规 5 2 2 2 2" xfId="20505"/>
    <cellStyle name="常规 5 2 2 2 2 2" xfId="31083"/>
    <cellStyle name="常规 5 2 2 2 2 3" xfId="10710"/>
    <cellStyle name="常规 5 2 2 3" xfId="31085"/>
    <cellStyle name="常规 5 2 2 3 2" xfId="31086"/>
    <cellStyle name="常规 5 2 2 3 2 2" xfId="31087"/>
    <cellStyle name="常规 5 2 2 3 2 3" xfId="10721"/>
    <cellStyle name="常规 5 2 2 4" xfId="31089"/>
    <cellStyle name="常规 5 2 2 4 2" xfId="31090"/>
    <cellStyle name="常规 5 2 2 4 2 2" xfId="28761"/>
    <cellStyle name="常规 5 2 2 4 2 3" xfId="31091"/>
    <cellStyle name="常规 5 2 2 5" xfId="31092"/>
    <cellStyle name="常规 5 2 2 5 2" xfId="31093"/>
    <cellStyle name="常规 5 2 2 5 2 2" xfId="31094"/>
    <cellStyle name="常规 5 2 2 5 2 3" xfId="31095"/>
    <cellStyle name="常规 5 2 2 6" xfId="27939"/>
    <cellStyle name="常规 5 2 2 6 2" xfId="31096"/>
    <cellStyle name="常规 5 2 2 6 2 2" xfId="31097"/>
    <cellStyle name="常规 5 2 2 6 2 3" xfId="31098"/>
    <cellStyle name="常规 5 2 2 7" xfId="27941"/>
    <cellStyle name="常规 5 2 2 7 2" xfId="20007"/>
    <cellStyle name="常规 5 2 2 7 3" xfId="31099"/>
    <cellStyle name="常规 5 2 3" xfId="14479"/>
    <cellStyle name="常规 5 2 3 2" xfId="30565"/>
    <cellStyle name="常规 5 2 3 2 2" xfId="31100"/>
    <cellStyle name="常规 5 2 3 2 2 2" xfId="31101"/>
    <cellStyle name="常规 5 2 3 2 2 3" xfId="31103"/>
    <cellStyle name="常规 5 2 3 3" xfId="31104"/>
    <cellStyle name="常规 5 2 3 3 2" xfId="31105"/>
    <cellStyle name="常规 5 2 3 3 3" xfId="27349"/>
    <cellStyle name="常规 5 2 4" xfId="14482"/>
    <cellStyle name="常规 5 2 4 2" xfId="31106"/>
    <cellStyle name="常规 5 2 4 2 2" xfId="31107"/>
    <cellStyle name="常规 5 2 4 2 2 2" xfId="10758"/>
    <cellStyle name="常规 5 2 4 2 2 3" xfId="8714"/>
    <cellStyle name="常规 5 2 4 3" xfId="31108"/>
    <cellStyle name="常规 5 2 4 3 2" xfId="31110"/>
    <cellStyle name="常规 5 2 4 3 3" xfId="31111"/>
    <cellStyle name="常规 5 2 5" xfId="25217"/>
    <cellStyle name="常规 5 2 5 2" xfId="31112"/>
    <cellStyle name="常规 5 2 5 2 2" xfId="9748"/>
    <cellStyle name="常规 5 2 5 2 2 2" xfId="11496"/>
    <cellStyle name="常规 5 2 5 2 2 3" xfId="31113"/>
    <cellStyle name="常规 5 2 5 3" xfId="31114"/>
    <cellStyle name="常规 5 2 5 3 2" xfId="9757"/>
    <cellStyle name="常规 5 2 5 3 3" xfId="31115"/>
    <cellStyle name="常规 5 2 6" xfId="31117"/>
    <cellStyle name="常规 5 2 6 2" xfId="1570"/>
    <cellStyle name="常规 5 2 6 2 2" xfId="31118"/>
    <cellStyle name="常规 5 2 6 2 3" xfId="31119"/>
    <cellStyle name="常规 5 2 7" xfId="654"/>
    <cellStyle name="常规 5 2 7 2" xfId="666"/>
    <cellStyle name="常规 5 2 7 2 2" xfId="25422"/>
    <cellStyle name="常规 5 2 7 2 3" xfId="25426"/>
    <cellStyle name="常规 5 2 8" xfId="7791"/>
    <cellStyle name="常规 5 2 8 2" xfId="25442"/>
    <cellStyle name="常规 5 2 8 2 2" xfId="25444"/>
    <cellStyle name="常规 5 2 8 2 3" xfId="25448"/>
    <cellStyle name="常规 5 2 9" xfId="7797"/>
    <cellStyle name="常规 5 2 9 2" xfId="9142"/>
    <cellStyle name="常规 5 2 9 2 2" xfId="25453"/>
    <cellStyle name="常规 5 2 9 2 3" xfId="25455"/>
    <cellStyle name="常规 5 20" xfId="26977"/>
    <cellStyle name="常规 5 20 2" xfId="24887"/>
    <cellStyle name="常规 5 20 3" xfId="26979"/>
    <cellStyle name="常规 5 21" xfId="26982"/>
    <cellStyle name="常规 5 22" xfId="26985"/>
    <cellStyle name="常规 5 23" xfId="31061"/>
    <cellStyle name="常规 5 3" xfId="31120"/>
    <cellStyle name="常规 5 3 10" xfId="22086"/>
    <cellStyle name="常规 5 3 10 2" xfId="31121"/>
    <cellStyle name="常规 5 3 10 2 2" xfId="31122"/>
    <cellStyle name="常规 5 3 10 2 3" xfId="31123"/>
    <cellStyle name="常规 5 3 11" xfId="22090"/>
    <cellStyle name="常规 5 3 11 2" xfId="31124"/>
    <cellStyle name="常规 5 3 11 2 2" xfId="23866"/>
    <cellStyle name="常规 5 3 11 2 3" xfId="23875"/>
    <cellStyle name="常规 5 3 12" xfId="31125"/>
    <cellStyle name="常规 5 3 12 2" xfId="11166"/>
    <cellStyle name="常规 5 3 12 3" xfId="31127"/>
    <cellStyle name="常规 5 3 13" xfId="31128"/>
    <cellStyle name="常规 5 3 14" xfId="31129"/>
    <cellStyle name="常规 5 3 2" xfId="31130"/>
    <cellStyle name="常规 5 3 2 2" xfId="31131"/>
    <cellStyle name="常规 5 3 2 2 2" xfId="31132"/>
    <cellStyle name="常规 5 3 2 2 2 2" xfId="14377"/>
    <cellStyle name="常规 5 3 2 2 2 3" xfId="31133"/>
    <cellStyle name="常规 5 3 2 3" xfId="31134"/>
    <cellStyle name="常规 5 3 2 3 2" xfId="31135"/>
    <cellStyle name="常规 5 3 2 3 2 2" xfId="14385"/>
    <cellStyle name="常规 5 3 2 3 2 3" xfId="31136"/>
    <cellStyle name="常规 5 3 2 4" xfId="31137"/>
    <cellStyle name="常规 5 3 2 4 2" xfId="31138"/>
    <cellStyle name="常规 5 3 2 4 2 2" xfId="12080"/>
    <cellStyle name="常规 5 3 2 4 2 3" xfId="31139"/>
    <cellStyle name="常规 5 3 2 5" xfId="31140"/>
    <cellStyle name="常规 5 3 2 5 2" xfId="31141"/>
    <cellStyle name="常规 5 3 2 5 2 2" xfId="14412"/>
    <cellStyle name="常规 5 3 2 5 2 3" xfId="31142"/>
    <cellStyle name="常规 5 3 2 6" xfId="31143"/>
    <cellStyle name="常规 5 3 2 6 2" xfId="31144"/>
    <cellStyle name="常规 5 3 2 6 2 2" xfId="14425"/>
    <cellStyle name="常规 5 3 2 6 2 3" xfId="31146"/>
    <cellStyle name="常规 5 3 2 7" xfId="31147"/>
    <cellStyle name="常规 5 3 2 7 2" xfId="31148"/>
    <cellStyle name="常规 5 3 2 7 3" xfId="31149"/>
    <cellStyle name="常规 5 3 3" xfId="31150"/>
    <cellStyle name="常规 5 3 3 2" xfId="31151"/>
    <cellStyle name="常规 5 3 3 2 2" xfId="31152"/>
    <cellStyle name="常规 5 3 3 2 2 2" xfId="31153"/>
    <cellStyle name="常规 5 3 3 2 2 3" xfId="31154"/>
    <cellStyle name="常规 5 3 3 3" xfId="31155"/>
    <cellStyle name="常规 5 3 3 3 2" xfId="31156"/>
    <cellStyle name="常规 5 3 3 3 3" xfId="31157"/>
    <cellStyle name="常规 5 3 4" xfId="21902"/>
    <cellStyle name="常规 5 3 4 2" xfId="21904"/>
    <cellStyle name="常规 5 3 4 2 2" xfId="17011"/>
    <cellStyle name="常规 5 3 4 2 2 2" xfId="12637"/>
    <cellStyle name="常规 5 3 4 2 2 3" xfId="12642"/>
    <cellStyle name="常规 5 3 4 3" xfId="21917"/>
    <cellStyle name="常规 5 3 4 3 2" xfId="9857"/>
    <cellStyle name="常规 5 3 4 3 3" xfId="7827"/>
    <cellStyle name="常规 5 3 5" xfId="2253"/>
    <cellStyle name="常规 5 3 5 2" xfId="1855"/>
    <cellStyle name="常规 5 3 5 2 2" xfId="17024"/>
    <cellStyle name="常规 5 3 5 2 2 2" xfId="5631"/>
    <cellStyle name="常规 5 3 5 2 2 3" xfId="21943"/>
    <cellStyle name="常规 5 3 5 3" xfId="4522"/>
    <cellStyle name="常规 5 3 5 3 2" xfId="21954"/>
    <cellStyle name="常规 5 3 5 3 3" xfId="21960"/>
    <cellStyle name="常规 5 3 6" xfId="2280"/>
    <cellStyle name="常规 5 3 6 2" xfId="11649"/>
    <cellStyle name="常规 5 3 6 2 2" xfId="17033"/>
    <cellStyle name="常规 5 3 6 2 3" xfId="21979"/>
    <cellStyle name="常规 5 3 7" xfId="717"/>
    <cellStyle name="常规 5 3 7 2" xfId="730"/>
    <cellStyle name="常规 5 3 7 2 2" xfId="21985"/>
    <cellStyle name="常规 5 3 7 2 3" xfId="21988"/>
    <cellStyle name="常规 5 3 8" xfId="759"/>
    <cellStyle name="常规 5 3 8 2" xfId="21991"/>
    <cellStyle name="常规 5 3 8 2 2" xfId="21994"/>
    <cellStyle name="常规 5 3 8 2 3" xfId="4585"/>
    <cellStyle name="常规 5 3 9" xfId="7808"/>
    <cellStyle name="常规 5 3 9 2" xfId="21999"/>
    <cellStyle name="常规 5 3 9 2 2" xfId="22003"/>
    <cellStyle name="常规 5 3 9 2 3" xfId="22006"/>
    <cellStyle name="常规 5 4" xfId="14492"/>
    <cellStyle name="常规 5 4 10" xfId="27877"/>
    <cellStyle name="常规 5 4 10 2" xfId="31158"/>
    <cellStyle name="常规 5 4 10 3" xfId="31159"/>
    <cellStyle name="常规 5 4 11" xfId="31160"/>
    <cellStyle name="常规 5 4 12" xfId="31162"/>
    <cellStyle name="常规 5 4 2" xfId="31164"/>
    <cellStyle name="常规 5 4 2 2" xfId="31165"/>
    <cellStyle name="常规 5 4 2 2 2" xfId="4964"/>
    <cellStyle name="常规 5 4 2 2 2 2" xfId="14972"/>
    <cellStyle name="常规 5 4 2 2 2 3" xfId="31166"/>
    <cellStyle name="常规 5 4 2 3" xfId="31168"/>
    <cellStyle name="常规 5 4 2 3 2" xfId="31169"/>
    <cellStyle name="常规 5 4 2 3 2 2" xfId="31170"/>
    <cellStyle name="常规 5 4 2 3 2 3" xfId="31171"/>
    <cellStyle name="常规 5 4 2 4" xfId="31084"/>
    <cellStyle name="常规 5 4 2 4 2" xfId="31173"/>
    <cellStyle name="常规 5 4 2 4 3" xfId="31174"/>
    <cellStyle name="常规 5 4 3" xfId="9851"/>
    <cellStyle name="常规 5 4 3 2" xfId="31175"/>
    <cellStyle name="常规 5 4 3 2 2" xfId="31176"/>
    <cellStyle name="常规 5 4 3 2 2 2" xfId="31177"/>
    <cellStyle name="常规 5 4 3 2 2 3" xfId="31178"/>
    <cellStyle name="常规 5 4 3 3" xfId="31180"/>
    <cellStyle name="常规 5 4 3 3 2" xfId="31181"/>
    <cellStyle name="常规 5 4 3 3 3" xfId="31182"/>
    <cellStyle name="常规 5 4 4" xfId="22022"/>
    <cellStyle name="常规 5 4 4 2" xfId="22024"/>
    <cellStyle name="常规 5 4 4 2 2" xfId="19522"/>
    <cellStyle name="常规 5 4 4 2 2 2" xfId="14257"/>
    <cellStyle name="常规 5 4 4 2 2 3" xfId="14265"/>
    <cellStyle name="常规 5 4 4 3" xfId="22037"/>
    <cellStyle name="常规 5 4 4 3 2" xfId="19529"/>
    <cellStyle name="常规 5 4 4 3 3" xfId="19533"/>
    <cellStyle name="常规 5 4 5" xfId="4534"/>
    <cellStyle name="常规 5 4 5 2" xfId="11674"/>
    <cellStyle name="常规 5 4 5 2 2" xfId="19613"/>
    <cellStyle name="常规 5 4 5 2 2 2" xfId="14614"/>
    <cellStyle name="常规 5 4 5 2 2 3" xfId="22066"/>
    <cellStyle name="常规 5 4 5 3" xfId="22082"/>
    <cellStyle name="常规 5 4 5 3 2" xfId="19624"/>
    <cellStyle name="常规 5 4 5 3 3" xfId="19628"/>
    <cellStyle name="常规 5 4 6" xfId="4543"/>
    <cellStyle name="常规 5 4 6 2" xfId="22117"/>
    <cellStyle name="常规 5 4 6 2 2" xfId="19656"/>
    <cellStyle name="常规 5 4 6 2 3" xfId="22121"/>
    <cellStyle name="常规 5 4 7" xfId="7813"/>
    <cellStyle name="常规 5 4 7 2" xfId="22132"/>
    <cellStyle name="常规 5 4 7 2 2" xfId="22137"/>
    <cellStyle name="常规 5 4 7 2 3" xfId="22142"/>
    <cellStyle name="常规 5 4 8" xfId="7820"/>
    <cellStyle name="常规 5 4 8 2" xfId="21252"/>
    <cellStyle name="常规 5 4 8 2 2" xfId="22152"/>
    <cellStyle name="常规 5 4 8 2 3" xfId="140"/>
    <cellStyle name="常规 5 4 9" xfId="22161"/>
    <cellStyle name="常规 5 4 9 2" xfId="22167"/>
    <cellStyle name="常规 5 4 9 2 2" xfId="22172"/>
    <cellStyle name="常规 5 4 9 2 3" xfId="22177"/>
    <cellStyle name="常规 5 5" xfId="18399"/>
    <cellStyle name="常规 5 5 2" xfId="31183"/>
    <cellStyle name="常规 5 5 2 2" xfId="31184"/>
    <cellStyle name="常规 5 5 2 2 2" xfId="31185"/>
    <cellStyle name="常规 5 5 2 2 2 2" xfId="18397"/>
    <cellStyle name="常规 5 5 2 2 2 3" xfId="31186"/>
    <cellStyle name="常规 5 5 2 3" xfId="31187"/>
    <cellStyle name="常规 5 5 2 3 2" xfId="4473"/>
    <cellStyle name="常规 5 5 2 3 2 2" xfId="31188"/>
    <cellStyle name="常规 5 5 2 3 2 3" xfId="31189"/>
    <cellStyle name="常规 5 5 2 4" xfId="31088"/>
    <cellStyle name="常规 5 5 2 4 2" xfId="31190"/>
    <cellStyle name="常规 5 5 2 4 3" xfId="31191"/>
    <cellStyle name="常规 5 5 3" xfId="31192"/>
    <cellStyle name="常规 5 5 3 2" xfId="31193"/>
    <cellStyle name="常规 5 5 3 2 2" xfId="31194"/>
    <cellStyle name="常规 5 5 3 2 2 2" xfId="31195"/>
    <cellStyle name="常规 5 5 3 2 2 3" xfId="31196"/>
    <cellStyle name="常规 5 5 3 3" xfId="31197"/>
    <cellStyle name="常规 5 5 3 3 2" xfId="4615"/>
    <cellStyle name="常规 5 5 3 3 3" xfId="31198"/>
    <cellStyle name="常规 5 5 4" xfId="22205"/>
    <cellStyle name="常规 5 5 4 2" xfId="22207"/>
    <cellStyle name="常规 5 5 4 2 2" xfId="19751"/>
    <cellStyle name="常规 5 5 4 2 2 2" xfId="20879"/>
    <cellStyle name="常规 5 5 4 2 2 3" xfId="20884"/>
    <cellStyle name="常规 5 5 4 3" xfId="22209"/>
    <cellStyle name="常规 5 5 4 3 2" xfId="16782"/>
    <cellStyle name="常规 5 5 4 3 3" xfId="16787"/>
    <cellStyle name="常规 5 5 5" xfId="22233"/>
    <cellStyle name="常规 5 5 5 2" xfId="11680"/>
    <cellStyle name="常规 5 5 5 2 2" xfId="19985"/>
    <cellStyle name="常规 5 5 5 2 2 2" xfId="20501"/>
    <cellStyle name="常规 5 5 5 2 2 3" xfId="31199"/>
    <cellStyle name="常规 5 5 5 3" xfId="22237"/>
    <cellStyle name="常规 5 5 5 3 2" xfId="31201"/>
    <cellStyle name="常规 5 5 5 3 3" xfId="31202"/>
    <cellStyle name="常规 5 5 6" xfId="22239"/>
    <cellStyle name="常规 5 5 6 2" xfId="22243"/>
    <cellStyle name="常规 5 5 6 2 2" xfId="20950"/>
    <cellStyle name="常规 5 5 6 2 3" xfId="22247"/>
    <cellStyle name="常规 5 5 7" xfId="22253"/>
    <cellStyle name="常规 5 5 7 2" xfId="22258"/>
    <cellStyle name="常规 5 5 7 2 2" xfId="22262"/>
    <cellStyle name="常规 5 5 7 2 3" xfId="18096"/>
    <cellStyle name="常规 5 5 8" xfId="20061"/>
    <cellStyle name="常规 5 5 8 2" xfId="22267"/>
    <cellStyle name="常规 5 5 8 2 2" xfId="22271"/>
    <cellStyle name="常规 5 5 8 2 3" xfId="18166"/>
    <cellStyle name="常规 5 5 9" xfId="17050"/>
    <cellStyle name="常规 5 5 9 2" xfId="22281"/>
    <cellStyle name="常规 5 5 9 3" xfId="22286"/>
    <cellStyle name="常规 5 6" xfId="31204"/>
    <cellStyle name="常规 5 6 2" xfId="31206"/>
    <cellStyle name="常规 5 6 2 2" xfId="28758"/>
    <cellStyle name="常规 5 6 2 2 2" xfId="5505"/>
    <cellStyle name="常规 5 6 2 2 3" xfId="5580"/>
    <cellStyle name="常规 5 6 3" xfId="31207"/>
    <cellStyle name="常规 5 6 3 2" xfId="28765"/>
    <cellStyle name="常规 5 6 3 2 2" xfId="5800"/>
    <cellStyle name="常规 5 6 3 2 3" xfId="5812"/>
    <cellStyle name="常规 5 6 4" xfId="22294"/>
    <cellStyle name="常规 5 6 4 2" xfId="22297"/>
    <cellStyle name="常规 5 6 4 3" xfId="22306"/>
    <cellStyle name="常规 5 7" xfId="31208"/>
    <cellStyle name="常规 5 7 2" xfId="31210"/>
    <cellStyle name="常规 5 7 2 2" xfId="8524"/>
    <cellStyle name="常规 5 7 2 2 2" xfId="8022"/>
    <cellStyle name="常规 5 7 2 2 3" xfId="8046"/>
    <cellStyle name="常规 5 7 3" xfId="31211"/>
    <cellStyle name="常规 5 7 3 2" xfId="28784"/>
    <cellStyle name="常规 5 7 3 2 2" xfId="4216"/>
    <cellStyle name="常规 5 7 3 2 3" xfId="4563"/>
    <cellStyle name="常规 5 7 4" xfId="22341"/>
    <cellStyle name="常规 5 7 4 2" xfId="22344"/>
    <cellStyle name="常规 5 7 4 3" xfId="22346"/>
    <cellStyle name="常规 5 8" xfId="31212"/>
    <cellStyle name="常规 5 8 2" xfId="31213"/>
    <cellStyle name="常规 5 8 2 2" xfId="28796"/>
    <cellStyle name="常规 5 8 2 2 2" xfId="9773"/>
    <cellStyle name="常规 5 8 2 2 3" xfId="4118"/>
    <cellStyle name="常规 5 8 3" xfId="31214"/>
    <cellStyle name="常规 5 8 3 2" xfId="19075"/>
    <cellStyle name="常规 5 8 3 3" xfId="31215"/>
    <cellStyle name="常规 5 9" xfId="31216"/>
    <cellStyle name="常规 5 9 2" xfId="31217"/>
    <cellStyle name="常规 5 9 2 2" xfId="17448"/>
    <cellStyle name="常规 5 9 2 2 2" xfId="11555"/>
    <cellStyle name="常规 5 9 2 2 3" xfId="11572"/>
    <cellStyle name="常规 5 9 3" xfId="9988"/>
    <cellStyle name="常规 5 9 3 2" xfId="17459"/>
    <cellStyle name="常规 5 9 3 3" xfId="31218"/>
    <cellStyle name="常规 5_11" xfId="31219"/>
    <cellStyle name="常规 50" xfId="14434"/>
    <cellStyle name="常规 50 2" xfId="23907"/>
    <cellStyle name="常规 50 2 2" xfId="31018"/>
    <cellStyle name="常规 50 2 3" xfId="26356"/>
    <cellStyle name="常规 51" xfId="29832"/>
    <cellStyle name="常规 51 2" xfId="29836"/>
    <cellStyle name="常规 51 2 2" xfId="8192"/>
    <cellStyle name="常规 51 2 3" xfId="26391"/>
    <cellStyle name="常规 52" xfId="31020"/>
    <cellStyle name="常规 52 2" xfId="20379"/>
    <cellStyle name="常规 52 2 2" xfId="31022"/>
    <cellStyle name="常规 52 2 3" xfId="335"/>
    <cellStyle name="常规 53" xfId="31024"/>
    <cellStyle name="常规 53 2" xfId="31026"/>
    <cellStyle name="常规 53 2 2" xfId="31029"/>
    <cellStyle name="常规 53 2 3" xfId="31032"/>
    <cellStyle name="常规 54" xfId="31034"/>
    <cellStyle name="常规 54 2" xfId="31036"/>
    <cellStyle name="常规 54 2 2" xfId="31039"/>
    <cellStyle name="常规 54 2 3" xfId="31042"/>
    <cellStyle name="常规 55" xfId="31220"/>
    <cellStyle name="常规 55 2" xfId="22406"/>
    <cellStyle name="常规 55 2 2" xfId="22411"/>
    <cellStyle name="常规 55 2 3" xfId="22420"/>
    <cellStyle name="常规 56" xfId="31222"/>
    <cellStyle name="常规 56 2" xfId="22447"/>
    <cellStyle name="常规 56 2 2" xfId="22389"/>
    <cellStyle name="常规 56 2 3" xfId="31224"/>
    <cellStyle name="常规 57" xfId="28478"/>
    <cellStyle name="常规 57 2" xfId="22457"/>
    <cellStyle name="常规 57 2 2" xfId="31228"/>
    <cellStyle name="常规 57 2 3" xfId="31230"/>
    <cellStyle name="常规 58" xfId="28481"/>
    <cellStyle name="常规 58 2" xfId="22468"/>
    <cellStyle name="常规 58 2 2" xfId="31232"/>
    <cellStyle name="常规 58 2 3" xfId="29626"/>
    <cellStyle name="常规 59" xfId="31234"/>
    <cellStyle name="常规 59 2" xfId="22480"/>
    <cellStyle name="常规 59 2 2" xfId="31236"/>
    <cellStyle name="常规 59 2 3" xfId="22735"/>
    <cellStyle name="常规 6" xfId="7601"/>
    <cellStyle name="常规 6 10" xfId="31238"/>
    <cellStyle name="常规 6 10 2" xfId="31239"/>
    <cellStyle name="常规 6 10 2 2" xfId="31240"/>
    <cellStyle name="常规 6 10 2 2 2" xfId="31241"/>
    <cellStyle name="常规 6 10 2 2 3" xfId="31242"/>
    <cellStyle name="常规 6 10 3" xfId="31243"/>
    <cellStyle name="常规 6 10 3 2" xfId="31244"/>
    <cellStyle name="常规 6 10 3 3" xfId="31246"/>
    <cellStyle name="常规 6 11" xfId="31248"/>
    <cellStyle name="常规 6 11 2" xfId="21969"/>
    <cellStyle name="常规 6 11 2 2" xfId="31249"/>
    <cellStyle name="常规 6 11 2 3" xfId="31250"/>
    <cellStyle name="常规 6 12" xfId="31252"/>
    <cellStyle name="常规 6 12 2" xfId="31254"/>
    <cellStyle name="常规 6 12 2 2" xfId="28398"/>
    <cellStyle name="常规 6 12 2 3" xfId="28406"/>
    <cellStyle name="常规 6 13" xfId="31255"/>
    <cellStyle name="常规 6 13 2" xfId="31257"/>
    <cellStyle name="常规 6 13 2 2" xfId="527"/>
    <cellStyle name="常规 6 13 2 3" xfId="287"/>
    <cellStyle name="常规 6 14" xfId="31258"/>
    <cellStyle name="常规 6 14 2" xfId="31259"/>
    <cellStyle name="常规 6 14 2 2" xfId="31260"/>
    <cellStyle name="常规 6 14 2 3" xfId="31261"/>
    <cellStyle name="常规 6 15" xfId="29899"/>
    <cellStyle name="常规 6 15 2" xfId="31262"/>
    <cellStyle name="常规 6 15 2 2" xfId="31264"/>
    <cellStyle name="常规 6 15 2 3" xfId="31266"/>
    <cellStyle name="常规 6 16" xfId="29902"/>
    <cellStyle name="常规 6 16 2" xfId="31268"/>
    <cellStyle name="常规 6 16 2 2" xfId="31270"/>
    <cellStyle name="常规 6 16 2 3" xfId="31272"/>
    <cellStyle name="常规 6 17" xfId="31274"/>
    <cellStyle name="常规 6 17 2" xfId="31276"/>
    <cellStyle name="常规 6 17 2 2" xfId="31277"/>
    <cellStyle name="常规 6 17 2 3" xfId="31278"/>
    <cellStyle name="常规 6 18" xfId="28968"/>
    <cellStyle name="常规 6 18 2" xfId="3949"/>
    <cellStyle name="常规 6 18 2 2" xfId="31279"/>
    <cellStyle name="常规 6 18 2 3" xfId="31281"/>
    <cellStyle name="常规 6 19" xfId="31283"/>
    <cellStyle name="常规 6 19 2" xfId="8914"/>
    <cellStyle name="常规 6 19 2 2" xfId="31284"/>
    <cellStyle name="常规 6 19 2 3" xfId="31287"/>
    <cellStyle name="常规 6 2" xfId="9663"/>
    <cellStyle name="常规 6 2 10" xfId="31290"/>
    <cellStyle name="常规 6 2 10 2" xfId="31293"/>
    <cellStyle name="常规 6 2 10 2 2" xfId="31294"/>
    <cellStyle name="常规 6 2 10 2 3" xfId="30073"/>
    <cellStyle name="常规 6 2 11" xfId="31295"/>
    <cellStyle name="常规 6 2 11 2" xfId="31297"/>
    <cellStyle name="常规 6 2 11 2 2" xfId="31298"/>
    <cellStyle name="常规 6 2 11 2 3" xfId="30100"/>
    <cellStyle name="常规 6 2 12" xfId="31299"/>
    <cellStyle name="常规 6 2 12 2" xfId="14769"/>
    <cellStyle name="常规 6 2 12 2 2" xfId="31300"/>
    <cellStyle name="常规 6 2 12 2 3" xfId="29408"/>
    <cellStyle name="常规 6 2 13" xfId="19252"/>
    <cellStyle name="常规 6 2 13 2" xfId="19254"/>
    <cellStyle name="常规 6 2 13 3" xfId="19256"/>
    <cellStyle name="常规 6 2 14" xfId="19258"/>
    <cellStyle name="常规 6 2 15" xfId="19260"/>
    <cellStyle name="常规 6 2 2" xfId="13466"/>
    <cellStyle name="常规 6 2 2 2" xfId="23890"/>
    <cellStyle name="常规 6 2 2 2 2" xfId="31301"/>
    <cellStyle name="常规 6 2 2 2 2 2" xfId="31282"/>
    <cellStyle name="常规 6 2 2 2 2 3" xfId="10663"/>
    <cellStyle name="常规 6 2 2 3" xfId="31302"/>
    <cellStyle name="常规 6 2 2 3 2" xfId="31303"/>
    <cellStyle name="常规 6 2 2 3 2 2" xfId="31289"/>
    <cellStyle name="常规 6 2 2 3 2 3" xfId="31304"/>
    <cellStyle name="常规 6 2 2 4" xfId="31305"/>
    <cellStyle name="常规 6 2 2 4 2" xfId="31306"/>
    <cellStyle name="常规 6 2 2 4 2 2" xfId="31308"/>
    <cellStyle name="常规 6 2 2 4 2 3" xfId="31309"/>
    <cellStyle name="常规 6 2 2 5" xfId="10527"/>
    <cellStyle name="常规 6 2 2 5 2" xfId="31310"/>
    <cellStyle name="常规 6 2 2 5 2 2" xfId="31311"/>
    <cellStyle name="常规 6 2 2 5 2 3" xfId="31312"/>
    <cellStyle name="常规 6 2 2 6" xfId="10529"/>
    <cellStyle name="常规 6 2 2 6 2" xfId="31313"/>
    <cellStyle name="常规 6 2 2 6 3" xfId="25149"/>
    <cellStyle name="常规 6 2 3" xfId="14599"/>
    <cellStyle name="常规 6 2 3 2" xfId="24944"/>
    <cellStyle name="常规 6 2 3 2 2" xfId="31314"/>
    <cellStyle name="常规 6 2 3 2 2 2" xfId="31315"/>
    <cellStyle name="常规 6 2 3 2 2 3" xfId="27959"/>
    <cellStyle name="常规 6 2 3 3" xfId="31316"/>
    <cellStyle name="常规 6 2 3 3 2" xfId="31317"/>
    <cellStyle name="常规 6 2 3 3 3" xfId="27659"/>
    <cellStyle name="常规 6 2 4" xfId="14603"/>
    <cellStyle name="常规 6 2 4 2" xfId="31318"/>
    <cellStyle name="常规 6 2 4 2 2" xfId="31319"/>
    <cellStyle name="常规 6 2 4 2 2 2" xfId="31320"/>
    <cellStyle name="常规 6 2 4 2 2 3" xfId="31321"/>
    <cellStyle name="常规 6 2 4 3" xfId="29123"/>
    <cellStyle name="常规 6 2 4 3 2" xfId="29125"/>
    <cellStyle name="常规 6 2 4 3 3" xfId="29127"/>
    <cellStyle name="常规 6 2 5" xfId="31322"/>
    <cellStyle name="常规 6 2 5 2" xfId="31323"/>
    <cellStyle name="常规 6 2 5 2 2" xfId="16797"/>
    <cellStyle name="常规 6 2 5 2 2 2" xfId="31324"/>
    <cellStyle name="常规 6 2 5 2 2 3" xfId="31325"/>
    <cellStyle name="常规 6 2 5 3" xfId="29200"/>
    <cellStyle name="常规 6 2 5 3 2" xfId="16093"/>
    <cellStyle name="常规 6 2 5 3 3" xfId="29206"/>
    <cellStyle name="常规 6 2 6" xfId="31326"/>
    <cellStyle name="常规 6 2 6 2" xfId="31327"/>
    <cellStyle name="常规 6 2 6 2 2" xfId="19647"/>
    <cellStyle name="常规 6 2 6 2 3" xfId="31328"/>
    <cellStyle name="常规 6 2 7" xfId="7879"/>
    <cellStyle name="常规 6 2 7 2" xfId="29037"/>
    <cellStyle name="常规 6 2 7 2 2" xfId="4891"/>
    <cellStyle name="常规 6 2 7 2 3" xfId="31329"/>
    <cellStyle name="常规 6 2 8" xfId="7885"/>
    <cellStyle name="常规 6 2 8 2" xfId="31330"/>
    <cellStyle name="常规 6 2 8 2 2" xfId="19651"/>
    <cellStyle name="常规 6 2 8 2 3" xfId="31331"/>
    <cellStyle name="常规 6 2 9" xfId="31332"/>
    <cellStyle name="常规 6 2 9 2" xfId="25917"/>
    <cellStyle name="常规 6 2 9 2 2" xfId="25919"/>
    <cellStyle name="常规 6 2 9 2 3" xfId="25922"/>
    <cellStyle name="常规 6 20" xfId="29900"/>
    <cellStyle name="常规 6 20 2" xfId="31263"/>
    <cellStyle name="常规 6 20 2 2" xfId="31265"/>
    <cellStyle name="常规 6 20 2 3" xfId="31267"/>
    <cellStyle name="常规 6 21" xfId="29903"/>
    <cellStyle name="常规 6 21 2" xfId="31269"/>
    <cellStyle name="常规 6 21 3" xfId="31333"/>
    <cellStyle name="常规 6 22" xfId="31275"/>
    <cellStyle name="常规 6 23" xfId="28969"/>
    <cellStyle name="常规 6 3" xfId="9667"/>
    <cellStyle name="常规 6 3 10" xfId="10918"/>
    <cellStyle name="常规 6 3 10 2" xfId="20130"/>
    <cellStyle name="常规 6 3 10 3" xfId="6520"/>
    <cellStyle name="常规 6 3 2" xfId="14609"/>
    <cellStyle name="常规 6 3 2 2" xfId="31334"/>
    <cellStyle name="常规 6 3 2 2 2" xfId="31335"/>
    <cellStyle name="常规 6 3 2 2 2 2" xfId="31336"/>
    <cellStyle name="常规 6 3 2 2 2 3" xfId="29495"/>
    <cellStyle name="常规 6 3 2 3" xfId="31027"/>
    <cellStyle name="常规 6 3 2 3 2" xfId="31030"/>
    <cellStyle name="常规 6 3 2 3 2 2" xfId="31337"/>
    <cellStyle name="常规 6 3 2 3 2 3" xfId="31338"/>
    <cellStyle name="常规 6 3 2 4" xfId="31339"/>
    <cellStyle name="常规 6 3 2 4 2" xfId="31340"/>
    <cellStyle name="常规 6 3 2 4 3" xfId="31341"/>
    <cellStyle name="常规 6 3 3" xfId="14612"/>
    <cellStyle name="常规 6 3 3 2" xfId="24953"/>
    <cellStyle name="常规 6 3 3 2 2" xfId="31342"/>
    <cellStyle name="常规 6 3 3 2 2 2" xfId="31343"/>
    <cellStyle name="常规 6 3 3 2 2 3" xfId="29557"/>
    <cellStyle name="常规 6 3 3 3" xfId="31037"/>
    <cellStyle name="常规 6 3 3 3 2" xfId="31040"/>
    <cellStyle name="常规 6 3 3 3 3" xfId="31043"/>
    <cellStyle name="常规 6 3 4" xfId="22065"/>
    <cellStyle name="常规 6 3 4 2" xfId="22394"/>
    <cellStyle name="常规 6 3 4 2 2" xfId="22395"/>
    <cellStyle name="常规 6 3 4 2 2 2" xfId="22398"/>
    <cellStyle name="常规 6 3 4 2 2 3" xfId="22401"/>
    <cellStyle name="常规 6 3 4 3" xfId="22407"/>
    <cellStyle name="常规 6 3 4 3 2" xfId="22412"/>
    <cellStyle name="常规 6 3 4 3 3" xfId="22421"/>
    <cellStyle name="常规 6 3 5" xfId="22070"/>
    <cellStyle name="常规 6 3 5 2" xfId="1960"/>
    <cellStyle name="常规 6 3 5 2 2" xfId="19663"/>
    <cellStyle name="常规 6 3 5 2 2 2" xfId="31344"/>
    <cellStyle name="常规 6 3 5 2 2 3" xfId="30168"/>
    <cellStyle name="常规 6 3 5 3" xfId="22448"/>
    <cellStyle name="常规 6 3 5 3 2" xfId="22390"/>
    <cellStyle name="常规 6 3 5 3 3" xfId="31225"/>
    <cellStyle name="常规 6 3 6" xfId="22452"/>
    <cellStyle name="常规 6 3 6 2" xfId="22455"/>
    <cellStyle name="常规 6 3 6 2 2" xfId="4091"/>
    <cellStyle name="常规 6 3 6 2 3" xfId="3567"/>
    <cellStyle name="常规 6 3 7" xfId="22462"/>
    <cellStyle name="常规 6 3 7 2" xfId="22466"/>
    <cellStyle name="常规 6 3 7 2 2" xfId="4451"/>
    <cellStyle name="常规 6 3 7 2 3" xfId="4463"/>
    <cellStyle name="常规 6 3 8" xfId="22472"/>
    <cellStyle name="常规 6 3 8 2" xfId="22476"/>
    <cellStyle name="常规 6 3 8 2 2" xfId="22478"/>
    <cellStyle name="常规 6 3 8 2 3" xfId="5788"/>
    <cellStyle name="常规 6 3 9" xfId="22485"/>
    <cellStyle name="常规 6 3 9 2" xfId="22487"/>
    <cellStyle name="常规 6 3 9 2 2" xfId="31345"/>
    <cellStyle name="常规 6 3 9 2 3" xfId="31346"/>
    <cellStyle name="常规 6 4" xfId="31348"/>
    <cellStyle name="常规 6 4 2" xfId="20392"/>
    <cellStyle name="常规 6 4 2 2" xfId="31349"/>
    <cellStyle name="常规 6 4 2 2 2" xfId="9313"/>
    <cellStyle name="常规 6 4 2 2 2 2" xfId="17696"/>
    <cellStyle name="常规 6 4 2 2 2 3" xfId="17708"/>
    <cellStyle name="常规 6 4 2 3" xfId="31350"/>
    <cellStyle name="常规 6 4 2 3 2" xfId="31352"/>
    <cellStyle name="常规 6 4 2 3 3" xfId="31353"/>
    <cellStyle name="常规 6 4 3" xfId="20399"/>
    <cellStyle name="常规 6 4 3 2" xfId="31354"/>
    <cellStyle name="常规 6 4 3 2 2" xfId="31355"/>
    <cellStyle name="常规 6 4 3 2 2 2" xfId="15072"/>
    <cellStyle name="常规 6 4 3 2 2 3" xfId="6760"/>
    <cellStyle name="常规 6 4 3 3" xfId="31356"/>
    <cellStyle name="常规 6 4 3 3 2" xfId="31357"/>
    <cellStyle name="常规 6 4 3 3 3" xfId="31358"/>
    <cellStyle name="常规 6 4 4" xfId="22073"/>
    <cellStyle name="常规 6 4 4 2" xfId="22495"/>
    <cellStyle name="常规 6 4 4 2 2" xfId="6488"/>
    <cellStyle name="常规 6 4 4 2 2 2" xfId="6495"/>
    <cellStyle name="常规 6 4 4 2 2 3" xfId="6503"/>
    <cellStyle name="常规 6 4 4 3" xfId="22497"/>
    <cellStyle name="常规 6 4 4 3 2" xfId="20585"/>
    <cellStyle name="常规 6 4 4 3 3" xfId="20590"/>
    <cellStyle name="常规 6 4 5" xfId="22500"/>
    <cellStyle name="常规 6 4 5 2" xfId="10657"/>
    <cellStyle name="常规 6 4 5 2 2" xfId="20652"/>
    <cellStyle name="常规 6 4 5 2 2 2" xfId="20791"/>
    <cellStyle name="常规 6 4 5 2 2 3" xfId="21070"/>
    <cellStyle name="常规 6 4 5 3" xfId="22503"/>
    <cellStyle name="常规 6 4 5 3 2" xfId="31359"/>
    <cellStyle name="常规 6 4 5 3 3" xfId="31360"/>
    <cellStyle name="常规 6 4 6" xfId="22508"/>
    <cellStyle name="常规 6 4 6 2" xfId="22511"/>
    <cellStyle name="常规 6 4 6 2 2" xfId="2705"/>
    <cellStyle name="常规 6 4 6 2 3" xfId="3954"/>
    <cellStyle name="常规 6 4 7" xfId="22517"/>
    <cellStyle name="常规 6 4 7 2" xfId="22519"/>
    <cellStyle name="常规 6 4 7 2 2" xfId="26696"/>
    <cellStyle name="常规 6 4 7 2 3" xfId="31362"/>
    <cellStyle name="常规 6 4 8" xfId="22521"/>
    <cellStyle name="常规 6 4 8 2" xfId="31363"/>
    <cellStyle name="常规 6 4 8 2 2" xfId="31364"/>
    <cellStyle name="常规 6 4 8 2 3" xfId="31365"/>
    <cellStyle name="常规 6 4 9" xfId="22524"/>
    <cellStyle name="常规 6 4 9 2" xfId="25018"/>
    <cellStyle name="常规 6 4 9 3" xfId="25020"/>
    <cellStyle name="常规 6 5" xfId="31367"/>
    <cellStyle name="常规 6 5 2" xfId="20403"/>
    <cellStyle name="常规 6 5 2 2" xfId="31368"/>
    <cellStyle name="常规 6 5 2 2 2" xfId="31369"/>
    <cellStyle name="常规 6 5 2 2 2 2" xfId="31370"/>
    <cellStyle name="常规 6 5 2 2 2 3" xfId="31371"/>
    <cellStyle name="常规 6 5 2 3" xfId="31372"/>
    <cellStyle name="常规 6 5 2 3 2" xfId="5960"/>
    <cellStyle name="常规 6 5 2 3 3" xfId="31373"/>
    <cellStyle name="常规 6 5 3" xfId="21555"/>
    <cellStyle name="常规 6 5 3 2" xfId="27757"/>
    <cellStyle name="常规 6 5 3 2 2" xfId="31374"/>
    <cellStyle name="常规 6 5 3 2 2 2" xfId="31375"/>
    <cellStyle name="常规 6 5 3 2 2 3" xfId="31376"/>
    <cellStyle name="常规 6 5 3 3" xfId="31377"/>
    <cellStyle name="常规 6 5 3 3 2" xfId="6054"/>
    <cellStyle name="常规 6 5 3 3 3" xfId="31378"/>
    <cellStyle name="常规 6 5 4" xfId="22527"/>
    <cellStyle name="常规 6 5 4 2" xfId="22529"/>
    <cellStyle name="常规 6 5 4 2 2" xfId="20968"/>
    <cellStyle name="常规 6 5 4 2 2 2" xfId="31379"/>
    <cellStyle name="常规 6 5 4 2 2 3" xfId="31380"/>
    <cellStyle name="常规 6 5 4 3" xfId="22531"/>
    <cellStyle name="常规 6 5 4 3 2" xfId="26027"/>
    <cellStyle name="常规 6 5 4 3 3" xfId="26149"/>
    <cellStyle name="常规 6 5 5" xfId="22535"/>
    <cellStyle name="常规 6 5 5 2" xfId="11796"/>
    <cellStyle name="常规 6 5 5 2 2" xfId="3419"/>
    <cellStyle name="常规 6 5 5 2 2 2" xfId="20887"/>
    <cellStyle name="常规 6 5 5 2 2 3" xfId="31381"/>
    <cellStyle name="常规 6 5 5 3" xfId="22539"/>
    <cellStyle name="常规 6 5 5 3 2" xfId="31383"/>
    <cellStyle name="常规 6 5 5 3 3" xfId="31384"/>
    <cellStyle name="常规 6 5 6" xfId="22541"/>
    <cellStyle name="常规 6 5 6 2" xfId="22545"/>
    <cellStyle name="常规 6 5 6 2 2" xfId="4347"/>
    <cellStyle name="常规 6 5 6 2 3" xfId="1587"/>
    <cellStyle name="常规 6 5 7" xfId="22549"/>
    <cellStyle name="常规 6 5 7 2" xfId="31386"/>
    <cellStyle name="常规 6 5 7 2 2" xfId="9082"/>
    <cellStyle name="常规 6 5 7 2 3" xfId="537"/>
    <cellStyle name="常规 6 5 8" xfId="20070"/>
    <cellStyle name="常规 6 5 8 2" xfId="27793"/>
    <cellStyle name="常规 6 5 8 3" xfId="31387"/>
    <cellStyle name="常规 6 6" xfId="31388"/>
    <cellStyle name="常规 6 6 2" xfId="21558"/>
    <cellStyle name="常规 6 6 2 2" xfId="31389"/>
    <cellStyle name="常规 6 6 2 2 2" xfId="31390"/>
    <cellStyle name="常规 6 6 2 2 3" xfId="31392"/>
    <cellStyle name="常规 6 6 3" xfId="31394"/>
    <cellStyle name="常规 6 6 3 2" xfId="31395"/>
    <cellStyle name="常规 6 6 3 3" xfId="31396"/>
    <cellStyle name="常规 6 7" xfId="31271"/>
    <cellStyle name="常规 6 7 2" xfId="31397"/>
    <cellStyle name="常规 6 7 2 2" xfId="31398"/>
    <cellStyle name="常规 6 7 2 2 2" xfId="31399"/>
    <cellStyle name="常规 6 7 2 2 3" xfId="30112"/>
    <cellStyle name="常规 6 7 3" xfId="31400"/>
    <cellStyle name="常规 6 7 3 2" xfId="31401"/>
    <cellStyle name="常规 6 7 3 3" xfId="31402"/>
    <cellStyle name="常规 6 8" xfId="31273"/>
    <cellStyle name="常规 6 8 2" xfId="31403"/>
    <cellStyle name="常规 6 8 2 2" xfId="31404"/>
    <cellStyle name="常规 6 8 2 2 2" xfId="31405"/>
    <cellStyle name="常规 6 8 2 2 3" xfId="20386"/>
    <cellStyle name="常规 6 8 3" xfId="31406"/>
    <cellStyle name="常规 6 8 3 2" xfId="31407"/>
    <cellStyle name="常规 6 8 3 3" xfId="31408"/>
    <cellStyle name="常规 6 9" xfId="31409"/>
    <cellStyle name="常规 6 9 2" xfId="31411"/>
    <cellStyle name="常规 6 9 2 2" xfId="31413"/>
    <cellStyle name="常规 6 9 2 2 2" xfId="21428"/>
    <cellStyle name="常规 6 9 2 2 3" xfId="31414"/>
    <cellStyle name="常规 6 9 3" xfId="31416"/>
    <cellStyle name="常规 6 9 3 2" xfId="31418"/>
    <cellStyle name="常规 6 9 3 3" xfId="31420"/>
    <cellStyle name="常规 6_11" xfId="31421"/>
    <cellStyle name="常规 60" xfId="31221"/>
    <cellStyle name="常规 60 2" xfId="22408"/>
    <cellStyle name="常规 60 2 2" xfId="22413"/>
    <cellStyle name="常规 60 2 3" xfId="22422"/>
    <cellStyle name="常规 61" xfId="31223"/>
    <cellStyle name="常规 61 2" xfId="22449"/>
    <cellStyle name="常规 61 2 2" xfId="22391"/>
    <cellStyle name="常规 61 2 3" xfId="31226"/>
    <cellStyle name="常规 62" xfId="28479"/>
    <cellStyle name="常规 62 2" xfId="22458"/>
    <cellStyle name="常规 62 2 2" xfId="31229"/>
    <cellStyle name="常规 62 2 3" xfId="31231"/>
    <cellStyle name="常规 63" xfId="28482"/>
    <cellStyle name="常规 63 2" xfId="22469"/>
    <cellStyle name="常规 63 2 2" xfId="31233"/>
    <cellStyle name="常规 63 2 3" xfId="29627"/>
    <cellStyle name="常规 64" xfId="31235"/>
    <cellStyle name="常规 64 2" xfId="22481"/>
    <cellStyle name="常规 64 2 2" xfId="31237"/>
    <cellStyle name="常规 64 2 3" xfId="22736"/>
    <cellStyle name="常规 65" xfId="31422"/>
    <cellStyle name="常规 65 2" xfId="22489"/>
    <cellStyle name="常规 65 2 2" xfId="29119"/>
    <cellStyle name="常规 65 2 3" xfId="24696"/>
    <cellStyle name="常规 66" xfId="31424"/>
    <cellStyle name="常规 66 2" xfId="31427"/>
    <cellStyle name="常规 66 2 2" xfId="30054"/>
    <cellStyle name="常规 66 2 3" xfId="8662"/>
    <cellStyle name="常规 67" xfId="31429"/>
    <cellStyle name="常规 67 2" xfId="14055"/>
    <cellStyle name="常规 67 2 2" xfId="14057"/>
    <cellStyle name="常规 67 2 3" xfId="14061"/>
    <cellStyle name="常规 68" xfId="29242"/>
    <cellStyle name="常规 68 2" xfId="12877"/>
    <cellStyle name="常规 68 2 2" xfId="14850"/>
    <cellStyle name="常规 68 2 3" xfId="29670"/>
    <cellStyle name="常规 69" xfId="29245"/>
    <cellStyle name="常规 69 2" xfId="14077"/>
    <cellStyle name="常规 69 2 2" xfId="14862"/>
    <cellStyle name="常规 69 2 3" xfId="31431"/>
    <cellStyle name="常规 7" xfId="9669"/>
    <cellStyle name="常规 7 10" xfId="31432"/>
    <cellStyle name="常规 7 10 2" xfId="31433"/>
    <cellStyle name="常规 7 10 2 2" xfId="30116"/>
    <cellStyle name="常规 7 10 2 3" xfId="26930"/>
    <cellStyle name="常规 7 11" xfId="31434"/>
    <cellStyle name="常规 7 11 2" xfId="30851"/>
    <cellStyle name="常规 7 11 2 2" xfId="20406"/>
    <cellStyle name="常规 7 11 2 3" xfId="26940"/>
    <cellStyle name="常规 7 12" xfId="31435"/>
    <cellStyle name="常规 7 12 2" xfId="30874"/>
    <cellStyle name="常规 7 12 2 2" xfId="30876"/>
    <cellStyle name="常规 7 12 2 3" xfId="26947"/>
    <cellStyle name="常规 7 13" xfId="31436"/>
    <cellStyle name="常规 7 13 2" xfId="30894"/>
    <cellStyle name="常规 7 13 2 2" xfId="30897"/>
    <cellStyle name="常规 7 13 2 3" xfId="31438"/>
    <cellStyle name="常规 7 14" xfId="31440"/>
    <cellStyle name="常规 7 14 2" xfId="10858"/>
    <cellStyle name="常规 7 14 2 2" xfId="3640"/>
    <cellStyle name="常规 7 14 2 3" xfId="16412"/>
    <cellStyle name="常规 7 15" xfId="31441"/>
    <cellStyle name="常规 7 15 2" xfId="10880"/>
    <cellStyle name="常规 7 15 2 2" xfId="3666"/>
    <cellStyle name="常规 7 15 2 3" xfId="15271"/>
    <cellStyle name="常规 7 16" xfId="31443"/>
    <cellStyle name="常规 7 16 2" xfId="10903"/>
    <cellStyle name="常规 7 16 2 2" xfId="15678"/>
    <cellStyle name="常规 7 16 2 3" xfId="15692"/>
    <cellStyle name="常规 7 17" xfId="30868"/>
    <cellStyle name="常规 7 17 2" xfId="10926"/>
    <cellStyle name="常规 7 17 2 2" xfId="16150"/>
    <cellStyle name="常规 7 17 2 3" xfId="16163"/>
    <cellStyle name="常规 7 18" xfId="31444"/>
    <cellStyle name="常规 7 18 2" xfId="10751"/>
    <cellStyle name="常规 7 18 3" xfId="10756"/>
    <cellStyle name="常规 7 19" xfId="31445"/>
    <cellStyle name="常规 7 2" xfId="31446"/>
    <cellStyle name="常规 7 2 2" xfId="13488"/>
    <cellStyle name="常规 7 2 2 2" xfId="31447"/>
    <cellStyle name="常规 7 2 2 2 2" xfId="31448"/>
    <cellStyle name="常规 7 2 2 2 2 2" xfId="27832"/>
    <cellStyle name="常规 7 2 2 2 2 3" xfId="30585"/>
    <cellStyle name="常规 7 2 2 3" xfId="31449"/>
    <cellStyle name="常规 7 2 2 3 2" xfId="31450"/>
    <cellStyle name="常规 7 2 2 3 3" xfId="9261"/>
    <cellStyle name="常规 7 2 3" xfId="14680"/>
    <cellStyle name="常规 7 2 3 2" xfId="30694"/>
    <cellStyle name="常规 7 2 3 2 2" xfId="31451"/>
    <cellStyle name="常规 7 2 3 2 3" xfId="9738"/>
    <cellStyle name="常规 7 2 4" xfId="19622"/>
    <cellStyle name="常规 7 2 4 2" xfId="31452"/>
    <cellStyle name="常规 7 2 4 2 2" xfId="31453"/>
    <cellStyle name="常规 7 2 4 2 3" xfId="9949"/>
    <cellStyle name="常规 7 2 5" xfId="31454"/>
    <cellStyle name="常规 7 2 5 2" xfId="31455"/>
    <cellStyle name="常规 7 2 5 2 2" xfId="17412"/>
    <cellStyle name="常规 7 2 5 2 3" xfId="10031"/>
    <cellStyle name="常规 7 2 6" xfId="31456"/>
    <cellStyle name="常规 7 2 6 2" xfId="31457"/>
    <cellStyle name="常规 7 2 6 2 2" xfId="20011"/>
    <cellStyle name="常规 7 2 6 2 3" xfId="10089"/>
    <cellStyle name="常规 7 2 7" xfId="31458"/>
    <cellStyle name="常规 7 2 7 2" xfId="31460"/>
    <cellStyle name="常规 7 2 7 3" xfId="31461"/>
    <cellStyle name="常规 7 20" xfId="31442"/>
    <cellStyle name="常规 7 3" xfId="31462"/>
    <cellStyle name="常规 7 3 2" xfId="21567"/>
    <cellStyle name="常规 7 3 2 2" xfId="31463"/>
    <cellStyle name="常规 7 3 2 2 2" xfId="31464"/>
    <cellStyle name="常规 7 3 2 2 3" xfId="10767"/>
    <cellStyle name="常规 7 3 3" xfId="31465"/>
    <cellStyle name="常规 7 3 3 2" xfId="31466"/>
    <cellStyle name="常规 7 3 3 2 2" xfId="31467"/>
    <cellStyle name="常规 7 3 3 2 3" xfId="11505"/>
    <cellStyle name="常规 7 3 4" xfId="22088"/>
    <cellStyle name="常规 7 3 4 2" xfId="22585"/>
    <cellStyle name="常规 7 3 4 2 2" xfId="22587"/>
    <cellStyle name="常规 7 3 4 2 3" xfId="11761"/>
    <cellStyle name="常规 7 3 5" xfId="22589"/>
    <cellStyle name="常规 7 3 5 2" xfId="11169"/>
    <cellStyle name="常规 7 3 5 2 2" xfId="20032"/>
    <cellStyle name="常规 7 3 5 2 3" xfId="11090"/>
    <cellStyle name="常规 7 3 6" xfId="22591"/>
    <cellStyle name="常规 7 3 6 2" xfId="22594"/>
    <cellStyle name="常规 7 3 6 3" xfId="285"/>
    <cellStyle name="常规 7 4" xfId="31468"/>
    <cellStyle name="常规 7 4 2" xfId="31469"/>
    <cellStyle name="常规 7 4 2 2" xfId="31470"/>
    <cellStyle name="常规 7 4 2 2 2" xfId="10924"/>
    <cellStyle name="常规 7 4 2 2 3" xfId="12658"/>
    <cellStyle name="常规 7 4 3" xfId="31471"/>
    <cellStyle name="常规 7 4 3 2" xfId="31472"/>
    <cellStyle name="常规 7 4 3 2 2" xfId="31473"/>
    <cellStyle name="常规 7 4 3 2 3" xfId="13295"/>
    <cellStyle name="常规 7 4 4" xfId="22607"/>
    <cellStyle name="常规 7 4 4 2" xfId="22609"/>
    <cellStyle name="常规 7 4 4 3" xfId="22613"/>
    <cellStyle name="常规 7 5" xfId="31474"/>
    <cellStyle name="常规 7 5 2" xfId="31475"/>
    <cellStyle name="常规 7 5 2 2" xfId="31476"/>
    <cellStyle name="常规 7 5 2 2 2" xfId="31477"/>
    <cellStyle name="常规 7 5 2 2 3" xfId="14270"/>
    <cellStyle name="常规 7 5 3" xfId="31478"/>
    <cellStyle name="常规 7 5 3 2" xfId="31479"/>
    <cellStyle name="常规 7 5 3 3" xfId="31480"/>
    <cellStyle name="常规 7 6" xfId="31481"/>
    <cellStyle name="常规 7 6 2" xfId="31482"/>
    <cellStyle name="常规 7 6 2 2" xfId="31483"/>
    <cellStyle name="常规 7 6 2 2 2" xfId="31485"/>
    <cellStyle name="常规 7 6 2 2 3" xfId="31487"/>
    <cellStyle name="常规 7 6 3" xfId="31488"/>
    <cellStyle name="常规 7 6 3 2" xfId="31489"/>
    <cellStyle name="常规 7 6 3 3" xfId="31491"/>
    <cellStyle name="常规 7 7" xfId="31494"/>
    <cellStyle name="常规 7 7 2" xfId="31495"/>
    <cellStyle name="常规 7 7 2 2" xfId="31496"/>
    <cellStyle name="常规 7 7 2 3" xfId="31497"/>
    <cellStyle name="常规 7 8" xfId="31498"/>
    <cellStyle name="常规 7 8 2" xfId="24433"/>
    <cellStyle name="常规 7 8 2 2" xfId="24435"/>
    <cellStyle name="常规 7 8 2 3" xfId="4947"/>
    <cellStyle name="常规 7 9" xfId="31499"/>
    <cellStyle name="常规 7 9 2" xfId="24443"/>
    <cellStyle name="常规 7 9 2 2" xfId="31500"/>
    <cellStyle name="常规 7 9 2 3" xfId="31501"/>
    <cellStyle name="常规 70" xfId="31423"/>
    <cellStyle name="常规 70 2" xfId="22490"/>
    <cellStyle name="常规 70 3" xfId="31502"/>
    <cellStyle name="常规 71" xfId="31425"/>
    <cellStyle name="常规 71 2" xfId="31428"/>
    <cellStyle name="常规 71 3" xfId="31503"/>
    <cellStyle name="常规 72" xfId="31430"/>
    <cellStyle name="常规 72 2" xfId="14054"/>
    <cellStyle name="常规 72 3" xfId="14064"/>
    <cellStyle name="常规 73" xfId="29243"/>
    <cellStyle name="常规 73 2" xfId="12876"/>
    <cellStyle name="常规 73 3" xfId="12880"/>
    <cellStyle name="常规 74" xfId="29246"/>
    <cellStyle name="常规 74 2" xfId="14076"/>
    <cellStyle name="常规 74 3" xfId="14079"/>
    <cellStyle name="常规 75" xfId="31504"/>
    <cellStyle name="常规 75 2" xfId="14084"/>
    <cellStyle name="常规 75 3" xfId="31506"/>
    <cellStyle name="常规 76" xfId="10114"/>
    <cellStyle name="常规 76 2" xfId="21311"/>
    <cellStyle name="常规 76 3" xfId="21314"/>
    <cellStyle name="常规 77" xfId="17111"/>
    <cellStyle name="常规 77 2" xfId="31508"/>
    <cellStyle name="常规 77 3" xfId="31510"/>
    <cellStyle name="常规 78" xfId="17118"/>
    <cellStyle name="常规 78 2" xfId="31512"/>
    <cellStyle name="常规 78 3" xfId="31514"/>
    <cellStyle name="常规 78 5" xfId="7103"/>
    <cellStyle name="常规 79" xfId="31516"/>
    <cellStyle name="常规 79 2" xfId="31518"/>
    <cellStyle name="常规 79 3" xfId="31520"/>
    <cellStyle name="常规 8" xfId="9673"/>
    <cellStyle name="常规 8 10" xfId="31522"/>
    <cellStyle name="常规 8 10 2" xfId="31523"/>
    <cellStyle name="常规 8 10 2 2" xfId="31524"/>
    <cellStyle name="常规 8 10 2 3" xfId="31062"/>
    <cellStyle name="常规 8 11" xfId="19262"/>
    <cellStyle name="常规 8 11 2" xfId="19265"/>
    <cellStyle name="常规 8 11 2 2" xfId="31525"/>
    <cellStyle name="常规 8 11 2 3" xfId="31067"/>
    <cellStyle name="常规 8 12" xfId="19268"/>
    <cellStyle name="常规 8 12 2" xfId="31526"/>
    <cellStyle name="常规 8 12 2 2" xfId="31527"/>
    <cellStyle name="常规 8 12 2 3" xfId="31529"/>
    <cellStyle name="常规 8 13" xfId="19271"/>
    <cellStyle name="常规 8 13 2" xfId="21825"/>
    <cellStyle name="常规 8 13 2 2" xfId="29949"/>
    <cellStyle name="常规 8 13 2 3" xfId="29956"/>
    <cellStyle name="常规 8 14" xfId="22862"/>
    <cellStyle name="常规 8 14 2" xfId="21838"/>
    <cellStyle name="常规 8 14 2 2" xfId="30550"/>
    <cellStyle name="常规 8 14 2 3" xfId="30557"/>
    <cellStyle name="常规 8 15" xfId="31532"/>
    <cellStyle name="常规 8 15 2" xfId="21849"/>
    <cellStyle name="常规 8 15 3" xfId="13778"/>
    <cellStyle name="常规 8 16" xfId="31533"/>
    <cellStyle name="常规 8 17" xfId="31535"/>
    <cellStyle name="常规 8 2" xfId="31536"/>
    <cellStyle name="常规 8 2 2" xfId="31537"/>
    <cellStyle name="常规 8 2 2 2" xfId="2173"/>
    <cellStyle name="常规 8 2 2 2 2" xfId="31538"/>
    <cellStyle name="常规 8 2 2 2 2 2" xfId="31539"/>
    <cellStyle name="常规 8 2 2 2 2 3" xfId="28535"/>
    <cellStyle name="常规 8 2 2 3" xfId="31540"/>
    <cellStyle name="常规 8 2 2 3 2" xfId="31541"/>
    <cellStyle name="常规 8 2 2 3 3" xfId="31542"/>
    <cellStyle name="常规 8 2 3" xfId="31543"/>
    <cellStyle name="常规 8 2 3 2" xfId="31544"/>
    <cellStyle name="常规 8 2 3 2 2" xfId="31546"/>
    <cellStyle name="常规 8 2 3 2 3" xfId="31547"/>
    <cellStyle name="常规 8 2 4" xfId="16403"/>
    <cellStyle name="常规 8 2 4 2" xfId="31548"/>
    <cellStyle name="常规 8 2 4 2 2" xfId="31549"/>
    <cellStyle name="常规 8 2 4 2 3" xfId="31551"/>
    <cellStyle name="常规 8 2 5" xfId="16405"/>
    <cellStyle name="常规 8 2 5 2" xfId="31552"/>
    <cellStyle name="常规 8 2 5 2 2" xfId="31553"/>
    <cellStyle name="常规 8 2 5 2 3" xfId="31554"/>
    <cellStyle name="常规 8 2 6" xfId="31555"/>
    <cellStyle name="常规 8 2 6 2" xfId="31556"/>
    <cellStyle name="常规 8 2 6 3" xfId="24388"/>
    <cellStyle name="常规 8 3" xfId="31557"/>
    <cellStyle name="常规 8 3 2" xfId="21571"/>
    <cellStyle name="常规 8 3 2 2" xfId="31558"/>
    <cellStyle name="常规 8 3 2 2 2" xfId="31560"/>
    <cellStyle name="常规 8 3 2 2 3" xfId="31562"/>
    <cellStyle name="常规 8 3 3" xfId="31564"/>
    <cellStyle name="常规 8 3 3 2" xfId="31565"/>
    <cellStyle name="常规 8 3 3 2 2" xfId="31567"/>
    <cellStyle name="常规 8 3 3 2 3" xfId="31569"/>
    <cellStyle name="常规 8 3 4" xfId="22099"/>
    <cellStyle name="常规 8 3 4 2" xfId="22657"/>
    <cellStyle name="常规 8 3 4 2 2" xfId="22660"/>
    <cellStyle name="常规 8 3 4 2 3" xfId="22665"/>
    <cellStyle name="常规 8 3 5" xfId="22675"/>
    <cellStyle name="常规 8 3 5 2" xfId="2802"/>
    <cellStyle name="常规 8 3 5 3" xfId="18843"/>
    <cellStyle name="常规 8 4" xfId="31570"/>
    <cellStyle name="常规 8 4 2" xfId="31571"/>
    <cellStyle name="常规 8 4 2 2" xfId="31572"/>
    <cellStyle name="常规 8 4 2 2 2" xfId="12808"/>
    <cellStyle name="常规 8 4 2 2 3" xfId="25957"/>
    <cellStyle name="常规 8 4 3" xfId="31573"/>
    <cellStyle name="常规 8 4 3 2" xfId="31574"/>
    <cellStyle name="常规 8 4 3 3" xfId="16614"/>
    <cellStyle name="常规 8 5" xfId="31575"/>
    <cellStyle name="常规 8 5 2" xfId="16533"/>
    <cellStyle name="常规 8 5 2 2" xfId="30207"/>
    <cellStyle name="常规 8 5 2 2 2" xfId="30209"/>
    <cellStyle name="常规 8 5 2 2 3" xfId="31576"/>
    <cellStyle name="常规 8 5 3" xfId="31577"/>
    <cellStyle name="常规 8 5 3 2" xfId="30280"/>
    <cellStyle name="常规 8 5 3 3" xfId="29678"/>
    <cellStyle name="常规 8 6" xfId="15217"/>
    <cellStyle name="常规 8 6 2" xfId="31578"/>
    <cellStyle name="常规 8 6 2 2" xfId="31579"/>
    <cellStyle name="常规 8 6 2 3" xfId="31581"/>
    <cellStyle name="常规 8 7" xfId="15219"/>
    <cellStyle name="常规 8 7 2" xfId="31583"/>
    <cellStyle name="常规 8 7 2 2" xfId="31584"/>
    <cellStyle name="常规 8 7 2 3" xfId="31587"/>
    <cellStyle name="常规 8 8" xfId="31589"/>
    <cellStyle name="常规 8 8 2" xfId="24474"/>
    <cellStyle name="常规 8 8 2 2" xfId="24475"/>
    <cellStyle name="常规 8 8 2 3" xfId="24478"/>
    <cellStyle name="常规 8 9" xfId="31590"/>
    <cellStyle name="常规 8 9 2" xfId="24487"/>
    <cellStyle name="常规 8 9 2 2" xfId="31591"/>
    <cellStyle name="常规 8 9 2 3" xfId="31592"/>
    <cellStyle name="常规 80" xfId="31505"/>
    <cellStyle name="常规 80 2" xfId="14083"/>
    <cellStyle name="常规 80 3" xfId="31507"/>
    <cellStyle name="常规 81" xfId="10113"/>
    <cellStyle name="常规 81 2" xfId="21312"/>
    <cellStyle name="常规 81 3" xfId="21315"/>
    <cellStyle name="常规 82" xfId="17112"/>
    <cellStyle name="常规 82 2" xfId="31509"/>
    <cellStyle name="常规 82 3" xfId="31511"/>
    <cellStyle name="常规 83" xfId="17119"/>
    <cellStyle name="常规 83 2" xfId="31513"/>
    <cellStyle name="常规 83 3" xfId="31515"/>
    <cellStyle name="常规 84" xfId="31517"/>
    <cellStyle name="常规 84 2" xfId="31519"/>
    <cellStyle name="常规 84 3" xfId="31521"/>
    <cellStyle name="常规 85" xfId="31593"/>
    <cellStyle name="常规 85 2" xfId="31595"/>
    <cellStyle name="常规 85 3" xfId="31597"/>
    <cellStyle name="常规 86" xfId="31599"/>
    <cellStyle name="常规 86 2" xfId="31602"/>
    <cellStyle name="常规 86 3" xfId="31605"/>
    <cellStyle name="常规 87" xfId="22784"/>
    <cellStyle name="常规 87 2" xfId="22788"/>
    <cellStyle name="常规 87 3" xfId="22792"/>
    <cellStyle name="常规 88" xfId="22797"/>
    <cellStyle name="常规 88 2" xfId="31607"/>
    <cellStyle name="常规 88 3" xfId="31609"/>
    <cellStyle name="常规 89" xfId="22802"/>
    <cellStyle name="常规 89 2" xfId="23918"/>
    <cellStyle name="常规 89 3" xfId="31611"/>
    <cellStyle name="常规 9" xfId="31613"/>
    <cellStyle name="常规 9 10" xfId="31614"/>
    <cellStyle name="常规 9 10 2" xfId="31615"/>
    <cellStyle name="常规 9 10 2 2" xfId="31616"/>
    <cellStyle name="常规 9 10 2 3" xfId="31280"/>
    <cellStyle name="常规 9 11" xfId="31617"/>
    <cellStyle name="常规 9 11 2" xfId="31618"/>
    <cellStyle name="常规 9 11 2 2" xfId="31619"/>
    <cellStyle name="常规 9 11 2 3" xfId="31286"/>
    <cellStyle name="常规 9 12" xfId="19348"/>
    <cellStyle name="常规 9 12 2" xfId="31622"/>
    <cellStyle name="常规 9 12 2 2" xfId="31624"/>
    <cellStyle name="常规 9 12 2 3" xfId="31627"/>
    <cellStyle name="常规 9 13" xfId="19351"/>
    <cellStyle name="常规 9 13 2" xfId="31629"/>
    <cellStyle name="常规 9 13 3" xfId="31631"/>
    <cellStyle name="常规 9 14" xfId="31632"/>
    <cellStyle name="常规 9 15" xfId="12342"/>
    <cellStyle name="常规 9 2" xfId="31633"/>
    <cellStyle name="常规 9 2 2" xfId="31634"/>
    <cellStyle name="常规 9 2 2 2" xfId="6995"/>
    <cellStyle name="常规 9 2 2 2 2" xfId="31635"/>
    <cellStyle name="常规 9 2 2 2 2 2" xfId="31637"/>
    <cellStyle name="常规 9 2 2 2 2 3" xfId="31639"/>
    <cellStyle name="常规 9 2 2 3" xfId="31641"/>
    <cellStyle name="常规 9 2 2 3 2" xfId="31643"/>
    <cellStyle name="常规 9 2 2 3 3" xfId="31645"/>
    <cellStyle name="常规 9 2 3" xfId="31647"/>
    <cellStyle name="常规 9 2 3 2" xfId="31648"/>
    <cellStyle name="常规 9 2 3 2 2" xfId="12914"/>
    <cellStyle name="常规 9 2 3 2 3" xfId="12925"/>
    <cellStyle name="常规 9 2 4" xfId="31651"/>
    <cellStyle name="常规 9 2 4 2" xfId="30385"/>
    <cellStyle name="常规 9 2 4 2 2" xfId="31652"/>
    <cellStyle name="常规 9 2 4 2 3" xfId="31653"/>
    <cellStyle name="常规 9 2 5" xfId="31654"/>
    <cellStyle name="常规 9 2 5 2" xfId="31655"/>
    <cellStyle name="常规 9 2 5 2 2" xfId="31656"/>
    <cellStyle name="常规 9 2 5 2 3" xfId="31657"/>
    <cellStyle name="常规 9 2 6" xfId="30519"/>
    <cellStyle name="常规 9 2 6 2" xfId="31658"/>
    <cellStyle name="常规 9 2 6 2 2" xfId="31659"/>
    <cellStyle name="常规 9 2 6 2 3" xfId="16048"/>
    <cellStyle name="常规 9 2 7" xfId="30521"/>
    <cellStyle name="常规 9 2 7 2" xfId="31660"/>
    <cellStyle name="常规 9 2 7 3" xfId="31661"/>
    <cellStyle name="常规 9 3" xfId="10830"/>
    <cellStyle name="常规 9 3 2" xfId="3901"/>
    <cellStyle name="常规 9 3 2 2" xfId="10835"/>
    <cellStyle name="常规 9 3 2 2 2" xfId="31662"/>
    <cellStyle name="常规 9 3 2 2 3" xfId="31664"/>
    <cellStyle name="常规 9 3 3" xfId="6816"/>
    <cellStyle name="常规 9 3 3 2" xfId="16185"/>
    <cellStyle name="常规 9 3 3 2 2" xfId="31666"/>
    <cellStyle name="常规 9 3 3 2 3" xfId="31667"/>
    <cellStyle name="常规 9 3 4" xfId="10845"/>
    <cellStyle name="常规 9 3 4 2" xfId="16211"/>
    <cellStyle name="常规 9 3 4 2 2" xfId="31668"/>
    <cellStyle name="常规 9 3 4 2 3" xfId="31669"/>
    <cellStyle name="常规 9 3 5" xfId="12830"/>
    <cellStyle name="常规 9 3 5 2" xfId="31670"/>
    <cellStyle name="常规 9 3 5 3" xfId="24566"/>
    <cellStyle name="常规 9 4" xfId="10848"/>
    <cellStyle name="常规 9 4 2" xfId="9161"/>
    <cellStyle name="常规 9 4 2 2" xfId="31671"/>
    <cellStyle name="常规 9 4 2 2 2" xfId="14350"/>
    <cellStyle name="常规 9 4 2 2 3" xfId="25994"/>
    <cellStyle name="常规 9 4 3" xfId="10852"/>
    <cellStyle name="常规 9 4 3 2" xfId="16307"/>
    <cellStyle name="常规 9 4 3 3" xfId="29891"/>
    <cellStyle name="常规 9 5" xfId="10856"/>
    <cellStyle name="常规 9 5 2" xfId="3644"/>
    <cellStyle name="常规 9 5 2 2" xfId="31672"/>
    <cellStyle name="常规 9 5 2 2 2" xfId="31673"/>
    <cellStyle name="常规 9 5 2 2 3" xfId="31674"/>
    <cellStyle name="常规 9 5 3" xfId="31675"/>
    <cellStyle name="常规 9 5 3 2" xfId="16415"/>
    <cellStyle name="常规 9 5 3 3" xfId="29913"/>
    <cellStyle name="常规 9 6" xfId="10864"/>
    <cellStyle name="常规 9 6 2" xfId="31676"/>
    <cellStyle name="常规 9 6 2 2" xfId="31677"/>
    <cellStyle name="常规 9 6 2 3" xfId="31678"/>
    <cellStyle name="常规 9 7" xfId="16481"/>
    <cellStyle name="常规 9 7 2" xfId="31679"/>
    <cellStyle name="常规 9 7 2 2" xfId="31680"/>
    <cellStyle name="常规 9 7 2 3" xfId="16491"/>
    <cellStyle name="常规 9 8" xfId="31681"/>
    <cellStyle name="常规 9 8 2" xfId="24526"/>
    <cellStyle name="常规 9 8 2 2" xfId="29189"/>
    <cellStyle name="常规 9 8 2 3" xfId="16514"/>
    <cellStyle name="常规 9 9" xfId="31682"/>
    <cellStyle name="常规 9 9 2" xfId="24534"/>
    <cellStyle name="常规 9 9 2 2" xfId="31683"/>
    <cellStyle name="常规 9 9 2 3" xfId="20319"/>
    <cellStyle name="常规 90" xfId="31594"/>
    <cellStyle name="常规 90 2" xfId="31596"/>
    <cellStyle name="常规 90 3" xfId="31598"/>
    <cellStyle name="常规 91" xfId="31600"/>
    <cellStyle name="常规 91 2" xfId="31603"/>
    <cellStyle name="常规 91 3" xfId="31606"/>
    <cellStyle name="常规 92" xfId="22785"/>
    <cellStyle name="常规 92 2" xfId="22789"/>
    <cellStyle name="常规 92 3" xfId="22793"/>
    <cellStyle name="常规 93" xfId="22798"/>
    <cellStyle name="常规 93 2" xfId="31608"/>
    <cellStyle name="常规 93 3" xfId="31610"/>
    <cellStyle name="常规 94" xfId="22803"/>
    <cellStyle name="常规 94 2" xfId="23919"/>
    <cellStyle name="常规 94 3" xfId="31612"/>
    <cellStyle name="常规 95" xfId="31684"/>
    <cellStyle name="常规 95 2" xfId="31685"/>
    <cellStyle name="常规 95 3" xfId="31686"/>
    <cellStyle name="常规 96" xfId="29839"/>
    <cellStyle name="常规 96 2" xfId="31688"/>
    <cellStyle name="常规 96 3" xfId="31689"/>
    <cellStyle name="常规 97" xfId="29841"/>
    <cellStyle name="常规 97 2" xfId="20388"/>
    <cellStyle name="常规 97 3" xfId="31690"/>
    <cellStyle name="常规 98" xfId="31692"/>
    <cellStyle name="常规 98 2" xfId="31351"/>
    <cellStyle name="常规 98 3" xfId="31102"/>
    <cellStyle name="常规 99" xfId="31693"/>
    <cellStyle name="常规_Sheet1" xfId="12780"/>
    <cellStyle name="常规_附件1" xfId="28914"/>
    <cellStyle name="常规_附件2" xfId="31694"/>
    <cellStyle name="常规_三河船闸2010年度维修项目" xfId="35711"/>
    <cellStyle name="超链接 2 2" xfId="6922"/>
    <cellStyle name="超链接 2 2 10" xfId="12884"/>
    <cellStyle name="超链接 2 2 10 2" xfId="12886"/>
    <cellStyle name="超链接 2 2 10 2 2" xfId="12889"/>
    <cellStyle name="超链接 2 2 10 2 2 2" xfId="31695"/>
    <cellStyle name="超链接 2 2 10 2 2 3" xfId="31697"/>
    <cellStyle name="超链接 2 2 10 3" xfId="12894"/>
    <cellStyle name="超链接 2 2 10 3 2" xfId="31698"/>
    <cellStyle name="超链接 2 2 10 3 3" xfId="31699"/>
    <cellStyle name="超链接 2 2 11" xfId="31700"/>
    <cellStyle name="超链接 2 2 11 2" xfId="12135"/>
    <cellStyle name="超链接 2 2 11 2 2" xfId="31701"/>
    <cellStyle name="超链接 2 2 11 2 3" xfId="19727"/>
    <cellStyle name="超链接 2 2 12" xfId="31702"/>
    <cellStyle name="超链接 2 2 12 2" xfId="13818"/>
    <cellStyle name="超链接 2 2 12 3" xfId="31550"/>
    <cellStyle name="超链接 2 2 2" xfId="31703"/>
    <cellStyle name="超链接 2 2 2 2" xfId="31705"/>
    <cellStyle name="超链接 2 2 2 2 2" xfId="27359"/>
    <cellStyle name="超链接 2 2 2 2 2 2" xfId="31706"/>
    <cellStyle name="超链接 2 2 2 2 2 2 2" xfId="31116"/>
    <cellStyle name="超链接 2 2 2 2 2 2 3" xfId="30256"/>
    <cellStyle name="超链接 2 2 2 2 3" xfId="31708"/>
    <cellStyle name="超链接 2 2 2 2 3 2" xfId="31709"/>
    <cellStyle name="超链接 2 2 2 2 3 3" xfId="31710"/>
    <cellStyle name="超链接 2 2 2 3" xfId="31711"/>
    <cellStyle name="超链接 2 2 2 3 2" xfId="31712"/>
    <cellStyle name="超链接 2 2 2 3 2 2" xfId="31713"/>
    <cellStyle name="超链接 2 2 2 3 2 2 2" xfId="21961"/>
    <cellStyle name="超链接 2 2 2 3 2 2 3" xfId="21964"/>
    <cellStyle name="超链接 2 2 2 3 3" xfId="31715"/>
    <cellStyle name="超链接 2 2 2 3 3 2" xfId="31716"/>
    <cellStyle name="超链接 2 2 2 3 3 3" xfId="31717"/>
    <cellStyle name="超链接 2 2 2 4" xfId="329"/>
    <cellStyle name="超链接 2 2 2 4 2" xfId="15715"/>
    <cellStyle name="超链接 2 2 2 4 2 2" xfId="18128"/>
    <cellStyle name="超链接 2 2 2 4 2 2 2" xfId="19629"/>
    <cellStyle name="超链接 2 2 2 4 2 2 3" xfId="22094"/>
    <cellStyle name="超链接 2 2 2 4 3" xfId="15719"/>
    <cellStyle name="超链接 2 2 2 4 3 2" xfId="31718"/>
    <cellStyle name="超链接 2 2 2 4 3 3" xfId="26791"/>
    <cellStyle name="超链接 2 2 2 5" xfId="347"/>
    <cellStyle name="超链接 2 2 2 5 2" xfId="31719"/>
    <cellStyle name="超链接 2 2 2 5 2 2" xfId="31720"/>
    <cellStyle name="超链接 2 2 2 5 2 2 2" xfId="31203"/>
    <cellStyle name="超链接 2 2 2 5 2 2 3" xfId="27347"/>
    <cellStyle name="超链接 2 2 2 5 3" xfId="31721"/>
    <cellStyle name="超链接 2 2 2 5 3 2" xfId="31722"/>
    <cellStyle name="超链接 2 2 2 5 3 3" xfId="26831"/>
    <cellStyle name="超链接 2 2 2 6" xfId="15722"/>
    <cellStyle name="超链接 2 2 2 6 2" xfId="31723"/>
    <cellStyle name="超链接 2 2 2 6 2 2" xfId="26297"/>
    <cellStyle name="超链接 2 2 2 6 2 3" xfId="26314"/>
    <cellStyle name="超链接 2 2 2 7" xfId="31725"/>
    <cellStyle name="超链接 2 2 2 7 2" xfId="31726"/>
    <cellStyle name="超链接 2 2 2 7 3" xfId="3908"/>
    <cellStyle name="超链接 2 2 3" xfId="31727"/>
    <cellStyle name="超链接 2 2 3 2" xfId="25954"/>
    <cellStyle name="超链接 2 2 3 2 2" xfId="27666"/>
    <cellStyle name="超链接 2 2 3 2 2 2" xfId="31728"/>
    <cellStyle name="超链接 2 2 3 2 2 2 2" xfId="29207"/>
    <cellStyle name="超链接 2 2 3 2 2 2 3" xfId="29212"/>
    <cellStyle name="超链接 2 2 3 2 3" xfId="31730"/>
    <cellStyle name="超链接 2 2 3 2 3 2" xfId="31731"/>
    <cellStyle name="超链接 2 2 3 2 3 3" xfId="31733"/>
    <cellStyle name="超链接 2 2 3 3" xfId="31734"/>
    <cellStyle name="超链接 2 2 3 3 2" xfId="19154"/>
    <cellStyle name="超链接 2 2 3 3 2 2" xfId="31735"/>
    <cellStyle name="超链接 2 2 3 3 2 2 2" xfId="31227"/>
    <cellStyle name="超链接 2 2 3 3 2 2 3" xfId="31737"/>
    <cellStyle name="超链接 2 2 3 3 3" xfId="31739"/>
    <cellStyle name="超链接 2 2 3 3 3 2" xfId="31740"/>
    <cellStyle name="超链接 2 2 3 3 3 3" xfId="31741"/>
    <cellStyle name="超链接 2 2 3 4" xfId="15726"/>
    <cellStyle name="超链接 2 2 3 4 2" xfId="15730"/>
    <cellStyle name="超链接 2 2 3 4 2 2" xfId="18333"/>
    <cellStyle name="超链接 2 2 3 4 2 2 2" xfId="31361"/>
    <cellStyle name="超链接 2 2 3 4 2 2 3" xfId="31742"/>
    <cellStyle name="超链接 2 2 3 4 3" xfId="15736"/>
    <cellStyle name="超链接 2 2 3 4 3 2" xfId="31744"/>
    <cellStyle name="超链接 2 2 3 4 3 3" xfId="31746"/>
    <cellStyle name="超链接 2 2 3 5" xfId="15739"/>
    <cellStyle name="超链接 2 2 3 5 2" xfId="24009"/>
    <cellStyle name="超链接 2 2 3 5 2 2" xfId="24011"/>
    <cellStyle name="超链接 2 2 3 5 2 2 2" xfId="31385"/>
    <cellStyle name="超链接 2 2 3 5 2 2 3" xfId="31748"/>
    <cellStyle name="超链接 2 2 3 5 3" xfId="24014"/>
    <cellStyle name="超链接 2 2 3 5 3 2" xfId="388"/>
    <cellStyle name="超链接 2 2 3 5 3 3" xfId="422"/>
    <cellStyle name="超链接 2 2 3 6" xfId="15743"/>
    <cellStyle name="超链接 2 2 3 6 2" xfId="24017"/>
    <cellStyle name="超链接 2 2 3 6 2 2" xfId="31750"/>
    <cellStyle name="超链接 2 2 3 6 2 3" xfId="31751"/>
    <cellStyle name="超链接 2 2 3 7" xfId="23515"/>
    <cellStyle name="超链接 2 2 3 7 2" xfId="31752"/>
    <cellStyle name="超链接 2 2 3 7 3" xfId="3923"/>
    <cellStyle name="超链接 2 2 4" xfId="31753"/>
    <cellStyle name="超链接 2 2 4 2" xfId="31755"/>
    <cellStyle name="超链接 2 2 4 2 2" xfId="27957"/>
    <cellStyle name="超链接 2 2 4 2 2 2" xfId="10046"/>
    <cellStyle name="超链接 2 2 4 2 2 2 2" xfId="370"/>
    <cellStyle name="超链接 2 2 4 2 2 2 3" xfId="382"/>
    <cellStyle name="超链接 2 2 4 2 3" xfId="31756"/>
    <cellStyle name="超链接 2 2 4 2 3 2" xfId="10101"/>
    <cellStyle name="超链接 2 2 4 2 3 3" xfId="1788"/>
    <cellStyle name="超链接 2 2 4 3" xfId="31757"/>
    <cellStyle name="超链接 2 2 4 3 2" xfId="19158"/>
    <cellStyle name="超链接 2 2 4 3 2 2" xfId="4486"/>
    <cellStyle name="超链接 2 2 4 3 2 2 2" xfId="3153"/>
    <cellStyle name="超链接 2 2 4 3 2 2 3" xfId="3183"/>
    <cellStyle name="超链接 2 2 4 3 3" xfId="31758"/>
    <cellStyle name="超链接 2 2 4 3 3 2" xfId="2530"/>
    <cellStyle name="超链接 2 2 4 3 3 3" xfId="2041"/>
    <cellStyle name="超链接 2 2 4 4" xfId="15746"/>
    <cellStyle name="超链接 2 2 4 4 2" xfId="15751"/>
    <cellStyle name="超链接 2 2 4 4 2 2" xfId="2584"/>
    <cellStyle name="超链接 2 2 4 4 2 2 2" xfId="9473"/>
    <cellStyle name="超链接 2 2 4 4 2 2 3" xfId="10272"/>
    <cellStyle name="超链接 2 2 4 4 3" xfId="15754"/>
    <cellStyle name="超链接 2 2 4 4 3 2" xfId="11419"/>
    <cellStyle name="超链接 2 2 4 4 3 3" xfId="2358"/>
    <cellStyle name="超链接 2 2 4 5" xfId="15757"/>
    <cellStyle name="超链接 2 2 4 5 2" xfId="31759"/>
    <cellStyle name="超链接 2 2 4 5 2 2" xfId="2610"/>
    <cellStyle name="超链接 2 2 4 5 2 2 2" xfId="9597"/>
    <cellStyle name="超链接 2 2 4 5 2 2 3" xfId="11515"/>
    <cellStyle name="超链接 2 2 4 5 3" xfId="31760"/>
    <cellStyle name="超链接 2 2 4 5 3 2" xfId="11546"/>
    <cellStyle name="超链接 2 2 4 5 3 3" xfId="11551"/>
    <cellStyle name="超链接 2 2 4 6" xfId="15761"/>
    <cellStyle name="超链接 2 2 4 6 2" xfId="31761"/>
    <cellStyle name="超链接 2 2 4 6 2 2" xfId="31762"/>
    <cellStyle name="超链接 2 2 4 6 2 3" xfId="31763"/>
    <cellStyle name="超链接 2 2 4 7" xfId="31764"/>
    <cellStyle name="超链接 2 2 4 7 2" xfId="31765"/>
    <cellStyle name="超链接 2 2 4 7 3" xfId="2275"/>
    <cellStyle name="超链接 2 2 5" xfId="31766"/>
    <cellStyle name="超链接 2 2 5 2" xfId="31767"/>
    <cellStyle name="超链接 2 2 5 2 2" xfId="31768"/>
    <cellStyle name="超链接 2 2 5 2 2 2" xfId="31769"/>
    <cellStyle name="超链接 2 2 5 2 2 2 2" xfId="24382"/>
    <cellStyle name="超链接 2 2 5 2 2 2 3" xfId="28422"/>
    <cellStyle name="超链接 2 2 5 2 3" xfId="8405"/>
    <cellStyle name="超链接 2 2 5 2 3 2" xfId="8407"/>
    <cellStyle name="超链接 2 2 5 2 3 3" xfId="8411"/>
    <cellStyle name="超链接 2 2 5 3" xfId="31770"/>
    <cellStyle name="超链接 2 2 5 3 2" xfId="19167"/>
    <cellStyle name="超链接 2 2 5 3 2 2" xfId="31771"/>
    <cellStyle name="超链接 2 2 5 3 2 2 2" xfId="29197"/>
    <cellStyle name="超链接 2 2 5 3 2 2 3" xfId="28464"/>
    <cellStyle name="超链接 2 2 5 3 3" xfId="4623"/>
    <cellStyle name="超链接 2 2 5 3 3 2" xfId="3805"/>
    <cellStyle name="超链接 2 2 5 3 3 3" xfId="5136"/>
    <cellStyle name="超链接 2 2 5 4" xfId="15765"/>
    <cellStyle name="超链接 2 2 5 4 2" xfId="24021"/>
    <cellStyle name="超链接 2 2 5 4 2 2" xfId="25976"/>
    <cellStyle name="超链接 2 2 5 4 2 2 2" xfId="17954"/>
    <cellStyle name="超链接 2 2 5 4 2 2 3" xfId="17964"/>
    <cellStyle name="超链接 2 2 5 4 3" xfId="98"/>
    <cellStyle name="超链接 2 2 5 4 3 2" xfId="8424"/>
    <cellStyle name="超链接 2 2 5 4 3 3" xfId="8429"/>
    <cellStyle name="超链接 2 2 5 5" xfId="15769"/>
    <cellStyle name="超链接 2 2 5 5 2" xfId="31772"/>
    <cellStyle name="超链接 2 2 5 5 2 2" xfId="31773"/>
    <cellStyle name="超链接 2 2 5 5 2 2 2" xfId="31774"/>
    <cellStyle name="超链接 2 2 5 5 2 2 3" xfId="31775"/>
    <cellStyle name="超链接 2 2 5 5 3" xfId="1006"/>
    <cellStyle name="超链接 2 2 5 5 3 2" xfId="23470"/>
    <cellStyle name="超链接 2 2 5 5 3 3" xfId="31776"/>
    <cellStyle name="超链接 2 2 5 6" xfId="24023"/>
    <cellStyle name="超链接 2 2 5 6 2" xfId="31777"/>
    <cellStyle name="超链接 2 2 5 6 2 2" xfId="720"/>
    <cellStyle name="超链接 2 2 5 6 2 3" xfId="8899"/>
    <cellStyle name="超链接 2 2 5 7" xfId="31778"/>
    <cellStyle name="超链接 2 2 5 7 2" xfId="31779"/>
    <cellStyle name="超链接 2 2 5 7 3" xfId="27907"/>
    <cellStyle name="超链接 2 2 6" xfId="31780"/>
    <cellStyle name="超链接 2 2 6 2" xfId="31781"/>
    <cellStyle name="超链接 2 2 6 2 2" xfId="26379"/>
    <cellStyle name="超链接 2 2 6 2 2 2" xfId="31782"/>
    <cellStyle name="超链接 2 2 6 2 2 3" xfId="3002"/>
    <cellStyle name="超链接 2 2 6 3" xfId="31783"/>
    <cellStyle name="超链接 2 2 6 3 2" xfId="21066"/>
    <cellStyle name="超链接 2 2 6 3 3" xfId="4712"/>
    <cellStyle name="超链接 2 2 7" xfId="31784"/>
    <cellStyle name="超链接 2 2 7 2" xfId="31785"/>
    <cellStyle name="超链接 2 2 7 2 2" xfId="31786"/>
    <cellStyle name="超链接 2 2 7 2 2 2" xfId="28501"/>
    <cellStyle name="超链接 2 2 7 2 2 3" xfId="1376"/>
    <cellStyle name="超链接 2 2 7 3" xfId="4783"/>
    <cellStyle name="超链接 2 2 7 3 2" xfId="31788"/>
    <cellStyle name="超链接 2 2 7 3 3" xfId="4234"/>
    <cellStyle name="超链接 2 2 8" xfId="31790"/>
    <cellStyle name="超链接 2 2 8 2" xfId="7728"/>
    <cellStyle name="超链接 2 2 8 2 2" xfId="31791"/>
    <cellStyle name="超链接 2 2 8 2 2 2" xfId="31792"/>
    <cellStyle name="超链接 2 2 8 2 2 3" xfId="31793"/>
    <cellStyle name="超链接 2 2 8 3" xfId="26654"/>
    <cellStyle name="超链接 2 2 8 3 2" xfId="31794"/>
    <cellStyle name="超链接 2 2 8 3 3" xfId="5163"/>
    <cellStyle name="超链接 2 2 9" xfId="22397"/>
    <cellStyle name="超链接 2 2 9 2" xfId="22400"/>
    <cellStyle name="超链接 2 2 9 2 2" xfId="31795"/>
    <cellStyle name="超链接 2 2 9 2 2 2" xfId="31796"/>
    <cellStyle name="超链接 2 2 9 2 2 3" xfId="31797"/>
    <cellStyle name="超链接 2 2 9 3" xfId="22404"/>
    <cellStyle name="超链接 2 2 9 3 2" xfId="31798"/>
    <cellStyle name="超链接 2 2 9 3 3" xfId="354"/>
    <cellStyle name="超链接 2 2_连云港电厂闸投标报价——20130721" xfId="3521"/>
    <cellStyle name="好 10" xfId="31800"/>
    <cellStyle name="好 10 2" xfId="27687"/>
    <cellStyle name="好 10 2 2" xfId="6530"/>
    <cellStyle name="好 10 2 3" xfId="1655"/>
    <cellStyle name="好 11" xfId="31802"/>
    <cellStyle name="好 11 2" xfId="27696"/>
    <cellStyle name="好 11 2 2" xfId="16674"/>
    <cellStyle name="好 11 2 3" xfId="18357"/>
    <cellStyle name="好 12" xfId="7584"/>
    <cellStyle name="好 12 2" xfId="7591"/>
    <cellStyle name="好 12 2 2" xfId="18402"/>
    <cellStyle name="好 12 2 3" xfId="18406"/>
    <cellStyle name="好 13" xfId="7598"/>
    <cellStyle name="好 13 2" xfId="9938"/>
    <cellStyle name="好 13 3" xfId="14484"/>
    <cellStyle name="好 14" xfId="7603"/>
    <cellStyle name="好 15" xfId="31803"/>
    <cellStyle name="好 16" xfId="31046"/>
    <cellStyle name="好 2" xfId="31804"/>
    <cellStyle name="好 2 10" xfId="31805"/>
    <cellStyle name="好 2 10 2" xfId="9204"/>
    <cellStyle name="好 2 10 2 2" xfId="15603"/>
    <cellStyle name="好 2 10 2 3" xfId="15661"/>
    <cellStyle name="好 2 11" xfId="20384"/>
    <cellStyle name="好 2 11 2" xfId="9218"/>
    <cellStyle name="好 2 11 2 2" xfId="10839"/>
    <cellStyle name="好 2 11 2 3" xfId="16132"/>
    <cellStyle name="好 2 12" xfId="20389"/>
    <cellStyle name="好 2 12 2" xfId="9228"/>
    <cellStyle name="好 2 12 3" xfId="25660"/>
    <cellStyle name="好 2 13" xfId="31691"/>
    <cellStyle name="好 2 14" xfId="19433"/>
    <cellStyle name="好 2 2" xfId="31806"/>
    <cellStyle name="好 2 2 10" xfId="31807"/>
    <cellStyle name="好 2 2 2" xfId="8427"/>
    <cellStyle name="好 2 2 2 2" xfId="31808"/>
    <cellStyle name="好 2 2 2 2 2" xfId="31809"/>
    <cellStyle name="好 2 2 2 2 2 2" xfId="31810"/>
    <cellStyle name="好 2 2 2 2 2 3" xfId="416"/>
    <cellStyle name="好 2 2 2 3" xfId="19487"/>
    <cellStyle name="好 2 2 2 3 2" xfId="31811"/>
    <cellStyle name="好 2 2 2 3 2 2" xfId="31812"/>
    <cellStyle name="好 2 2 2 3 2 3" xfId="5248"/>
    <cellStyle name="好 2 2 2 4" xfId="20631"/>
    <cellStyle name="好 2 2 2 4 2" xfId="31813"/>
    <cellStyle name="好 2 2 2 4 3" xfId="31814"/>
    <cellStyle name="好 2 2 3" xfId="31815"/>
    <cellStyle name="好 2 2 3 2" xfId="31816"/>
    <cellStyle name="好 2 2 3 2 2" xfId="31817"/>
    <cellStyle name="好 2 2 3 2 3" xfId="31818"/>
    <cellStyle name="好 2 2 4" xfId="31819"/>
    <cellStyle name="好 2 2 4 2" xfId="26809"/>
    <cellStyle name="好 2 2 4 2 2" xfId="21884"/>
    <cellStyle name="好 2 2 4 2 3" xfId="21888"/>
    <cellStyle name="好 2 2 5" xfId="11121"/>
    <cellStyle name="好 2 2 5 2" xfId="26818"/>
    <cellStyle name="好 2 2 5 2 2" xfId="22230"/>
    <cellStyle name="好 2 2 5 2 3" xfId="27301"/>
    <cellStyle name="好 2 2 6" xfId="8671"/>
    <cellStyle name="好 2 2 6 2" xfId="26826"/>
    <cellStyle name="好 2 2 6 2 2" xfId="31820"/>
    <cellStyle name="好 2 2 6 2 3" xfId="31707"/>
    <cellStyle name="好 2 2 7" xfId="31821"/>
    <cellStyle name="好 2 2 7 2" xfId="26835"/>
    <cellStyle name="好 2 2 7 2 2" xfId="31822"/>
    <cellStyle name="好 2 2 7 2 3" xfId="31714"/>
    <cellStyle name="好 2 2 8" xfId="31823"/>
    <cellStyle name="好 2 2 8 2" xfId="18126"/>
    <cellStyle name="好 2 2 8 3" xfId="18130"/>
    <cellStyle name="好 2 2 9" xfId="31824"/>
    <cellStyle name="好 2 3" xfId="31825"/>
    <cellStyle name="好 2 3 10" xfId="31826"/>
    <cellStyle name="好 2 3 2" xfId="7860"/>
    <cellStyle name="好 2 3 2 2" xfId="25651"/>
    <cellStyle name="好 2 3 2 2 2" xfId="31827"/>
    <cellStyle name="好 2 3 2 2 2 2" xfId="31829"/>
    <cellStyle name="好 2 3 2 2 2 3" xfId="5523"/>
    <cellStyle name="好 2 3 2 3" xfId="25978"/>
    <cellStyle name="好 2 3 2 3 2" xfId="9334"/>
    <cellStyle name="好 2 3 2 3 2 2" xfId="31830"/>
    <cellStyle name="好 2 3 2 3 2 3" xfId="31831"/>
    <cellStyle name="好 2 3 2 4" xfId="31832"/>
    <cellStyle name="好 2 3 2 4 2" xfId="9349"/>
    <cellStyle name="好 2 3 2 4 2 2" xfId="31833"/>
    <cellStyle name="好 2 3 2 4 2 3" xfId="31834"/>
    <cellStyle name="好 2 3 2 5" xfId="31835"/>
    <cellStyle name="好 2 3 2 5 2" xfId="9363"/>
    <cellStyle name="好 2 3 2 5 3" xfId="9368"/>
    <cellStyle name="好 2 3 3" xfId="31836"/>
    <cellStyle name="好 2 3 3 2" xfId="26022"/>
    <cellStyle name="好 2 3 3 2 2" xfId="31837"/>
    <cellStyle name="好 2 3 3 2 3" xfId="31838"/>
    <cellStyle name="好 2 3 4" xfId="31839"/>
    <cellStyle name="好 2 3 4 2" xfId="26144"/>
    <cellStyle name="好 2 3 4 2 2" xfId="26843"/>
    <cellStyle name="好 2 3 4 2 3" xfId="26846"/>
    <cellStyle name="好 2 3 5" xfId="31840"/>
    <cellStyle name="好 2 3 5 2" xfId="26210"/>
    <cellStyle name="好 2 3 5 2 2" xfId="31841"/>
    <cellStyle name="好 2 3 5 2 3" xfId="27627"/>
    <cellStyle name="好 2 3 6" xfId="31842"/>
    <cellStyle name="好 2 3 6 2" xfId="26322"/>
    <cellStyle name="好 2 3 6 2 2" xfId="31843"/>
    <cellStyle name="好 2 3 6 2 3" xfId="31729"/>
    <cellStyle name="好 2 3 7" xfId="31844"/>
    <cellStyle name="好 2 3 7 2" xfId="26437"/>
    <cellStyle name="好 2 3 7 2 2" xfId="31845"/>
    <cellStyle name="好 2 3 7 2 3" xfId="31736"/>
    <cellStyle name="好 2 3 8" xfId="31846"/>
    <cellStyle name="好 2 3 8 2" xfId="18328"/>
    <cellStyle name="好 2 3 8 3" xfId="18336"/>
    <cellStyle name="好 2 3 9" xfId="28948"/>
    <cellStyle name="好 2 4" xfId="31847"/>
    <cellStyle name="好 2 4 2" xfId="31848"/>
    <cellStyle name="好 2 4 2 2" xfId="31849"/>
    <cellStyle name="好 2 4 2 2 2" xfId="31850"/>
    <cellStyle name="好 2 4 2 2 2 2" xfId="31851"/>
    <cellStyle name="好 2 4 2 2 2 3" xfId="31852"/>
    <cellStyle name="好 2 4 2 3" xfId="31853"/>
    <cellStyle name="好 2 4 2 3 2" xfId="1187"/>
    <cellStyle name="好 2 4 2 3 3" xfId="9828"/>
    <cellStyle name="好 2 4 3" xfId="31854"/>
    <cellStyle name="好 2 4 3 2" xfId="31855"/>
    <cellStyle name="好 2 4 3 2 2" xfId="31856"/>
    <cellStyle name="好 2 4 3 2 3" xfId="31857"/>
    <cellStyle name="好 2 4 4" xfId="31858"/>
    <cellStyle name="好 2 4 4 2" xfId="26861"/>
    <cellStyle name="好 2 4 4 2 2" xfId="6352"/>
    <cellStyle name="好 2 4 4 2 3" xfId="6375"/>
    <cellStyle name="好 2 4 5" xfId="31859"/>
    <cellStyle name="好 2 4 5 2" xfId="26866"/>
    <cellStyle name="好 2 4 5 2 2" xfId="8460"/>
    <cellStyle name="好 2 4 5 2 3" xfId="8476"/>
    <cellStyle name="好 2 4 6" xfId="31860"/>
    <cellStyle name="好 2 4 6 2" xfId="31861"/>
    <cellStyle name="好 2 4 6 3" xfId="31862"/>
    <cellStyle name="好 2 4 7" xfId="31863"/>
    <cellStyle name="好 2 4 8" xfId="31864"/>
    <cellStyle name="好 2 5" xfId="10929"/>
    <cellStyle name="好 2 5 2" xfId="31865"/>
    <cellStyle name="好 2 5 2 2" xfId="14262"/>
    <cellStyle name="好 2 5 2 2 2" xfId="31866"/>
    <cellStyle name="好 2 5 2 2 3" xfId="31868"/>
    <cellStyle name="好 2 5 3" xfId="31869"/>
    <cellStyle name="好 2 5 3 2" xfId="20793"/>
    <cellStyle name="好 2 5 3 2 2" xfId="31870"/>
    <cellStyle name="好 2 5 3 2 3" xfId="31872"/>
    <cellStyle name="好 2 5 4" xfId="31873"/>
    <cellStyle name="好 2 5 4 2" xfId="21146"/>
    <cellStyle name="好 2 5 4 3" xfId="21158"/>
    <cellStyle name="好 2 6" xfId="10934"/>
    <cellStyle name="好 2 6 2" xfId="31874"/>
    <cellStyle name="好 2 6 2 2" xfId="21212"/>
    <cellStyle name="好 2 6 2 2 2" xfId="31875"/>
    <cellStyle name="好 2 6 2 2 3" xfId="26341"/>
    <cellStyle name="好 2 6 3" xfId="31877"/>
    <cellStyle name="好 2 6 3 2" xfId="31878"/>
    <cellStyle name="好 2 6 3 3" xfId="30023"/>
    <cellStyle name="好 2 7" xfId="10749"/>
    <cellStyle name="好 2 7 2" xfId="31880"/>
    <cellStyle name="好 2 7 2 2" xfId="16297"/>
    <cellStyle name="好 2 7 2 3" xfId="31881"/>
    <cellStyle name="好 2 8" xfId="10753"/>
    <cellStyle name="好 2 8 2" xfId="12762"/>
    <cellStyle name="好 2 8 2 2" xfId="632"/>
    <cellStyle name="好 2 8 2 3" xfId="9006"/>
    <cellStyle name="好 2 9" xfId="12774"/>
    <cellStyle name="好 2 9 2" xfId="12777"/>
    <cellStyle name="好 2 9 2 2" xfId="10800"/>
    <cellStyle name="好 2 9 2 3" xfId="12781"/>
    <cellStyle name="好 2_11" xfId="5113"/>
    <cellStyle name="好 3" xfId="29385"/>
    <cellStyle name="好 3 10" xfId="29046"/>
    <cellStyle name="好 3 10 2" xfId="31882"/>
    <cellStyle name="好 3 10 3" xfId="31883"/>
    <cellStyle name="好 3 11" xfId="22512"/>
    <cellStyle name="好 3 12" xfId="22514"/>
    <cellStyle name="好 3 2" xfId="31885"/>
    <cellStyle name="好 3 2 2" xfId="11774"/>
    <cellStyle name="好 3 2 2 2" xfId="31886"/>
    <cellStyle name="好 3 2 2 2 2" xfId="31887"/>
    <cellStyle name="好 3 2 2 2 2 2" xfId="19029"/>
    <cellStyle name="好 3 2 2 2 2 3" xfId="8102"/>
    <cellStyle name="好 3 2 2 3" xfId="31888"/>
    <cellStyle name="好 3 2 2 3 2" xfId="31889"/>
    <cellStyle name="好 3 2 2 3 2 2" xfId="20065"/>
    <cellStyle name="好 3 2 2 3 2 3" xfId="9798"/>
    <cellStyle name="好 3 2 2 4" xfId="17967"/>
    <cellStyle name="好 3 2 2 4 2" xfId="31891"/>
    <cellStyle name="好 3 2 2 4 3" xfId="31893"/>
    <cellStyle name="好 3 2 3" xfId="16836"/>
    <cellStyle name="好 3 2 3 2" xfId="31894"/>
    <cellStyle name="好 3 2 3 2 2" xfId="31895"/>
    <cellStyle name="好 3 2 3 2 3" xfId="31897"/>
    <cellStyle name="好 3 2 4" xfId="16840"/>
    <cellStyle name="好 3 2 4 2" xfId="26911"/>
    <cellStyle name="好 3 2 4 2 2" xfId="31898"/>
    <cellStyle name="好 3 2 4 2 3" xfId="31900"/>
    <cellStyle name="好 3 2 5" xfId="31901"/>
    <cellStyle name="好 3 2 5 2" xfId="31902"/>
    <cellStyle name="好 3 2 5 2 2" xfId="31903"/>
    <cellStyle name="好 3 2 5 2 3" xfId="31904"/>
    <cellStyle name="好 3 2 6" xfId="31905"/>
    <cellStyle name="好 3 2 6 2" xfId="31906"/>
    <cellStyle name="好 3 2 6 3" xfId="31907"/>
    <cellStyle name="好 3 2 7" xfId="31908"/>
    <cellStyle name="好 3 2 8" xfId="31909"/>
    <cellStyle name="好 3 3" xfId="31910"/>
    <cellStyle name="好 3 3 2" xfId="31911"/>
    <cellStyle name="好 3 3 2 2" xfId="31912"/>
    <cellStyle name="好 3 3 2 2 2" xfId="31913"/>
    <cellStyle name="好 3 3 2 2 2 2" xfId="31915"/>
    <cellStyle name="好 3 3 2 2 2 3" xfId="14754"/>
    <cellStyle name="好 3 3 2 3" xfId="31916"/>
    <cellStyle name="好 3 3 2 3 2" xfId="10949"/>
    <cellStyle name="好 3 3 2 3 2 2" xfId="31917"/>
    <cellStyle name="好 3 3 2 3 2 3" xfId="31918"/>
    <cellStyle name="好 3 3 2 4" xfId="17979"/>
    <cellStyle name="好 3 3 2 4 2" xfId="10964"/>
    <cellStyle name="好 3 3 2 4 3" xfId="10969"/>
    <cellStyle name="好 3 3 3" xfId="31919"/>
    <cellStyle name="好 3 3 3 2" xfId="31920"/>
    <cellStyle name="好 3 3 3 2 2" xfId="31921"/>
    <cellStyle name="好 3 3 3 2 3" xfId="31922"/>
    <cellStyle name="好 3 3 4" xfId="31923"/>
    <cellStyle name="好 3 3 4 2" xfId="26921"/>
    <cellStyle name="好 3 3 4 2 2" xfId="31924"/>
    <cellStyle name="好 3 3 4 2 3" xfId="31925"/>
    <cellStyle name="好 3 3 5" xfId="31926"/>
    <cellStyle name="好 3 3 5 2" xfId="31927"/>
    <cellStyle name="好 3 3 5 2 2" xfId="31928"/>
    <cellStyle name="好 3 3 5 2 3" xfId="31929"/>
    <cellStyle name="好 3 3 6" xfId="31930"/>
    <cellStyle name="好 3 3 6 2" xfId="31931"/>
    <cellStyle name="好 3 3 6 3" xfId="31932"/>
    <cellStyle name="好 3 3 7" xfId="31933"/>
    <cellStyle name="好 3 3 8" xfId="31934"/>
    <cellStyle name="好 3 4" xfId="31935"/>
    <cellStyle name="好 3 4 2" xfId="31936"/>
    <cellStyle name="好 3 4 2 2" xfId="31937"/>
    <cellStyle name="好 3 4 2 2 2" xfId="31938"/>
    <cellStyle name="好 3 4 2 2 2 2" xfId="17013"/>
    <cellStyle name="好 3 4 2 2 2 3" xfId="31939"/>
    <cellStyle name="好 3 4 2 3" xfId="2251"/>
    <cellStyle name="好 3 4 2 3 2" xfId="1858"/>
    <cellStyle name="好 3 4 2 3 3" xfId="4525"/>
    <cellStyle name="好 3 4 3" xfId="31940"/>
    <cellStyle name="好 3 4 3 2" xfId="31941"/>
    <cellStyle name="好 3 4 3 2 2" xfId="31942"/>
    <cellStyle name="好 3 4 3 2 3" xfId="31943"/>
    <cellStyle name="好 3 4 4" xfId="31944"/>
    <cellStyle name="好 3 4 4 2" xfId="26933"/>
    <cellStyle name="好 3 4 4 2 2" xfId="31945"/>
    <cellStyle name="好 3 4 4 2 3" xfId="31946"/>
    <cellStyle name="好 3 4 5" xfId="31947"/>
    <cellStyle name="好 3 4 5 2" xfId="31948"/>
    <cellStyle name="好 3 4 5 3" xfId="31949"/>
    <cellStyle name="好 3 4 6" xfId="31950"/>
    <cellStyle name="好 3 4 7" xfId="31951"/>
    <cellStyle name="好 3 5" xfId="31952"/>
    <cellStyle name="好 3 5 2" xfId="31953"/>
    <cellStyle name="好 3 5 2 2" xfId="22068"/>
    <cellStyle name="好 3 5 2 2 2" xfId="31954"/>
    <cellStyle name="好 3 5 2 2 3" xfId="31955"/>
    <cellStyle name="好 3 5 3" xfId="31956"/>
    <cellStyle name="好 3 5 3 2" xfId="22076"/>
    <cellStyle name="好 3 5 3 3" xfId="31957"/>
    <cellStyle name="好 3 6" xfId="31958"/>
    <cellStyle name="好 3 6 2" xfId="31959"/>
    <cellStyle name="好 3 6 2 2" xfId="22091"/>
    <cellStyle name="好 3 6 2 3" xfId="31126"/>
    <cellStyle name="好 3 7" xfId="31960"/>
    <cellStyle name="好 3 7 2" xfId="31961"/>
    <cellStyle name="好 3 7 2 2" xfId="22101"/>
    <cellStyle name="好 3 7 2 3" xfId="31962"/>
    <cellStyle name="好 3 8" xfId="12818"/>
    <cellStyle name="好 3 8 2" xfId="12821"/>
    <cellStyle name="好 3 8 2 2" xfId="10841"/>
    <cellStyle name="好 3 8 2 3" xfId="12826"/>
    <cellStyle name="好 3 9" xfId="12837"/>
    <cellStyle name="好 3 9 2" xfId="1065"/>
    <cellStyle name="好 3 9 2 2" xfId="1070"/>
    <cellStyle name="好 3 9 2 3" xfId="1100"/>
    <cellStyle name="好 3_11" xfId="5197"/>
    <cellStyle name="好 4" xfId="24915"/>
    <cellStyle name="好 4 10" xfId="16517"/>
    <cellStyle name="好 4 2" xfId="30399"/>
    <cellStyle name="好 4 2 2" xfId="31963"/>
    <cellStyle name="好 4 2 2 2" xfId="31964"/>
    <cellStyle name="好 4 2 2 2 2" xfId="31253"/>
    <cellStyle name="好 4 2 2 2 3" xfId="31256"/>
    <cellStyle name="好 4 2 3" xfId="31965"/>
    <cellStyle name="好 4 2 3 2" xfId="14368"/>
    <cellStyle name="好 4 2 3 2 2" xfId="996"/>
    <cellStyle name="好 4 2 3 2 3" xfId="1002"/>
    <cellStyle name="好 4 2 4" xfId="31967"/>
    <cellStyle name="好 4 2 4 2" xfId="14735"/>
    <cellStyle name="好 4 2 4 3" xfId="14739"/>
    <cellStyle name="好 4 3" xfId="30401"/>
    <cellStyle name="好 4 3 2" xfId="31969"/>
    <cellStyle name="好 4 3 2 2" xfId="31970"/>
    <cellStyle name="好 4 3 2 3" xfId="31971"/>
    <cellStyle name="好 4 4" xfId="31484"/>
    <cellStyle name="好 4 4 2" xfId="31486"/>
    <cellStyle name="好 4 4 2 2" xfId="31972"/>
    <cellStyle name="好 4 4 2 3" xfId="5462"/>
    <cellStyle name="好 4 5" xfId="31973"/>
    <cellStyle name="好 4 5 2" xfId="31974"/>
    <cellStyle name="好 4 5 2 2" xfId="22119"/>
    <cellStyle name="好 4 5 2 3" xfId="25268"/>
    <cellStyle name="好 4 6" xfId="31975"/>
    <cellStyle name="好 4 6 2" xfId="31976"/>
    <cellStyle name="好 4 6 2 2" xfId="31977"/>
    <cellStyle name="好 4 6 2 3" xfId="31978"/>
    <cellStyle name="好 4 7" xfId="31979"/>
    <cellStyle name="好 4 7 2" xfId="31980"/>
    <cellStyle name="好 4 7 2 2" xfId="31981"/>
    <cellStyle name="好 4 7 2 3" xfId="31982"/>
    <cellStyle name="好 4 8" xfId="8717"/>
    <cellStyle name="好 4 8 2" xfId="12862"/>
    <cellStyle name="好 4 8 3" xfId="12869"/>
    <cellStyle name="好 4 9" xfId="12871"/>
    <cellStyle name="好 5" xfId="24917"/>
    <cellStyle name="好 5 2" xfId="31983"/>
    <cellStyle name="好 5 2 2" xfId="31984"/>
    <cellStyle name="好 5 2 2 2" xfId="4164"/>
    <cellStyle name="好 5 2 2 3" xfId="31985"/>
    <cellStyle name="好 5 3" xfId="31986"/>
    <cellStyle name="好 5 3 2" xfId="31987"/>
    <cellStyle name="好 5 3 2 2" xfId="4520"/>
    <cellStyle name="好 5 3 2 3" xfId="31988"/>
    <cellStyle name="好 5 4" xfId="31490"/>
    <cellStyle name="好 5 4 2" xfId="31989"/>
    <cellStyle name="好 5 4 2 2" xfId="24819"/>
    <cellStyle name="好 5 4 2 3" xfId="31990"/>
    <cellStyle name="好 5 5" xfId="31493"/>
    <cellStyle name="好 5 5 2" xfId="31991"/>
    <cellStyle name="好 5 5 2 2" xfId="24830"/>
    <cellStyle name="好 5 5 2 3" xfId="31992"/>
    <cellStyle name="好 5 6" xfId="31994"/>
    <cellStyle name="好 5 6 2" xfId="31995"/>
    <cellStyle name="好 5 6 3" xfId="31996"/>
    <cellStyle name="好 6" xfId="31997"/>
    <cellStyle name="好 6 2" xfId="31998"/>
    <cellStyle name="好 6 2 2" xfId="31999"/>
    <cellStyle name="好 6 2 2 2" xfId="24849"/>
    <cellStyle name="好 6 2 2 3" xfId="30040"/>
    <cellStyle name="好 6 3" xfId="32000"/>
    <cellStyle name="好 6 3 2" xfId="3571"/>
    <cellStyle name="好 6 3 2 2" xfId="24853"/>
    <cellStyle name="好 6 3 2 3" xfId="30049"/>
    <cellStyle name="好 6 4" xfId="22634"/>
    <cellStyle name="好 6 4 2" xfId="32001"/>
    <cellStyle name="好 6 4 3" xfId="32002"/>
    <cellStyle name="好 7" xfId="32003"/>
    <cellStyle name="好 7 2" xfId="32004"/>
    <cellStyle name="好 7 2 2" xfId="32005"/>
    <cellStyle name="好 7 2 2 2" xfId="24866"/>
    <cellStyle name="好 7 2 2 3" xfId="30748"/>
    <cellStyle name="好 7 3" xfId="29171"/>
    <cellStyle name="好 7 3 2" xfId="14920"/>
    <cellStyle name="好 7 3 3" xfId="32006"/>
    <cellStyle name="好 8" xfId="32007"/>
    <cellStyle name="好 8 2" xfId="32010"/>
    <cellStyle name="好 8 2 2" xfId="27854"/>
    <cellStyle name="好 8 2 2 2" xfId="32012"/>
    <cellStyle name="好 8 2 2 3" xfId="30992"/>
    <cellStyle name="好 8 3" xfId="32013"/>
    <cellStyle name="好 8 3 2" xfId="32015"/>
    <cellStyle name="好 8 3 3" xfId="1519"/>
    <cellStyle name="好 9" xfId="32016"/>
    <cellStyle name="好 9 2" xfId="5816"/>
    <cellStyle name="好 9 2 2" xfId="7697"/>
    <cellStyle name="好 9 2 2 2" xfId="27762"/>
    <cellStyle name="好 9 2 2 3" xfId="28798"/>
    <cellStyle name="好 9 3" xfId="8540"/>
    <cellStyle name="好 9 3 2" xfId="17667"/>
    <cellStyle name="好 9 3 3" xfId="17673"/>
    <cellStyle name="好_2标量清单" xfId="26430"/>
    <cellStyle name="好_2标量清单 10" xfId="32017"/>
    <cellStyle name="好_2标量清单 10 2" xfId="4145"/>
    <cellStyle name="好_2标量清单 10 2 2" xfId="32018"/>
    <cellStyle name="好_2标量清单 10 2 2 2" xfId="29695"/>
    <cellStyle name="好_2标量清单 10 2 2 3" xfId="32019"/>
    <cellStyle name="好_2标量清单 10 3" xfId="5853"/>
    <cellStyle name="好_2标量清单 10 3 2" xfId="15093"/>
    <cellStyle name="好_2标量清单 10 3 3" xfId="15096"/>
    <cellStyle name="好_2标量清单 11" xfId="32020"/>
    <cellStyle name="好_2标量清单 11 2" xfId="5865"/>
    <cellStyle name="好_2标量清单 11 2 2" xfId="32021"/>
    <cellStyle name="好_2标量清单 11 2 3" xfId="32022"/>
    <cellStyle name="好_2标量清单 12" xfId="32024"/>
    <cellStyle name="好_2标量清单 12 2" xfId="32025"/>
    <cellStyle name="好_2标量清单 12 3" xfId="19813"/>
    <cellStyle name="好_2标量清单 2" xfId="26432"/>
    <cellStyle name="好_2标量清单 2 2" xfId="14982"/>
    <cellStyle name="好_2标量清单 2 2 2" xfId="32026"/>
    <cellStyle name="好_2标量清单 2 2 2 2" xfId="32027"/>
    <cellStyle name="好_2标量清单 2 2 2 2 2" xfId="32028"/>
    <cellStyle name="好_2标量清单 2 2 2 2 3" xfId="32029"/>
    <cellStyle name="好_2标量清单 2 2 3" xfId="4062"/>
    <cellStyle name="好_2标量清单 2 2 3 2" xfId="32030"/>
    <cellStyle name="好_2标量清单 2 2 3 3" xfId="7480"/>
    <cellStyle name="好_2标量清单 2 3" xfId="14986"/>
    <cellStyle name="好_2标量清单 2 3 2" xfId="32031"/>
    <cellStyle name="好_2标量清单 2 3 2 2" xfId="32032"/>
    <cellStyle name="好_2标量清单 2 3 2 2 2" xfId="32034"/>
    <cellStyle name="好_2标量清单 2 3 2 2 3" xfId="32036"/>
    <cellStyle name="好_2标量清单 2 3 3" xfId="32038"/>
    <cellStyle name="好_2标量清单 2 3 3 2" xfId="32039"/>
    <cellStyle name="好_2标量清单 2 3 3 3" xfId="8515"/>
    <cellStyle name="好_2标量清单 2 4" xfId="31004"/>
    <cellStyle name="好_2标量清单 2 4 2" xfId="32041"/>
    <cellStyle name="好_2标量清单 2 4 2 2" xfId="32042"/>
    <cellStyle name="好_2标量清单 2 4 2 2 2" xfId="31013"/>
    <cellStyle name="好_2标量清单 2 4 2 2 3" xfId="31015"/>
    <cellStyle name="好_2标量清单 2 4 3" xfId="25332"/>
    <cellStyle name="好_2标量清单 2 4 3 2" xfId="32043"/>
    <cellStyle name="好_2标量清单 2 4 3 3" xfId="8656"/>
    <cellStyle name="好_2标量清单 2 5" xfId="31006"/>
    <cellStyle name="好_2标量清单 2 5 2" xfId="32044"/>
    <cellStyle name="好_2标量清单 2 5 2 2" xfId="32045"/>
    <cellStyle name="好_2标量清单 2 5 2 2 2" xfId="32046"/>
    <cellStyle name="好_2标量清单 2 5 2 2 3" xfId="32047"/>
    <cellStyle name="好_2标量清单 2 5 3" xfId="15173"/>
    <cellStyle name="好_2标量清单 2 5 3 2" xfId="15106"/>
    <cellStyle name="好_2标量清单 2 5 3 3" xfId="5989"/>
    <cellStyle name="好_2标量清单 2 6" xfId="32048"/>
    <cellStyle name="好_2标量清单 2 6 2" xfId="32049"/>
    <cellStyle name="好_2标量清单 2 6 2 2" xfId="32050"/>
    <cellStyle name="好_2标量清单 2 6 2 3" xfId="32051"/>
    <cellStyle name="好_2标量清单 2 7" xfId="32052"/>
    <cellStyle name="好_2标量清单 2 7 2" xfId="28744"/>
    <cellStyle name="好_2标量清单 2 7 3" xfId="15256"/>
    <cellStyle name="好_2标量清单 3" xfId="26434"/>
    <cellStyle name="好_2标量清单 3 2" xfId="22423"/>
    <cellStyle name="好_2标量清单 3 2 2" xfId="32053"/>
    <cellStyle name="好_2标量清单 3 2 2 2" xfId="32054"/>
    <cellStyle name="好_2标量清单 3 2 2 2 2" xfId="12558"/>
    <cellStyle name="好_2标量清单 3 2 2 2 3" xfId="25187"/>
    <cellStyle name="好_2标量清单 3 2 3" xfId="32055"/>
    <cellStyle name="好_2标量清单 3 2 3 2" xfId="32056"/>
    <cellStyle name="好_2标量清单 3 2 3 3" xfId="9649"/>
    <cellStyle name="好_2标量清单 3 3" xfId="22425"/>
    <cellStyle name="好_2标量清单 3 3 2" xfId="32057"/>
    <cellStyle name="好_2标量清单 3 3 2 2" xfId="32059"/>
    <cellStyle name="好_2标量清单 3 3 2 2 2" xfId="32060"/>
    <cellStyle name="好_2标量清单 3 3 2 2 3" xfId="32061"/>
    <cellStyle name="好_2标量清单 3 3 3" xfId="32062"/>
    <cellStyle name="好_2标量清单 3 3 3 2" xfId="32064"/>
    <cellStyle name="好_2标量清单 3 3 3 3" xfId="7356"/>
    <cellStyle name="好_2标量清单 3 4" xfId="28396"/>
    <cellStyle name="好_2标量清单 3 4 2" xfId="32065"/>
    <cellStyle name="好_2标量清单 3 4 2 2" xfId="32066"/>
    <cellStyle name="好_2标量清单 3 4 2 2 2" xfId="32067"/>
    <cellStyle name="好_2标量清单 3 4 2 2 3" xfId="32068"/>
    <cellStyle name="好_2标量清单 3 4 3" xfId="32069"/>
    <cellStyle name="好_2标量清单 3 4 3 2" xfId="32070"/>
    <cellStyle name="好_2标量清单 3 4 3 3" xfId="10142"/>
    <cellStyle name="好_2标量清单 3 5" xfId="32071"/>
    <cellStyle name="好_2标量清单 3 5 2" xfId="32072"/>
    <cellStyle name="好_2标量清单 3 5 2 2" xfId="32073"/>
    <cellStyle name="好_2标量清单 3 5 2 2 2" xfId="32075"/>
    <cellStyle name="好_2标量清单 3 5 2 2 3" xfId="28400"/>
    <cellStyle name="好_2标量清单 3 5 3" xfId="15310"/>
    <cellStyle name="好_2标量清单 3 5 3 2" xfId="11933"/>
    <cellStyle name="好_2标量清单 3 5 3 3" xfId="6161"/>
    <cellStyle name="好_2标量清单 3 6" xfId="32077"/>
    <cellStyle name="好_2标量清单 3 6 2" xfId="28546"/>
    <cellStyle name="好_2标量清单 3 6 2 2" xfId="32078"/>
    <cellStyle name="好_2标量清单 3 6 2 3" xfId="27092"/>
    <cellStyle name="好_2标量清单 3 7" xfId="32079"/>
    <cellStyle name="好_2标量清单 3 7 2" xfId="32080"/>
    <cellStyle name="好_2标量清单 3 7 3" xfId="15406"/>
    <cellStyle name="好_2标量清单 4" xfId="32081"/>
    <cellStyle name="好_2标量清单 4 2" xfId="22434"/>
    <cellStyle name="好_2标量清单 4 2 2" xfId="32083"/>
    <cellStyle name="好_2标量清单 4 2 2 2" xfId="32085"/>
    <cellStyle name="好_2标量清单 4 2 2 2 2" xfId="13245"/>
    <cellStyle name="好_2标量清单 4 2 2 2 3" xfId="31074"/>
    <cellStyle name="好_2标量清单 4 2 3" xfId="32087"/>
    <cellStyle name="好_2标量清单 4 2 3 2" xfId="32089"/>
    <cellStyle name="好_2标量清单 4 2 3 3" xfId="11813"/>
    <cellStyle name="好_2标量清单 4 3" xfId="22435"/>
    <cellStyle name="好_2标量清单 4 3 2" xfId="32090"/>
    <cellStyle name="好_2标量清单 4 3 2 2" xfId="32092"/>
    <cellStyle name="好_2标量清单 4 3 2 2 2" xfId="32093"/>
    <cellStyle name="好_2标量清单 4 3 2 2 3" xfId="32094"/>
    <cellStyle name="好_2标量清单 4 3 3" xfId="32095"/>
    <cellStyle name="好_2标量清单 4 3 3 2" xfId="32097"/>
    <cellStyle name="好_2标量清单 4 3 3 3" xfId="11841"/>
    <cellStyle name="好_2标量清单 4 4" xfId="32098"/>
    <cellStyle name="好_2标量清单 4 4 2" xfId="32099"/>
    <cellStyle name="好_2标量清单 4 4 2 2" xfId="32100"/>
    <cellStyle name="好_2标量清单 4 4 2 2 2" xfId="32101"/>
    <cellStyle name="好_2标量清单 4 4 2 2 3" xfId="32102"/>
    <cellStyle name="好_2标量清单 4 4 3" xfId="32103"/>
    <cellStyle name="好_2标量清单 4 4 3 2" xfId="32104"/>
    <cellStyle name="好_2标量清单 4 4 3 3" xfId="11872"/>
    <cellStyle name="好_2标量清单 4 5" xfId="32105"/>
    <cellStyle name="好_2标量清单 4 5 2" xfId="32106"/>
    <cellStyle name="好_2标量清单 4 5 2 2" xfId="32107"/>
    <cellStyle name="好_2标量清单 4 5 2 2 2" xfId="32108"/>
    <cellStyle name="好_2标量清单 4 5 2 2 3" xfId="575"/>
    <cellStyle name="好_2标量清单 4 5 3" xfId="15437"/>
    <cellStyle name="好_2标量清单 4 5 3 2" xfId="15439"/>
    <cellStyle name="好_2标量清单 4 5 3 3" xfId="11880"/>
    <cellStyle name="好_2标量清单 4 6" xfId="26242"/>
    <cellStyle name="好_2标量清单 4 6 2" xfId="32109"/>
    <cellStyle name="好_2标量清单 4 6 2 2" xfId="32110"/>
    <cellStyle name="好_2标量清单 4 6 2 3" xfId="27215"/>
    <cellStyle name="好_2标量清单 4 7" xfId="26244"/>
    <cellStyle name="好_2标量清单 4 7 2" xfId="32111"/>
    <cellStyle name="好_2标量清单 4 7 3" xfId="15463"/>
    <cellStyle name="好_2标量清单 5" xfId="32112"/>
    <cellStyle name="好_2标量清单 5 2" xfId="22442"/>
    <cellStyle name="好_2标量清单 5 2 2" xfId="32113"/>
    <cellStyle name="好_2标量清单 5 2 2 2" xfId="32114"/>
    <cellStyle name="好_2标量清单 5 2 2 2 2" xfId="18974"/>
    <cellStyle name="好_2标量清单 5 2 2 2 3" xfId="32115"/>
    <cellStyle name="好_2标量清单 5 2 3" xfId="3576"/>
    <cellStyle name="好_2标量清单 5 2 3 2" xfId="32116"/>
    <cellStyle name="好_2标量清单 5 2 3 3" xfId="13678"/>
    <cellStyle name="好_2标量清单 5 3" xfId="32117"/>
    <cellStyle name="好_2标量清单 5 3 2" xfId="32119"/>
    <cellStyle name="好_2标量清单 5 3 2 2" xfId="32120"/>
    <cellStyle name="好_2标量清单 5 3 2 2 2" xfId="32121"/>
    <cellStyle name="好_2标量清单 5 3 2 2 3" xfId="32122"/>
    <cellStyle name="好_2标量清单 5 3 3" xfId="32123"/>
    <cellStyle name="好_2标量清单 5 3 3 2" xfId="32124"/>
    <cellStyle name="好_2标量清单 5 3 3 3" xfId="13717"/>
    <cellStyle name="好_2标量清单 5 4" xfId="32125"/>
    <cellStyle name="好_2标量清单 5 4 2" xfId="32127"/>
    <cellStyle name="好_2标量清单 5 4 2 2" xfId="32128"/>
    <cellStyle name="好_2标量清单 5 4 2 2 2" xfId="17969"/>
    <cellStyle name="好_2标量清单 5 4 2 2 3" xfId="32129"/>
    <cellStyle name="好_2标量清单 5 4 3" xfId="32130"/>
    <cellStyle name="好_2标量清单 5 4 3 2" xfId="32131"/>
    <cellStyle name="好_2标量清单 5 4 3 3" xfId="13776"/>
    <cellStyle name="好_2标量清单 5 5" xfId="32132"/>
    <cellStyle name="好_2标量清单 5 5 2" xfId="32133"/>
    <cellStyle name="好_2标量清单 5 5 2 2" xfId="32134"/>
    <cellStyle name="好_2标量清单 5 5 2 2 2" xfId="32135"/>
    <cellStyle name="好_2标量清单 5 5 2 2 3" xfId="32136"/>
    <cellStyle name="好_2标量清单 5 5 3" xfId="15472"/>
    <cellStyle name="好_2标量清单 5 5 3 2" xfId="12338"/>
    <cellStyle name="好_2标量清单 5 5 3 3" xfId="12377"/>
    <cellStyle name="好_2标量清单 5 6" xfId="32137"/>
    <cellStyle name="好_2标量清单 5 6 2" xfId="23331"/>
    <cellStyle name="好_2标量清单 5 6 2 2" xfId="32138"/>
    <cellStyle name="好_2标量清单 5 6 2 3" xfId="32139"/>
    <cellStyle name="好_2标量清单 5 7" xfId="32140"/>
    <cellStyle name="好_2标量清单 5 7 2" xfId="24035"/>
    <cellStyle name="好_2标量清单 5 7 3" xfId="15486"/>
    <cellStyle name="好_2标量清单 6" xfId="24676"/>
    <cellStyle name="好_2标量清单 6 2" xfId="32141"/>
    <cellStyle name="好_2标量清单 6 2 2" xfId="32142"/>
    <cellStyle name="好_2标量清单 6 2 2 2" xfId="32143"/>
    <cellStyle name="好_2标量清单 6 2 2 3" xfId="32144"/>
    <cellStyle name="好_2标量清单 6 3" xfId="32033"/>
    <cellStyle name="好_2标量清单 6 3 2" xfId="32035"/>
    <cellStyle name="好_2标量清单 6 3 3" xfId="32037"/>
    <cellStyle name="好_2标量清单 7" xfId="24678"/>
    <cellStyle name="好_2标量清单 7 2" xfId="32145"/>
    <cellStyle name="好_2标量清单 7 2 2" xfId="32146"/>
    <cellStyle name="好_2标量清单 7 2 2 2" xfId="32147"/>
    <cellStyle name="好_2标量清单 7 2 2 3" xfId="25226"/>
    <cellStyle name="好_2标量清单 7 3" xfId="32040"/>
    <cellStyle name="好_2标量清单 7 3 2" xfId="32148"/>
    <cellStyle name="好_2标量清单 7 3 3" xfId="32009"/>
    <cellStyle name="好_2标量清单 8" xfId="32149"/>
    <cellStyle name="好_2标量清单 8 2" xfId="32150"/>
    <cellStyle name="好_2标量清单 8 2 2" xfId="22997"/>
    <cellStyle name="好_2标量清单 8 2 2 2" xfId="32152"/>
    <cellStyle name="好_2标量清单 8 2 2 3" xfId="32153"/>
    <cellStyle name="好_2标量清单 8 3" xfId="32154"/>
    <cellStyle name="好_2标量清单 8 3 2" xfId="23003"/>
    <cellStyle name="好_2标量清单 8 3 3" xfId="32155"/>
    <cellStyle name="好_2标量清单 9" xfId="8198"/>
    <cellStyle name="好_2标量清单 9 2" xfId="18852"/>
    <cellStyle name="好_2标量清单 9 2 2" xfId="18281"/>
    <cellStyle name="好_2标量清单 9 2 2 2" xfId="32157"/>
    <cellStyle name="好_2标量清单 9 2 2 3" xfId="32159"/>
    <cellStyle name="好_2标量清单 9 3" xfId="18857"/>
    <cellStyle name="好_2标量清单 9 3 2" xfId="32161"/>
    <cellStyle name="好_2标量清单 9 3 3" xfId="32163"/>
    <cellStyle name="好_2标量清单_连云港电厂闸投标报价——20130721" xfId="6828"/>
    <cellStyle name="好_2标量清单_连云港电厂闸投标报价——20130721 2" xfId="3939"/>
    <cellStyle name="好_2标量清单_连云港电厂闸投标报价——20130721 2 2" xfId="6833"/>
    <cellStyle name="好_2标量清单_连云港电厂闸投标报价——20130721 2 2 2" xfId="32164"/>
    <cellStyle name="好_2标量清单_连云港电厂闸投标报价——20130721 2 2 3" xfId="32165"/>
    <cellStyle name="好_2标量清单_连云港电厂闸投标报价——20130721 3" xfId="6837"/>
    <cellStyle name="好_2标量清单_连云港电厂闸投标报价——20130721 3 2" xfId="32167"/>
    <cellStyle name="好_2标量清单_连云港电厂闸投标报价——20130721 3 3" xfId="32168"/>
    <cellStyle name="好_部分工程养护" xfId="19450"/>
    <cellStyle name="好_部分工程养护 2" xfId="32170"/>
    <cellStyle name="好_部分工程养护 2 2" xfId="10429"/>
    <cellStyle name="好_部分工程养护 2 3" xfId="10432"/>
    <cellStyle name="好_刘老涧二站概算0811" xfId="3846"/>
    <cellStyle name="好_刘老涧二站概算0811 2" xfId="17004"/>
    <cellStyle name="好_刘老涧二站概算0811 2 2" xfId="32171"/>
    <cellStyle name="好_刘老涧二站概算0811 2 3" xfId="32172"/>
    <cellStyle name="好_刘老涧二站概算0811_通榆河北延电厂闸拆建(机电报价)" xfId="32173"/>
    <cellStyle name="好_刘老涧二站概算0811_通榆河北延电厂闸拆建(机电报价) 2" xfId="4125"/>
    <cellStyle name="好_刘老涧二站概算0811_通榆河北延电厂闸拆建(机电报价) 2 2" xfId="10443"/>
    <cellStyle name="好_刘老涧二站概算0811_通榆河北延电厂闸拆建(机电报价) 2 3" xfId="10448"/>
    <cellStyle name="好_通榆河北延电厂闸拆建(机电报价)" xfId="31585"/>
    <cellStyle name="好_通榆河北延电厂闸拆建(机电报价) 2" xfId="12899"/>
    <cellStyle name="好_通榆河北延电厂闸拆建(机电报价) 2 2" xfId="12930"/>
    <cellStyle name="好_通榆河北延电厂闸拆建(机电报价) 2 2 2" xfId="12937"/>
    <cellStyle name="好_通榆河北延电厂闸拆建(机电报价) 2 2 3" xfId="13039"/>
    <cellStyle name="好_通榆河北延电厂闸拆建(机电报价) 3" xfId="13442"/>
    <cellStyle name="好_通榆河北延电厂闸拆建(机电报价) 3 2" xfId="1540"/>
    <cellStyle name="好_通榆河北延电厂闸拆建(机电报价) 3 3" xfId="13550"/>
    <cellStyle name="好_皂河站最终" xfId="32174"/>
    <cellStyle name="好_皂河站最终 10" xfId="1051"/>
    <cellStyle name="好_皂河站最终 10 2" xfId="4778"/>
    <cellStyle name="好_皂河站最终 10 2 2" xfId="32175"/>
    <cellStyle name="好_皂河站最终 10 2 2 2" xfId="32176"/>
    <cellStyle name="好_皂河站最终 10 2 2 3" xfId="32177"/>
    <cellStyle name="好_皂河站最终 10 3" xfId="25840"/>
    <cellStyle name="好_皂河站最终 10 3 2" xfId="32178"/>
    <cellStyle name="好_皂河站最终 10 3 3" xfId="32179"/>
    <cellStyle name="好_皂河站最终 11" xfId="32180"/>
    <cellStyle name="好_皂河站最终 11 2" xfId="4806"/>
    <cellStyle name="好_皂河站最终 11 2 2" xfId="32181"/>
    <cellStyle name="好_皂河站最终 11 2 3" xfId="32182"/>
    <cellStyle name="好_皂河站最终 12" xfId="30950"/>
    <cellStyle name="好_皂河站最终 12 2" xfId="30952"/>
    <cellStyle name="好_皂河站最终 12 3" xfId="32183"/>
    <cellStyle name="好_皂河站最终 2" xfId="32184"/>
    <cellStyle name="好_皂河站最终 2 10" xfId="32185"/>
    <cellStyle name="好_皂河站最终 2 10 2" xfId="28115"/>
    <cellStyle name="好_皂河站最终 2 10 2 2" xfId="32187"/>
    <cellStyle name="好_皂河站最终 2 10 2 2 2" xfId="32188"/>
    <cellStyle name="好_皂河站最终 2 10 2 2 3" xfId="4953"/>
    <cellStyle name="好_皂河站最终 2 10 3" xfId="28117"/>
    <cellStyle name="好_皂河站最终 2 10 3 2" xfId="32189"/>
    <cellStyle name="好_皂河站最终 2 10 3 3" xfId="32190"/>
    <cellStyle name="好_皂河站最终 2 11" xfId="32191"/>
    <cellStyle name="好_皂河站最终 2 11 2" xfId="28121"/>
    <cellStyle name="好_皂河站最终 2 11 2 2" xfId="32192"/>
    <cellStyle name="好_皂河站最终 2 11 2 3" xfId="32193"/>
    <cellStyle name="好_皂河站最终 2 12" xfId="32194"/>
    <cellStyle name="好_皂河站最终 2 12 2" xfId="28126"/>
    <cellStyle name="好_皂河站最终 2 12 3" xfId="32195"/>
    <cellStyle name="好_皂河站最终 2 2" xfId="32196"/>
    <cellStyle name="好_皂河站最终 2 2 2" xfId="30633"/>
    <cellStyle name="好_皂河站最终 2 2 2 2" xfId="2188"/>
    <cellStyle name="好_皂河站最终 2 2 2 2 2" xfId="5250"/>
    <cellStyle name="好_皂河站最终 2 2 2 2 2 2" xfId="22900"/>
    <cellStyle name="好_皂河站最终 2 2 2 2 2 3" xfId="4708"/>
    <cellStyle name="好_皂河站最终 2 2 2 3" xfId="30634"/>
    <cellStyle name="好_皂河站最终 2 2 2 3 2" xfId="13070"/>
    <cellStyle name="好_皂河站最终 2 2 2 3 3" xfId="13075"/>
    <cellStyle name="好_皂河站最终 2 2 3" xfId="30639"/>
    <cellStyle name="好_皂河站最终 2 2 3 2" xfId="28958"/>
    <cellStyle name="好_皂河站最终 2 2 3 2 2" xfId="5293"/>
    <cellStyle name="好_皂河站最终 2 2 3 2 2 2" xfId="32197"/>
    <cellStyle name="好_皂河站最终 2 2 3 2 2 3" xfId="5026"/>
    <cellStyle name="好_皂河站最终 2 2 3 3" xfId="32198"/>
    <cellStyle name="好_皂河站最终 2 2 3 3 2" xfId="29550"/>
    <cellStyle name="好_皂河站最终 2 2 3 3 3" xfId="32201"/>
    <cellStyle name="好_皂河站最终 2 2 4" xfId="30644"/>
    <cellStyle name="好_皂河站最终 2 2 4 2" xfId="23809"/>
    <cellStyle name="好_皂河站最终 2 2 4 2 2" xfId="23812"/>
    <cellStyle name="好_皂河站最终 2 2 4 2 2 2" xfId="23814"/>
    <cellStyle name="好_皂河站最终 2 2 4 2 2 3" xfId="23816"/>
    <cellStyle name="好_皂河站最终 2 2 4 3" xfId="23822"/>
    <cellStyle name="好_皂河站最终 2 2 4 3 2" xfId="23826"/>
    <cellStyle name="好_皂河站最终 2 2 4 3 3" xfId="23829"/>
    <cellStyle name="好_皂河站最终 2 2 5" xfId="30646"/>
    <cellStyle name="好_皂河站最终 2 2 5 2" xfId="23857"/>
    <cellStyle name="好_皂河站最终 2 2 5 2 2" xfId="23860"/>
    <cellStyle name="好_皂河站最终 2 2 5 2 2 2" xfId="23862"/>
    <cellStyle name="好_皂河站最终 2 2 5 2 2 3" xfId="23864"/>
    <cellStyle name="好_皂河站最终 2 2 5 3" xfId="23867"/>
    <cellStyle name="好_皂河站最终 2 2 5 3 2" xfId="23871"/>
    <cellStyle name="好_皂河站最终 2 2 5 3 3" xfId="23873"/>
    <cellStyle name="好_皂河站最终 2 2 6" xfId="24938"/>
    <cellStyle name="好_皂河站最终 2 2 6 2" xfId="23894"/>
    <cellStyle name="好_皂河站最终 2 2 6 2 2" xfId="24941"/>
    <cellStyle name="好_皂河站最终 2 2 6 2 3" xfId="24945"/>
    <cellStyle name="好_皂河站最终 2 2 7" xfId="24948"/>
    <cellStyle name="好_皂河站最终 2 2 7 2" xfId="24950"/>
    <cellStyle name="好_皂河站最终 2 2 7 3" xfId="24955"/>
    <cellStyle name="好_皂河站最终 2 3" xfId="32202"/>
    <cellStyle name="好_皂河站最终 2 3 2" xfId="30677"/>
    <cellStyle name="好_皂河站最终 2 3 2 2" xfId="3230"/>
    <cellStyle name="好_皂河站最终 2 3 2 2 2" xfId="13232"/>
    <cellStyle name="好_皂河站最终 2 3 2 2 2 2" xfId="23375"/>
    <cellStyle name="好_皂河站最终 2 3 2 2 2 3" xfId="7240"/>
    <cellStyle name="好_皂河站最终 2 3 2 3" xfId="30678"/>
    <cellStyle name="好_皂河站最终 2 3 2 3 2" xfId="13241"/>
    <cellStyle name="好_皂河站最终 2 3 2 3 3" xfId="13248"/>
    <cellStyle name="好_皂河站最终 2 3 3" xfId="30681"/>
    <cellStyle name="好_皂河站最终 2 3 3 2" xfId="28515"/>
    <cellStyle name="好_皂河站最终 2 3 3 2 2" xfId="13268"/>
    <cellStyle name="好_皂河站最终 2 3 3 2 2 2" xfId="32203"/>
    <cellStyle name="好_皂河站最终 2 3 3 2 2 3" xfId="5716"/>
    <cellStyle name="好_皂河站最终 2 3 3 3" xfId="32204"/>
    <cellStyle name="好_皂河站最终 2 3 3 3 2" xfId="30134"/>
    <cellStyle name="好_皂河站最终 2 3 3 3 3" xfId="32207"/>
    <cellStyle name="好_皂河站最终 2 3 4" xfId="30686"/>
    <cellStyle name="好_皂河站最终 2 3 4 2" xfId="24001"/>
    <cellStyle name="好_皂河站最终 2 3 4 2 2" xfId="30688"/>
    <cellStyle name="好_皂河站最终 2 3 4 2 2 2" xfId="32208"/>
    <cellStyle name="好_皂河站最终 2 3 4 2 2 3" xfId="5201"/>
    <cellStyle name="好_皂河站最终 2 3 4 3" xfId="24003"/>
    <cellStyle name="好_皂河站最终 2 3 4 3 2" xfId="30137"/>
    <cellStyle name="好_皂河站最终 2 3 4 3 3" xfId="32209"/>
    <cellStyle name="好_皂河站最终 2 3 5" xfId="30691"/>
    <cellStyle name="好_皂河站最终 2 3 5 2" xfId="18989"/>
    <cellStyle name="好_皂河站最终 2 3 5 2 2" xfId="26657"/>
    <cellStyle name="好_皂河站最终 2 3 5 2 2 2" xfId="32210"/>
    <cellStyle name="好_皂河站最终 2 3 5 2 2 3" xfId="7701"/>
    <cellStyle name="好_皂河站最终 2 3 5 3" xfId="24030"/>
    <cellStyle name="好_皂河站最终 2 3 5 3 2" xfId="30139"/>
    <cellStyle name="好_皂河站最终 2 3 5 3 3" xfId="32211"/>
    <cellStyle name="好_皂河站最终 2 3 6" xfId="24964"/>
    <cellStyle name="好_皂河站最终 2 3 6 2" xfId="24052"/>
    <cellStyle name="好_皂河站最终 2 3 6 2 2" xfId="26663"/>
    <cellStyle name="好_皂河站最终 2 3 6 2 3" xfId="30695"/>
    <cellStyle name="好_皂河站最终 2 3 7" xfId="24967"/>
    <cellStyle name="好_皂河站最终 2 3 7 2" xfId="32212"/>
    <cellStyle name="好_皂河站最终 2 3 7 3" xfId="32213"/>
    <cellStyle name="好_皂河站最终 2 4" xfId="32214"/>
    <cellStyle name="好_皂河站最终 2 4 2" xfId="30715"/>
    <cellStyle name="好_皂河站最终 2 4 2 2" xfId="3303"/>
    <cellStyle name="好_皂河站最终 2 4 2 2 2" xfId="6784"/>
    <cellStyle name="好_皂河站最终 2 4 2 2 2 2" xfId="23731"/>
    <cellStyle name="好_皂河站最终 2 4 2 2 2 3" xfId="9292"/>
    <cellStyle name="好_皂河站最终 2 4 2 3" xfId="32215"/>
    <cellStyle name="好_皂河站最终 2 4 2 3 2" xfId="30162"/>
    <cellStyle name="好_皂河站最终 2 4 2 3 3" xfId="32216"/>
    <cellStyle name="好_皂河站最终 2 4 3" xfId="30717"/>
    <cellStyle name="好_皂河站最终 2 4 3 2" xfId="30720"/>
    <cellStyle name="好_皂河站最终 2 4 3 2 2" xfId="30724"/>
    <cellStyle name="好_皂河站最终 2 4 3 2 2 2" xfId="32217"/>
    <cellStyle name="好_皂河站最终 2 4 3 2 2 3" xfId="5840"/>
    <cellStyle name="好_皂河站最终 2 4 3 3" xfId="32218"/>
    <cellStyle name="好_皂河站最终 2 4 3 3 2" xfId="30164"/>
    <cellStyle name="好_皂河站最终 2 4 3 3 3" xfId="32220"/>
    <cellStyle name="好_皂河站最终 2 4 4" xfId="30727"/>
    <cellStyle name="好_皂河站最终 2 4 4 2" xfId="6584"/>
    <cellStyle name="好_皂河站最终 2 4 4 2 2" xfId="428"/>
    <cellStyle name="好_皂河站最终 2 4 4 2 2 2" xfId="1389"/>
    <cellStyle name="好_皂河站最终 2 4 4 2 2 3" xfId="3549"/>
    <cellStyle name="好_皂河站最终 2 4 4 3" xfId="6587"/>
    <cellStyle name="好_皂河站最终 2 4 4 3 2" xfId="1467"/>
    <cellStyle name="好_皂河站最终 2 4 4 3 3" xfId="1481"/>
    <cellStyle name="好_皂河站最终 2 4 5" xfId="30729"/>
    <cellStyle name="好_皂河站最终 2 4 5 2" xfId="6676"/>
    <cellStyle name="好_皂河站最终 2 4 5 2 2" xfId="4311"/>
    <cellStyle name="好_皂河站最终 2 4 5 2 2 2" xfId="32221"/>
    <cellStyle name="好_皂河站最终 2 4 5 2 2 3" xfId="32222"/>
    <cellStyle name="好_皂河站最终 2 4 5 3" xfId="1183"/>
    <cellStyle name="好_皂河站最终 2 4 5 3 2" xfId="30170"/>
    <cellStyle name="好_皂河站最终 2 4 5 3 3" xfId="16397"/>
    <cellStyle name="好_皂河站最终 2 4 6" xfId="24973"/>
    <cellStyle name="好_皂河站最终 2 4 6 2" xfId="127"/>
    <cellStyle name="好_皂河站最终 2 4 6 2 2" xfId="32224"/>
    <cellStyle name="好_皂河站最终 2 4 6 2 3" xfId="31545"/>
    <cellStyle name="好_皂河站最终 2 4 7" xfId="24976"/>
    <cellStyle name="好_皂河站最终 2 4 7 2" xfId="32225"/>
    <cellStyle name="好_皂河站最终 2 4 7 3" xfId="32226"/>
    <cellStyle name="好_皂河站最终 2 5" xfId="32228"/>
    <cellStyle name="好_皂河站最终 2 5 2" xfId="30744"/>
    <cellStyle name="好_皂河站最终 2 5 2 2" xfId="3377"/>
    <cellStyle name="好_皂河站最终 2 5 2 2 2" xfId="32229"/>
    <cellStyle name="好_皂河站最终 2 5 2 2 2 2" xfId="24064"/>
    <cellStyle name="好_皂河站最终 2 5 2 2 2 3" xfId="10885"/>
    <cellStyle name="好_皂河站最终 2 5 2 3" xfId="30365"/>
    <cellStyle name="好_皂河站最终 2 5 2 3 2" xfId="30199"/>
    <cellStyle name="好_皂河站最终 2 5 2 3 3" xfId="30367"/>
    <cellStyle name="好_皂河站最终 2 5 3" xfId="32230"/>
    <cellStyle name="好_皂河站最终 2 5 3 2" xfId="32232"/>
    <cellStyle name="好_皂河站最终 2 5 3 2 2" xfId="32233"/>
    <cellStyle name="好_皂河站最终 2 5 3 2 2 2" xfId="32234"/>
    <cellStyle name="好_皂河站最终 2 5 3 2 2 3" xfId="11608"/>
    <cellStyle name="好_皂河站最终 2 5 3 3" xfId="30371"/>
    <cellStyle name="好_皂河站最终 2 5 3 3 2" xfId="30204"/>
    <cellStyle name="好_皂河站最终 2 5 3 3 3" xfId="30373"/>
    <cellStyle name="好_皂河站最终 2 5 4" xfId="32235"/>
    <cellStyle name="好_皂河站最终 2 5 4 2" xfId="6847"/>
    <cellStyle name="好_皂河站最终 2 5 4 2 2" xfId="2697"/>
    <cellStyle name="好_皂河站最终 2 5 4 2 2 2" xfId="6850"/>
    <cellStyle name="好_皂河站最终 2 5 4 2 2 3" xfId="6856"/>
    <cellStyle name="好_皂河站最终 2 5 4 3" xfId="6859"/>
    <cellStyle name="好_皂河站最终 2 5 4 3 2" xfId="1798"/>
    <cellStyle name="好_皂河站最终 2 5 4 3 3" xfId="6865"/>
    <cellStyle name="好_皂河站最终 2 5 5" xfId="32237"/>
    <cellStyle name="好_皂河站最终 2 5 5 2" xfId="108"/>
    <cellStyle name="好_皂河站最终 2 5 5 2 2" xfId="5492"/>
    <cellStyle name="好_皂河站最终 2 5 5 2 2 2" xfId="6924"/>
    <cellStyle name="好_皂河站最终 2 5 5 2 2 3" xfId="6935"/>
    <cellStyle name="好_皂河站最终 2 5 5 3" xfId="6946"/>
    <cellStyle name="好_皂河站最终 2 5 5 3 2" xfId="1645"/>
    <cellStyle name="好_皂河站最终 2 5 5 3 3" xfId="6949"/>
    <cellStyle name="好_皂河站最终 2 5 6" xfId="24982"/>
    <cellStyle name="好_皂河站最终 2 5 6 2" xfId="7000"/>
    <cellStyle name="好_皂河站最终 2 5 6 2 2" xfId="32238"/>
    <cellStyle name="好_皂河站最终 2 5 6 2 3" xfId="31649"/>
    <cellStyle name="好_皂河站最终 2 5 7" xfId="18031"/>
    <cellStyle name="好_皂河站最终 2 5 7 2" xfId="18033"/>
    <cellStyle name="好_皂河站最终 2 5 7 3" xfId="18039"/>
    <cellStyle name="好_皂河站最终 2 6" xfId="32241"/>
    <cellStyle name="好_皂河站最终 2 6 2" xfId="30758"/>
    <cellStyle name="好_皂河站最终 2 6 2 2" xfId="30760"/>
    <cellStyle name="好_皂河站最终 2 6 2 2 2" xfId="32242"/>
    <cellStyle name="好_皂河站最终 2 6 2 2 3" xfId="32243"/>
    <cellStyle name="好_皂河站最终 2 6 3" xfId="32244"/>
    <cellStyle name="好_皂河站最终 2 6 3 2" xfId="32245"/>
    <cellStyle name="好_皂河站最终 2 6 3 3" xfId="32246"/>
    <cellStyle name="好_皂河站最终 2 7" xfId="5760"/>
    <cellStyle name="好_皂河站最终 2 7 2" xfId="18674"/>
    <cellStyle name="好_皂河站最终 2 7 2 2" xfId="30772"/>
    <cellStyle name="好_皂河站最终 2 7 2 2 2" xfId="32247"/>
    <cellStyle name="好_皂河站最终 2 7 2 2 3" xfId="28734"/>
    <cellStyle name="好_皂河站最终 2 7 3" xfId="18677"/>
    <cellStyle name="好_皂河站最终 2 7 3 2" xfId="32248"/>
    <cellStyle name="好_皂河站最终 2 7 3 3" xfId="32249"/>
    <cellStyle name="好_皂河站最终 2 8" xfId="19861"/>
    <cellStyle name="好_皂河站最终 2 8 2" xfId="32250"/>
    <cellStyle name="好_皂河站最终 2 8 2 2" xfId="2514"/>
    <cellStyle name="好_皂河站最终 2 8 2 2 2" xfId="1018"/>
    <cellStyle name="好_皂河站最终 2 8 2 2 3" xfId="189"/>
    <cellStyle name="好_皂河站最终 2 8 3" xfId="32251"/>
    <cellStyle name="好_皂河站最终 2 8 3 2" xfId="2618"/>
    <cellStyle name="好_皂河站最终 2 8 3 3" xfId="26666"/>
    <cellStyle name="好_皂河站最终 2 9" xfId="19863"/>
    <cellStyle name="好_皂河站最终 2 9 2" xfId="32252"/>
    <cellStyle name="好_皂河站最终 2 9 2 2" xfId="32253"/>
    <cellStyle name="好_皂河站最终 2 9 2 2 2" xfId="498"/>
    <cellStyle name="好_皂河站最终 2 9 2 2 3" xfId="32254"/>
    <cellStyle name="好_皂河站最终 2 9 3" xfId="32255"/>
    <cellStyle name="好_皂河站最终 2 9 3 2" xfId="32256"/>
    <cellStyle name="好_皂河站最终 2 9 3 3" xfId="12174"/>
    <cellStyle name="好_皂河站最终 2_连云港电厂闸投标报价——20130721" xfId="32257"/>
    <cellStyle name="好_皂河站最终 2_连云港电厂闸投标报价——20130721 2" xfId="32258"/>
    <cellStyle name="好_皂河站最终 2_连云港电厂闸投标报价——20130721 2 2" xfId="16850"/>
    <cellStyle name="好_皂河站最终 2_连云港电厂闸投标报价——20130721 2 2 2" xfId="31966"/>
    <cellStyle name="好_皂河站最终 2_连云港电厂闸投标报价——20130721 2 2 3" xfId="31968"/>
    <cellStyle name="好_皂河站最终 2_连云港电厂闸投标报价——20130721 3" xfId="32259"/>
    <cellStyle name="好_皂河站最终 2_连云港电厂闸投标报价——20130721 3 2" xfId="32261"/>
    <cellStyle name="好_皂河站最终 2_连云港电厂闸投标报价——20130721 3 3" xfId="32263"/>
    <cellStyle name="好_皂河站最终 3" xfId="32265"/>
    <cellStyle name="好_皂河站最终 3 10" xfId="32266"/>
    <cellStyle name="好_皂河站最终 3 10 2" xfId="4606"/>
    <cellStyle name="好_皂河站最终 3 10 2 2" xfId="32267"/>
    <cellStyle name="好_皂河站最终 3 10 2 2 2" xfId="26184"/>
    <cellStyle name="好_皂河站最终 3 10 2 2 3" xfId="26188"/>
    <cellStyle name="好_皂河站最终 3 10 3" xfId="32268"/>
    <cellStyle name="好_皂河站最终 3 10 3 2" xfId="32269"/>
    <cellStyle name="好_皂河站最终 3 10 3 3" xfId="32270"/>
    <cellStyle name="好_皂河站最终 3 11" xfId="24815"/>
    <cellStyle name="好_皂河站最终 3 11 2" xfId="24817"/>
    <cellStyle name="好_皂河站最终 3 11 2 2" xfId="32271"/>
    <cellStyle name="好_皂河站最终 3 11 2 3" xfId="32272"/>
    <cellStyle name="好_皂河站最终 3 12" xfId="24822"/>
    <cellStyle name="好_皂河站最终 3 12 2" xfId="32273"/>
    <cellStyle name="好_皂河站最终 3 12 3" xfId="32274"/>
    <cellStyle name="好_皂河站最终 3 2" xfId="32275"/>
    <cellStyle name="好_皂河站最终 3 2 2" xfId="21578"/>
    <cellStyle name="好_皂河站最终 3 2 2 2" xfId="11007"/>
    <cellStyle name="好_皂河站最终 3 2 2 2 2" xfId="18477"/>
    <cellStyle name="好_皂河站最终 3 2 2 2 2 2" xfId="21581"/>
    <cellStyle name="好_皂河站最终 3 2 2 2 2 3" xfId="21584"/>
    <cellStyle name="好_皂河站最终 3 2 2 3" xfId="21595"/>
    <cellStyle name="好_皂河站最终 3 2 2 3 2" xfId="18495"/>
    <cellStyle name="好_皂河站最终 3 2 2 3 3" xfId="18502"/>
    <cellStyle name="好_皂河站最终 3 2 3" xfId="21625"/>
    <cellStyle name="好_皂河站最终 3 2 3 2" xfId="21630"/>
    <cellStyle name="好_皂河站最终 3 2 3 2 2" xfId="18544"/>
    <cellStyle name="好_皂河站最终 3 2 3 2 2 2" xfId="4715"/>
    <cellStyle name="好_皂河站最终 3 2 3 2 2 3" xfId="4719"/>
    <cellStyle name="好_皂河站最终 3 2 3 3" xfId="21636"/>
    <cellStyle name="好_皂河站最终 3 2 3 3 2" xfId="18221"/>
    <cellStyle name="好_皂河站最终 3 2 3 3 3" xfId="18230"/>
    <cellStyle name="好_皂河站最终 3 2 4" xfId="13781"/>
    <cellStyle name="好_皂河站最终 3 2 4 2" xfId="21641"/>
    <cellStyle name="好_皂河站最终 3 2 4 2 2" xfId="21645"/>
    <cellStyle name="好_皂河站最终 3 2 4 2 2 2" xfId="24301"/>
    <cellStyle name="好_皂河站最终 3 2 4 2 2 3" xfId="24303"/>
    <cellStyle name="好_皂河站最终 3 2 4 3" xfId="21652"/>
    <cellStyle name="好_皂河站最终 3 2 4 3 2" xfId="18718"/>
    <cellStyle name="好_皂河站最终 3 2 4 3 3" xfId="18727"/>
    <cellStyle name="好_皂河站最终 3 2 5" xfId="13785"/>
    <cellStyle name="好_皂河站最终 3 2 5 2" xfId="21223"/>
    <cellStyle name="好_皂河站最终 3 2 5 2 2" xfId="21656"/>
    <cellStyle name="好_皂河站最终 3 2 5 2 2 2" xfId="24343"/>
    <cellStyle name="好_皂河站最终 3 2 5 2 2 3" xfId="22939"/>
    <cellStyle name="好_皂河站最终 3 2 5 3" xfId="21664"/>
    <cellStyle name="好_皂河站最终 3 2 5 3 2" xfId="19043"/>
    <cellStyle name="好_皂河站最终 3 2 5 3 3" xfId="19052"/>
    <cellStyle name="好_皂河站最终 3 2 6" xfId="21669"/>
    <cellStyle name="好_皂河站最终 3 2 6 2" xfId="21674"/>
    <cellStyle name="好_皂河站最终 3 2 6 2 2" xfId="20491"/>
    <cellStyle name="好_皂河站最终 3 2 6 2 3" xfId="21677"/>
    <cellStyle name="好_皂河站最终 3 2 7" xfId="21686"/>
    <cellStyle name="好_皂河站最终 3 2 7 2" xfId="21689"/>
    <cellStyle name="好_皂河站最终 3 2 7 3" xfId="19702"/>
    <cellStyle name="好_皂河站最终 3 3" xfId="32276"/>
    <cellStyle name="好_皂河站最终 3 3 2" xfId="21719"/>
    <cellStyle name="好_皂河站最终 3 3 2 2" xfId="11021"/>
    <cellStyle name="好_皂河站最终 3 3 2 2 2" xfId="16580"/>
    <cellStyle name="好_皂河站最终 3 3 2 2 2 2" xfId="21722"/>
    <cellStyle name="好_皂河站最终 3 3 2 2 2 3" xfId="21725"/>
    <cellStyle name="好_皂河站最终 3 3 2 3" xfId="21728"/>
    <cellStyle name="好_皂河站最终 3 3 2 3 2" xfId="18971"/>
    <cellStyle name="好_皂河站最终 3 3 2 3 3" xfId="16999"/>
    <cellStyle name="好_皂河站最终 3 3 3" xfId="21732"/>
    <cellStyle name="好_皂河站最终 3 3 3 2" xfId="21737"/>
    <cellStyle name="好_皂河站最终 3 3 3 2 2" xfId="20568"/>
    <cellStyle name="好_皂河站最终 3 3 3 2 2 2" xfId="32277"/>
    <cellStyle name="好_皂河站最终 3 3 3 2 2 3" xfId="32278"/>
    <cellStyle name="好_皂河站最终 3 3 3 3" xfId="21743"/>
    <cellStyle name="好_皂河站最终 3 3 3 3 2" xfId="19409"/>
    <cellStyle name="好_皂河站最终 3 3 3 3 3" xfId="19415"/>
    <cellStyle name="好_皂河站最终 3 3 4" xfId="21745"/>
    <cellStyle name="好_皂河站最终 3 3 4 2" xfId="21751"/>
    <cellStyle name="好_皂河站最终 3 3 4 2 2" xfId="21754"/>
    <cellStyle name="好_皂河站最终 3 3 4 2 2 2" xfId="32279"/>
    <cellStyle name="好_皂河站最终 3 3 4 2 2 3" xfId="32280"/>
    <cellStyle name="好_皂河站最终 3 3 4 3" xfId="21760"/>
    <cellStyle name="好_皂河站最终 3 3 4 3 2" xfId="19859"/>
    <cellStyle name="好_皂河站最终 3 3 4 3 3" xfId="19866"/>
    <cellStyle name="好_皂河站最终 3 3 5" xfId="20047"/>
    <cellStyle name="好_皂河站最终 3 3 5 2" xfId="20340"/>
    <cellStyle name="好_皂河站最终 3 3 5 2 2" xfId="20343"/>
    <cellStyle name="好_皂河站最终 3 3 5 2 2 2" xfId="5501"/>
    <cellStyle name="好_皂河站最终 3 3 5 2 2 3" xfId="5206"/>
    <cellStyle name="好_皂河站最终 3 3 5 3" xfId="20351"/>
    <cellStyle name="好_皂河站最终 3 3 5 3 2" xfId="6509"/>
    <cellStyle name="好_皂河站最终 3 3 5 3 3" xfId="20125"/>
    <cellStyle name="好_皂河站最终 3 3 6" xfId="20052"/>
    <cellStyle name="好_皂河站最终 3 3 6 2" xfId="21764"/>
    <cellStyle name="好_皂河站最终 3 3 6 2 2" xfId="21766"/>
    <cellStyle name="好_皂河站最终 3 3 6 2 3" xfId="21768"/>
    <cellStyle name="好_皂河站最终 3 3 7" xfId="21773"/>
    <cellStyle name="好_皂河站最终 3 3 7 2" xfId="21777"/>
    <cellStyle name="好_皂河站最终 3 3 7 3" xfId="21781"/>
    <cellStyle name="好_皂河站最终 3 4" xfId="32282"/>
    <cellStyle name="好_皂河站最终 3 4 2" xfId="21797"/>
    <cellStyle name="好_皂河站最终 3 4 2 2" xfId="11033"/>
    <cellStyle name="好_皂河站最终 3 4 2 2 2" xfId="20627"/>
    <cellStyle name="好_皂河站最终 3 4 2 2 2 2" xfId="28065"/>
    <cellStyle name="好_皂河站最终 3 4 2 2 2 3" xfId="28067"/>
    <cellStyle name="好_皂河站最终 3 4 2 3" xfId="21800"/>
    <cellStyle name="好_皂河站最终 3 4 2 3 2" xfId="32284"/>
    <cellStyle name="好_皂河站最终 3 4 2 3 3" xfId="32186"/>
    <cellStyle name="好_皂河站最终 3 4 3" xfId="21803"/>
    <cellStyle name="好_皂河站最终 3 4 3 2" xfId="21805"/>
    <cellStyle name="好_皂河站最终 3 4 3 2 2" xfId="21807"/>
    <cellStyle name="好_皂河站最终 3 4 3 2 2 2" xfId="28240"/>
    <cellStyle name="好_皂河站最终 3 4 3 2 2 3" xfId="28242"/>
    <cellStyle name="好_皂河站最终 3 4 3 3" xfId="21810"/>
    <cellStyle name="好_皂河站最终 3 4 3 3 2" xfId="20461"/>
    <cellStyle name="好_皂河站最终 3 4 3 3 3" xfId="20469"/>
    <cellStyle name="好_皂河站最终 3 4 4" xfId="20083"/>
    <cellStyle name="好_皂河站最终 3 4 4 2" xfId="7520"/>
    <cellStyle name="好_皂河站最终 3 4 4 2 2" xfId="7523"/>
    <cellStyle name="好_皂河站最终 3 4 4 2 2 2" xfId="5846"/>
    <cellStyle name="好_皂河站最终 3 4 4 2 2 3" xfId="7526"/>
    <cellStyle name="好_皂河站最终 3 4 4 3" xfId="2658"/>
    <cellStyle name="好_皂河站最终 3 4 4 3 2" xfId="1268"/>
    <cellStyle name="好_皂河站最终 3 4 4 3 3" xfId="1287"/>
    <cellStyle name="好_皂河站最终 3 4 5" xfId="20086"/>
    <cellStyle name="好_皂河站最终 3 4 5 2" xfId="7628"/>
    <cellStyle name="好_皂河站最终 3 4 5 2 2" xfId="7634"/>
    <cellStyle name="好_皂河站最终 3 4 5 2 2 2" xfId="28175"/>
    <cellStyle name="好_皂河站最终 3 4 5 2 2 3" xfId="32285"/>
    <cellStyle name="好_皂河站最终 3 4 5 3" xfId="2257"/>
    <cellStyle name="好_皂河站最终 3 4 5 3 2" xfId="21079"/>
    <cellStyle name="好_皂河站最终 3 4 5 3 3" xfId="21088"/>
    <cellStyle name="好_皂河站最终 3 4 6" xfId="21813"/>
    <cellStyle name="好_皂河站最终 3 4 6 2" xfId="7668"/>
    <cellStyle name="好_皂河站最终 3 4 6 2 2" xfId="32287"/>
    <cellStyle name="好_皂河站最终 3 4 6 2 3" xfId="32288"/>
    <cellStyle name="好_皂河站最终 3 4 7" xfId="4745"/>
    <cellStyle name="好_皂河站最终 3 4 7 2" xfId="32289"/>
    <cellStyle name="好_皂河站最终 3 4 7 3" xfId="32290"/>
    <cellStyle name="好_皂河站最终 3 5" xfId="32291"/>
    <cellStyle name="好_皂河站最终 3 5 2" xfId="21828"/>
    <cellStyle name="好_皂河站最终 3 5 2 2" xfId="21830"/>
    <cellStyle name="好_皂河站最终 3 5 2 2 2" xfId="21833"/>
    <cellStyle name="好_皂河站最终 3 5 2 2 2 2" xfId="28944"/>
    <cellStyle name="好_皂河站最终 3 5 2 2 2 3" xfId="29595"/>
    <cellStyle name="好_皂河站最终 3 5 2 3" xfId="21839"/>
    <cellStyle name="好_皂河站最终 3 5 2 3 2" xfId="30551"/>
    <cellStyle name="好_皂河站最终 3 5 2 3 3" xfId="30558"/>
    <cellStyle name="好_皂河站最终 3 5 3" xfId="21842"/>
    <cellStyle name="好_皂河站最终 3 5 3 2" xfId="21844"/>
    <cellStyle name="好_皂河站最终 3 5 3 2 2" xfId="21847"/>
    <cellStyle name="好_皂河站最终 3 5 3 2 2 2" xfId="10897"/>
    <cellStyle name="好_皂河站最终 3 5 3 2 2 3" xfId="10902"/>
    <cellStyle name="好_皂河站最终 3 5 3 3" xfId="21850"/>
    <cellStyle name="好_皂河站最终 3 5 3 3 2" xfId="17982"/>
    <cellStyle name="好_皂河站最终 3 5 3 3 3" xfId="21524"/>
    <cellStyle name="好_皂河站最终 3 5 4" xfId="21852"/>
    <cellStyle name="好_皂河站最终 3 5 4 2" xfId="7784"/>
    <cellStyle name="好_皂河站最终 3 5 4 2 2" xfId="652"/>
    <cellStyle name="好_皂河站最终 3 5 4 2 2 2" xfId="664"/>
    <cellStyle name="好_皂河站最终 3 5 4 2 2 3" xfId="7787"/>
    <cellStyle name="好_皂河站最终 3 5 4 3" xfId="703"/>
    <cellStyle name="好_皂河站最终 3 5 4 3 2" xfId="714"/>
    <cellStyle name="好_皂河站最终 3 5 4 3 3" xfId="756"/>
    <cellStyle name="好_皂河站最终 3 5 5" xfId="21854"/>
    <cellStyle name="好_皂河站最终 3 5 5 2" xfId="7875"/>
    <cellStyle name="好_皂河站最终 3 5 5 2 2" xfId="7881"/>
    <cellStyle name="好_皂河站最终 3 5 5 2 2 2" xfId="29038"/>
    <cellStyle name="好_皂河站最终 3 5 5 2 2 3" xfId="29293"/>
    <cellStyle name="好_皂河站最终 3 5 5 3" xfId="3945"/>
    <cellStyle name="好_皂河站最终 3 5 5 3 2" xfId="22461"/>
    <cellStyle name="好_皂河站最终 3 5 5 3 3" xfId="22474"/>
    <cellStyle name="好_皂河站最终 3 5 6" xfId="21857"/>
    <cellStyle name="好_皂河站最终 3 5 6 2" xfId="7407"/>
    <cellStyle name="好_皂河站最终 3 5 6 2 2" xfId="31459"/>
    <cellStyle name="好_皂河站最终 3 5 6 2 3" xfId="32293"/>
    <cellStyle name="好_皂河站最终 3 5 7" xfId="18138"/>
    <cellStyle name="好_皂河站最终 3 5 7 2" xfId="18140"/>
    <cellStyle name="好_皂河站最终 3 5 7 3" xfId="18142"/>
    <cellStyle name="好_皂河站最终 3 6" xfId="32294"/>
    <cellStyle name="好_皂河站最终 3 6 2" xfId="21867"/>
    <cellStyle name="好_皂河站最终 3 6 2 2" xfId="32295"/>
    <cellStyle name="好_皂河站最终 3 6 2 2 2" xfId="32296"/>
    <cellStyle name="好_皂河站最终 3 6 2 2 3" xfId="32297"/>
    <cellStyle name="好_皂河站最终 3 6 3" xfId="21869"/>
    <cellStyle name="好_皂河站最终 3 6 3 2" xfId="32298"/>
    <cellStyle name="好_皂河站最终 3 6 3 3" xfId="12340"/>
    <cellStyle name="好_皂河站最终 3 7" xfId="19868"/>
    <cellStyle name="好_皂河站最终 3 7 2" xfId="18832"/>
    <cellStyle name="好_皂河站最终 3 7 2 2" xfId="32299"/>
    <cellStyle name="好_皂河站最终 3 7 2 2 2" xfId="32300"/>
    <cellStyle name="好_皂河站最终 3 7 2 2 3" xfId="32301"/>
    <cellStyle name="好_皂河站最终 3 7 3" xfId="18836"/>
    <cellStyle name="好_皂河站最终 3 7 3 2" xfId="32302"/>
    <cellStyle name="好_皂河站最终 3 7 3 3" xfId="32303"/>
    <cellStyle name="好_皂河站最终 3 8" xfId="19870"/>
    <cellStyle name="好_皂河站最终 3 8 2" xfId="21876"/>
    <cellStyle name="好_皂河站最终 3 8 2 2" xfId="32304"/>
    <cellStyle name="好_皂河站最终 3 8 2 2 2" xfId="32305"/>
    <cellStyle name="好_皂河站最终 3 8 2 2 3" xfId="18583"/>
    <cellStyle name="好_皂河站最终 3 8 3" xfId="21878"/>
    <cellStyle name="好_皂河站最终 3 8 3 2" xfId="32306"/>
    <cellStyle name="好_皂河站最终 3 8 3 3" xfId="27072"/>
    <cellStyle name="好_皂河站最终 3 9" xfId="19872"/>
    <cellStyle name="好_皂河站最终 3 9 2" xfId="32308"/>
    <cellStyle name="好_皂河站最终 3 9 2 2" xfId="32310"/>
    <cellStyle name="好_皂河站最终 3 9 2 2 2" xfId="32312"/>
    <cellStyle name="好_皂河站最终 3 9 2 2 3" xfId="17923"/>
    <cellStyle name="好_皂河站最终 3 9 3" xfId="32314"/>
    <cellStyle name="好_皂河站最终 3 9 3 2" xfId="32316"/>
    <cellStyle name="好_皂河站最终 3 9 3 3" xfId="12305"/>
    <cellStyle name="好_皂河站最终 3_连云港电厂闸投标报价——20130721" xfId="32317"/>
    <cellStyle name="好_皂河站最终 3_连云港电厂闸投标报价——20130721 2" xfId="32318"/>
    <cellStyle name="好_皂河站最终 3_连云港电厂闸投标报价——20130721 2 2" xfId="32320"/>
    <cellStyle name="好_皂河站最终 3_连云港电厂闸投标报价——20130721 2 2 2" xfId="32323"/>
    <cellStyle name="好_皂河站最终 3_连云港电厂闸投标报价——20130721 2 2 3" xfId="32325"/>
    <cellStyle name="好_皂河站最终 3_连云港电厂闸投标报价——20130721 3" xfId="16098"/>
    <cellStyle name="好_皂河站最终 3_连云港电厂闸投标报价——20130721 3 2" xfId="16100"/>
    <cellStyle name="好_皂河站最终 3_连云港电厂闸投标报价——20130721 3 3" xfId="13811"/>
    <cellStyle name="好_皂河站最终 4" xfId="32326"/>
    <cellStyle name="好_皂河站最终 4 2" xfId="31884"/>
    <cellStyle name="好_皂河站最终 4 2 2" xfId="4536"/>
    <cellStyle name="好_皂河站最终 4 2 2 2" xfId="11671"/>
    <cellStyle name="好_皂河站最终 4 2 2 3" xfId="22084"/>
    <cellStyle name="好_皂河站最终 4 3" xfId="32327"/>
    <cellStyle name="好_皂河站最终 4 3 2" xfId="22235"/>
    <cellStyle name="好_皂河站最终 4 3 3" xfId="22241"/>
    <cellStyle name="好_皂河站最终 5" xfId="32328"/>
    <cellStyle name="好_皂河站最终 5 2" xfId="3953"/>
    <cellStyle name="好_皂河站最终 5 2 2" xfId="22502"/>
    <cellStyle name="好_皂河站最终 5 2 2 2" xfId="10655"/>
    <cellStyle name="好_皂河站最终 5 2 2 3" xfId="22505"/>
    <cellStyle name="好_皂河站最终 5 3" xfId="30471"/>
    <cellStyle name="好_皂河站最终 5 3 2" xfId="22537"/>
    <cellStyle name="好_皂河站最终 5 3 3" xfId="22543"/>
    <cellStyle name="好_皂河站最终 6" xfId="31745"/>
    <cellStyle name="好_皂河站最终 6 2" xfId="32329"/>
    <cellStyle name="好_皂河站最终 6 2 2" xfId="22615"/>
    <cellStyle name="好_皂河站最终 6 2 2 2" xfId="11184"/>
    <cellStyle name="好_皂河站最终 6 2 2 3" xfId="22617"/>
    <cellStyle name="好_皂河站最终 6 3" xfId="32330"/>
    <cellStyle name="好_皂河站最终 6 3 2" xfId="22626"/>
    <cellStyle name="好_皂河站最终 6 3 3" xfId="22629"/>
    <cellStyle name="好_皂河站最终 7" xfId="31747"/>
    <cellStyle name="好_皂河站最终 7 2" xfId="32332"/>
    <cellStyle name="好_皂河站最终 7 2 2" xfId="22690"/>
    <cellStyle name="好_皂河站最终 7 2 2 2" xfId="22692"/>
    <cellStyle name="好_皂河站最终 7 2 2 3" xfId="22696"/>
    <cellStyle name="好_皂河站最终 7 3" xfId="32333"/>
    <cellStyle name="好_皂河站最终 7 3 2" xfId="22707"/>
    <cellStyle name="好_皂河站最终 7 3 3" xfId="4429"/>
    <cellStyle name="好_皂河站最终 8" xfId="32334"/>
    <cellStyle name="好_皂河站最终 8 2" xfId="32335"/>
    <cellStyle name="好_皂河站最终 8 2 2" xfId="16342"/>
    <cellStyle name="好_皂河站最终 8 2 2 2" xfId="32336"/>
    <cellStyle name="好_皂河站最终 8 2 2 3" xfId="24573"/>
    <cellStyle name="好_皂河站最终 8 3" xfId="32338"/>
    <cellStyle name="好_皂河站最终 8 3 2" xfId="16430"/>
    <cellStyle name="好_皂河站最终 8 3 3" xfId="32339"/>
    <cellStyle name="好_皂河站最终 9" xfId="8170"/>
    <cellStyle name="好_皂河站最终 9 2" xfId="32340"/>
    <cellStyle name="好_皂河站最终 9 2 2" xfId="1148"/>
    <cellStyle name="好_皂河站最终 9 2 2 2" xfId="32341"/>
    <cellStyle name="好_皂河站最终 9 2 2 3" xfId="29987"/>
    <cellStyle name="好_皂河站最终 9 3" xfId="32074"/>
    <cellStyle name="好_皂河站最终 9 3 2" xfId="32076"/>
    <cellStyle name="好_皂河站最终 9 3 3" xfId="28402"/>
    <cellStyle name="汇总 10" xfId="17654"/>
    <cellStyle name="汇总 10 2" xfId="9065"/>
    <cellStyle name="汇总 10 2 2" xfId="28884"/>
    <cellStyle name="汇总 10 2 3" xfId="28886"/>
    <cellStyle name="汇总 11" xfId="17657"/>
    <cellStyle name="汇总 11 2" xfId="28203"/>
    <cellStyle name="汇总 11 2 2" xfId="28206"/>
    <cellStyle name="汇总 11 2 3" xfId="28211"/>
    <cellStyle name="汇总 12" xfId="23663"/>
    <cellStyle name="汇总 12 2" xfId="9287"/>
    <cellStyle name="汇总 12 3" xfId="28244"/>
    <cellStyle name="汇总 13" xfId="32342"/>
    <cellStyle name="汇总 14" xfId="32343"/>
    <cellStyle name="汇总 15" xfId="32344"/>
    <cellStyle name="汇总 2" xfId="32345"/>
    <cellStyle name="汇总 2 10" xfId="32346"/>
    <cellStyle name="汇总 2 10 2" xfId="32347"/>
    <cellStyle name="汇总 2 10 2 2" xfId="5406"/>
    <cellStyle name="汇总 2 10 2 3" xfId="5410"/>
    <cellStyle name="汇总 2 11" xfId="32348"/>
    <cellStyle name="汇总 2 11 2" xfId="32349"/>
    <cellStyle name="汇总 2 11 2 2" xfId="5657"/>
    <cellStyle name="汇总 2 11 2 3" xfId="5663"/>
    <cellStyle name="汇总 2 12" xfId="32350"/>
    <cellStyle name="汇总 2 12 2" xfId="32351"/>
    <cellStyle name="汇总 2 12 3" xfId="32352"/>
    <cellStyle name="汇总 2 13" xfId="32353"/>
    <cellStyle name="汇总 2 14" xfId="31890"/>
    <cellStyle name="汇总 2 2" xfId="32354"/>
    <cellStyle name="汇总 2 2 10" xfId="14665"/>
    <cellStyle name="汇总 2 2 2" xfId="32355"/>
    <cellStyle name="汇总 2 2 2 2" xfId="32356"/>
    <cellStyle name="汇总 2 2 2 2 2" xfId="32358"/>
    <cellStyle name="汇总 2 2 2 2 2 2" xfId="32360"/>
    <cellStyle name="汇总 2 2 2 2 2 3" xfId="10318"/>
    <cellStyle name="汇总 2 2 2 3" xfId="32362"/>
    <cellStyle name="汇总 2 2 2 3 2" xfId="32364"/>
    <cellStyle name="汇总 2 2 2 3 2 2" xfId="18263"/>
    <cellStyle name="汇总 2 2 2 3 2 3" xfId="10330"/>
    <cellStyle name="汇总 2 2 2 4" xfId="32366"/>
    <cellStyle name="汇总 2 2 2 4 2" xfId="2027"/>
    <cellStyle name="汇总 2 2 2 4 2 2" xfId="11197"/>
    <cellStyle name="汇总 2 2 2 4 2 3" xfId="10354"/>
    <cellStyle name="汇总 2 2 2 5" xfId="16360"/>
    <cellStyle name="汇总 2 2 2 5 2" xfId="2076"/>
    <cellStyle name="汇总 2 2 2 5 3" xfId="11255"/>
    <cellStyle name="汇总 2 2 3" xfId="32367"/>
    <cellStyle name="汇总 2 2 3 2" xfId="32368"/>
    <cellStyle name="汇总 2 2 3 2 2" xfId="32369"/>
    <cellStyle name="汇总 2 2 3 2 3" xfId="32370"/>
    <cellStyle name="汇总 2 2 4" xfId="20242"/>
    <cellStyle name="汇总 2 2 4 2" xfId="32371"/>
    <cellStyle name="汇总 2 2 4 2 2" xfId="20929"/>
    <cellStyle name="汇总 2 2 4 2 3" xfId="32372"/>
    <cellStyle name="汇总 2 2 5" xfId="20244"/>
    <cellStyle name="汇总 2 2 5 2" xfId="32373"/>
    <cellStyle name="汇总 2 2 5 2 2" xfId="32374"/>
    <cellStyle name="汇总 2 2 5 2 3" xfId="32375"/>
    <cellStyle name="汇总 2 2 6" xfId="32376"/>
    <cellStyle name="汇总 2 2 6 2" xfId="32377"/>
    <cellStyle name="汇总 2 2 6 2 2" xfId="32378"/>
    <cellStyle name="汇总 2 2 6 2 3" xfId="32379"/>
    <cellStyle name="汇总 2 2 7" xfId="32380"/>
    <cellStyle name="汇总 2 2 7 2" xfId="32381"/>
    <cellStyle name="汇总 2 2 7 2 2" xfId="32382"/>
    <cellStyle name="汇总 2 2 7 2 3" xfId="32383"/>
    <cellStyle name="汇总 2 2 8" xfId="32384"/>
    <cellStyle name="汇总 2 2 8 2" xfId="32385"/>
    <cellStyle name="汇总 2 2 8 3" xfId="32386"/>
    <cellStyle name="汇总 2 2 9" xfId="32387"/>
    <cellStyle name="汇总 2 3" xfId="32388"/>
    <cellStyle name="汇总 2 3 10" xfId="28810"/>
    <cellStyle name="汇总 2 3 2" xfId="15095"/>
    <cellStyle name="汇总 2 3 2 2" xfId="32389"/>
    <cellStyle name="汇总 2 3 2 2 2" xfId="32390"/>
    <cellStyle name="汇总 2 3 2 2 2 2" xfId="26951"/>
    <cellStyle name="汇总 2 3 2 2 2 3" xfId="3574"/>
    <cellStyle name="汇总 2 3 2 3" xfId="32391"/>
    <cellStyle name="汇总 2 3 2 3 2" xfId="28748"/>
    <cellStyle name="汇总 2 3 2 3 2 2" xfId="32392"/>
    <cellStyle name="汇总 2 3 2 3 2 3" xfId="32393"/>
    <cellStyle name="汇总 2 3 2 4" xfId="32394"/>
    <cellStyle name="汇总 2 3 2 4 2" xfId="11713"/>
    <cellStyle name="汇总 2 3 2 4 3" xfId="11715"/>
    <cellStyle name="汇总 2 3 3" xfId="5962"/>
    <cellStyle name="汇总 2 3 3 2" xfId="4123"/>
    <cellStyle name="汇总 2 3 3 2 2" xfId="32395"/>
    <cellStyle name="汇总 2 3 3 2 3" xfId="32396"/>
    <cellStyle name="汇总 2 3 4" xfId="5975"/>
    <cellStyle name="汇总 2 3 4 2" xfId="32397"/>
    <cellStyle name="汇总 2 3 4 2 2" xfId="10498"/>
    <cellStyle name="汇总 2 3 4 2 3" xfId="10501"/>
    <cellStyle name="汇总 2 3 5" xfId="5979"/>
    <cellStyle name="汇总 2 3 5 2" xfId="32399"/>
    <cellStyle name="汇总 2 3 5 2 2" xfId="32400"/>
    <cellStyle name="汇总 2 3 5 2 3" xfId="32401"/>
    <cellStyle name="汇总 2 3 6" xfId="32402"/>
    <cellStyle name="汇总 2 3 6 2" xfId="32403"/>
    <cellStyle name="汇总 2 3 6 2 2" xfId="32404"/>
    <cellStyle name="汇总 2 3 6 2 3" xfId="32405"/>
    <cellStyle name="汇总 2 3 7" xfId="8331"/>
    <cellStyle name="汇总 2 3 7 2" xfId="32406"/>
    <cellStyle name="汇总 2 3 7 2 2" xfId="32407"/>
    <cellStyle name="汇总 2 3 7 2 3" xfId="32408"/>
    <cellStyle name="汇总 2 3 8" xfId="8788"/>
    <cellStyle name="汇总 2 3 8 2" xfId="19298"/>
    <cellStyle name="汇总 2 3 8 3" xfId="19300"/>
    <cellStyle name="汇总 2 3 9" xfId="32409"/>
    <cellStyle name="汇总 2 4" xfId="32410"/>
    <cellStyle name="汇总 2 4 2" xfId="15110"/>
    <cellStyle name="汇总 2 4 2 2" xfId="32411"/>
    <cellStyle name="汇总 2 4 2 2 2" xfId="32413"/>
    <cellStyle name="汇总 2 4 2 2 2 2" xfId="32414"/>
    <cellStyle name="汇总 2 4 2 2 2 3" xfId="32415"/>
    <cellStyle name="汇总 2 4 2 3" xfId="32416"/>
    <cellStyle name="汇总 2 4 2 3 2" xfId="18588"/>
    <cellStyle name="汇总 2 4 2 3 3" xfId="18594"/>
    <cellStyle name="汇总 2 4 3" xfId="5992"/>
    <cellStyle name="汇总 2 4 3 2" xfId="6001"/>
    <cellStyle name="汇总 2 4 3 2 2" xfId="8890"/>
    <cellStyle name="汇总 2 4 3 2 3" xfId="10623"/>
    <cellStyle name="汇总 2 4 4" xfId="6004"/>
    <cellStyle name="汇总 2 4 4 2" xfId="5889"/>
    <cellStyle name="汇总 2 4 4 2 2" xfId="10688"/>
    <cellStyle name="汇总 2 4 4 2 3" xfId="10695"/>
    <cellStyle name="汇总 2 4 5" xfId="6011"/>
    <cellStyle name="汇总 2 4 5 2" xfId="10733"/>
    <cellStyle name="汇总 2 4 5 2 2" xfId="15184"/>
    <cellStyle name="汇总 2 4 5 2 3" xfId="15187"/>
    <cellStyle name="汇总 2 4 6" xfId="8339"/>
    <cellStyle name="汇总 2 4 6 2" xfId="15194"/>
    <cellStyle name="汇总 2 4 6 3" xfId="15199"/>
    <cellStyle name="汇总 2 4 7" xfId="15203"/>
    <cellStyle name="汇总 2 4 8" xfId="15209"/>
    <cellStyle name="汇总 2 5" xfId="32417"/>
    <cellStyle name="汇总 2 5 2" xfId="13133"/>
    <cellStyle name="汇总 2 5 2 2" xfId="32420"/>
    <cellStyle name="汇总 2 5 2 2 2" xfId="27103"/>
    <cellStyle name="汇总 2 5 2 2 3" xfId="32422"/>
    <cellStyle name="汇总 2 5 3" xfId="6024"/>
    <cellStyle name="汇总 2 5 3 2" xfId="5001"/>
    <cellStyle name="汇总 2 5 3 2 2" xfId="9020"/>
    <cellStyle name="汇总 2 5 3 2 3" xfId="32423"/>
    <cellStyle name="汇总 2 5 4" xfId="6030"/>
    <cellStyle name="汇总 2 5 4 2" xfId="450"/>
    <cellStyle name="汇总 2 5 4 3" xfId="16250"/>
    <cellStyle name="汇总 2 6" xfId="32424"/>
    <cellStyle name="汇总 2 6 2" xfId="32426"/>
    <cellStyle name="汇总 2 6 2 2" xfId="30901"/>
    <cellStyle name="汇总 2 6 2 2 2" xfId="30904"/>
    <cellStyle name="汇总 2 6 2 2 3" xfId="32427"/>
    <cellStyle name="汇总 2 6 3" xfId="2145"/>
    <cellStyle name="汇总 2 6 3 2" xfId="10861"/>
    <cellStyle name="汇总 2 6 3 3" xfId="16483"/>
    <cellStyle name="汇总 2 7" xfId="32428"/>
    <cellStyle name="汇总 2 7 2" xfId="32429"/>
    <cellStyle name="汇总 2 7 2 2" xfId="15226"/>
    <cellStyle name="汇总 2 7 2 3" xfId="15229"/>
    <cellStyle name="汇总 2 8" xfId="32430"/>
    <cellStyle name="汇总 2 8 2" xfId="32431"/>
    <cellStyle name="汇总 2 8 2 2" xfId="15236"/>
    <cellStyle name="汇总 2 8 2 3" xfId="12712"/>
    <cellStyle name="汇总 2 9" xfId="32432"/>
    <cellStyle name="汇总 2 9 2" xfId="27333"/>
    <cellStyle name="汇总 2 9 2 2" xfId="21706"/>
    <cellStyle name="汇总 2 9 2 3" xfId="21714"/>
    <cellStyle name="汇总 2_11" xfId="7889"/>
    <cellStyle name="汇总 3" xfId="32433"/>
    <cellStyle name="汇总 3 10" xfId="32434"/>
    <cellStyle name="汇总 3 10 2" xfId="32435"/>
    <cellStyle name="汇总 3 10 3" xfId="32436"/>
    <cellStyle name="汇总 3 11" xfId="32437"/>
    <cellStyle name="汇总 3 12" xfId="32438"/>
    <cellStyle name="汇总 3 2" xfId="32439"/>
    <cellStyle name="汇总 3 2 2" xfId="32023"/>
    <cellStyle name="汇总 3 2 2 2" xfId="32440"/>
    <cellStyle name="汇总 3 2 2 2 2" xfId="32441"/>
    <cellStyle name="汇总 3 2 2 2 2 2" xfId="32442"/>
    <cellStyle name="汇总 3 2 2 2 2 3" xfId="1695"/>
    <cellStyle name="汇总 3 2 2 3" xfId="32443"/>
    <cellStyle name="汇总 3 2 2 3 2" xfId="32444"/>
    <cellStyle name="汇总 3 2 2 3 2 2" xfId="32445"/>
    <cellStyle name="汇总 3 2 2 3 2 3" xfId="8726"/>
    <cellStyle name="汇总 3 2 2 4" xfId="32446"/>
    <cellStyle name="汇总 3 2 2 4 2" xfId="9975"/>
    <cellStyle name="汇总 3 2 2 4 3" xfId="9981"/>
    <cellStyle name="汇总 3 2 3" xfId="32447"/>
    <cellStyle name="汇总 3 2 3 2" xfId="32448"/>
    <cellStyle name="汇总 3 2 3 2 2" xfId="32449"/>
    <cellStyle name="汇总 3 2 3 2 3" xfId="32450"/>
    <cellStyle name="汇总 3 2 4" xfId="20250"/>
    <cellStyle name="汇总 3 2 4 2" xfId="32451"/>
    <cellStyle name="汇总 3 2 4 2 2" xfId="32452"/>
    <cellStyle name="汇总 3 2 4 2 3" xfId="32453"/>
    <cellStyle name="汇总 3 2 5" xfId="20254"/>
    <cellStyle name="汇总 3 2 5 2" xfId="32454"/>
    <cellStyle name="汇总 3 2 5 2 2" xfId="32455"/>
    <cellStyle name="汇总 3 2 5 2 3" xfId="32456"/>
    <cellStyle name="汇总 3 2 6" xfId="32457"/>
    <cellStyle name="汇总 3 2 6 2" xfId="32458"/>
    <cellStyle name="汇总 3 2 6 3" xfId="32459"/>
    <cellStyle name="汇总 3 2 7" xfId="22057"/>
    <cellStyle name="汇总 3 2 8" xfId="22060"/>
    <cellStyle name="汇总 3 3" xfId="7175"/>
    <cellStyle name="汇总 3 3 2" xfId="19803"/>
    <cellStyle name="汇总 3 3 2 2" xfId="32460"/>
    <cellStyle name="汇总 3 3 2 2 2" xfId="32462"/>
    <cellStyle name="汇总 3 3 2 2 2 2" xfId="32463"/>
    <cellStyle name="汇总 3 3 2 2 2 3" xfId="10658"/>
    <cellStyle name="汇总 3 3 2 3" xfId="32464"/>
    <cellStyle name="汇总 3 3 2 3 2" xfId="32465"/>
    <cellStyle name="汇总 3 3 2 3 2 2" xfId="32466"/>
    <cellStyle name="汇总 3 3 2 3 2 3" xfId="32467"/>
    <cellStyle name="汇总 3 3 2 4" xfId="32468"/>
    <cellStyle name="汇总 3 3 2 4 2" xfId="11798"/>
    <cellStyle name="汇总 3 3 2 4 3" xfId="11805"/>
    <cellStyle name="汇总 3 3 3" xfId="6057"/>
    <cellStyle name="汇总 3 3 3 2" xfId="32469"/>
    <cellStyle name="汇总 3 3 3 2 2" xfId="32470"/>
    <cellStyle name="汇总 3 3 3 2 3" xfId="32471"/>
    <cellStyle name="汇总 3 3 4" xfId="6061"/>
    <cellStyle name="汇总 3 3 4 2" xfId="32472"/>
    <cellStyle name="汇总 3 3 4 2 2" xfId="32473"/>
    <cellStyle name="汇总 3 3 4 2 3" xfId="32474"/>
    <cellStyle name="汇总 3 3 5" xfId="32475"/>
    <cellStyle name="汇总 3 3 5 2" xfId="2122"/>
    <cellStyle name="汇总 3 3 5 2 2" xfId="25342"/>
    <cellStyle name="汇总 3 3 5 2 3" xfId="25344"/>
    <cellStyle name="汇总 3 3 6" xfId="32476"/>
    <cellStyle name="汇总 3 3 6 2" xfId="2170"/>
    <cellStyle name="汇总 3 3 6 3" xfId="32477"/>
    <cellStyle name="汇总 3 3 7" xfId="9954"/>
    <cellStyle name="汇总 3 3 8" xfId="9957"/>
    <cellStyle name="汇总 3 4" xfId="7179"/>
    <cellStyle name="汇总 3 4 2" xfId="15247"/>
    <cellStyle name="汇总 3 4 2 2" xfId="32478"/>
    <cellStyle name="汇总 3 4 2 2 2" xfId="32480"/>
    <cellStyle name="汇总 3 4 2 2 2 2" xfId="32481"/>
    <cellStyle name="汇总 3 4 2 2 2 3" xfId="32482"/>
    <cellStyle name="汇总 3 4 2 3" xfId="32483"/>
    <cellStyle name="汇总 3 4 2 3 2" xfId="32484"/>
    <cellStyle name="汇总 3 4 2 3 3" xfId="32485"/>
    <cellStyle name="汇总 3 4 3" xfId="32486"/>
    <cellStyle name="汇总 3 4 3 2" xfId="32488"/>
    <cellStyle name="汇总 3 4 3 2 2" xfId="9410"/>
    <cellStyle name="汇总 3 4 3 2 3" xfId="9415"/>
    <cellStyle name="汇总 3 4 4" xfId="6620"/>
    <cellStyle name="汇总 3 4 4 2" xfId="2376"/>
    <cellStyle name="汇总 3 4 4 2 2" xfId="297"/>
    <cellStyle name="汇总 3 4 4 2 3" xfId="11449"/>
    <cellStyle name="汇总 3 4 5" xfId="6629"/>
    <cellStyle name="汇总 3 4 5 2" xfId="11477"/>
    <cellStyle name="汇总 3 4 5 3" xfId="16807"/>
    <cellStyle name="汇总 3 4 6" xfId="16810"/>
    <cellStyle name="汇总 3 4 7" xfId="16814"/>
    <cellStyle name="汇总 3 5" xfId="32489"/>
    <cellStyle name="汇总 3 5 2" xfId="32490"/>
    <cellStyle name="汇总 3 5 2 2" xfId="2438"/>
    <cellStyle name="汇总 3 5 2 2 2" xfId="27134"/>
    <cellStyle name="汇总 3 5 2 2 3" xfId="32491"/>
    <cellStyle name="汇总 3 5 3" xfId="32492"/>
    <cellStyle name="汇总 3 5 3 2" xfId="32493"/>
    <cellStyle name="汇总 3 5 3 3" xfId="32494"/>
    <cellStyle name="汇总 3 6" xfId="32495"/>
    <cellStyle name="汇总 3 6 2" xfId="32496"/>
    <cellStyle name="汇总 3 6 2 2" xfId="32497"/>
    <cellStyle name="汇总 3 6 2 3" xfId="28562"/>
    <cellStyle name="汇总 3 7" xfId="32499"/>
    <cellStyle name="汇总 3 7 2" xfId="31200"/>
    <cellStyle name="汇总 3 7 2 2" xfId="21920"/>
    <cellStyle name="汇总 3 7 2 3" xfId="21928"/>
    <cellStyle name="汇总 3 8" xfId="32500"/>
    <cellStyle name="汇总 3 8 2" xfId="32501"/>
    <cellStyle name="汇总 3 8 2 2" xfId="22042"/>
    <cellStyle name="汇总 3 8 2 3" xfId="20299"/>
    <cellStyle name="汇总 3 9" xfId="30220"/>
    <cellStyle name="汇总 3 9 2" xfId="27341"/>
    <cellStyle name="汇总 3 9 2 2" xfId="22218"/>
    <cellStyle name="汇总 3 9 2 3" xfId="22228"/>
    <cellStyle name="汇总 3_11" xfId="5785"/>
    <cellStyle name="汇总 4" xfId="29411"/>
    <cellStyle name="汇总 4 10" xfId="32502"/>
    <cellStyle name="汇总 4 2" xfId="32504"/>
    <cellStyle name="汇总 4 2 2" xfId="32505"/>
    <cellStyle name="汇总 4 2 2 2" xfId="32506"/>
    <cellStyle name="汇总 4 2 2 2 2" xfId="32507"/>
    <cellStyle name="汇总 4 2 2 2 3" xfId="32508"/>
    <cellStyle name="汇总 4 2 3" xfId="32509"/>
    <cellStyle name="汇总 4 2 3 2" xfId="32510"/>
    <cellStyle name="汇总 4 2 3 2 2" xfId="32511"/>
    <cellStyle name="汇总 4 2 3 2 3" xfId="32512"/>
    <cellStyle name="汇总 4 2 4" xfId="32513"/>
    <cellStyle name="汇总 4 2 4 2" xfId="32514"/>
    <cellStyle name="汇总 4 2 4 3" xfId="32515"/>
    <cellStyle name="汇总 4 3" xfId="32516"/>
    <cellStyle name="汇总 4 3 2" xfId="19816"/>
    <cellStyle name="汇总 4 3 2 2" xfId="31291"/>
    <cellStyle name="汇总 4 3 2 3" xfId="31296"/>
    <cellStyle name="汇总 4 4" xfId="32517"/>
    <cellStyle name="汇总 4 4 2" xfId="32518"/>
    <cellStyle name="汇总 4 4 2 2" xfId="32519"/>
    <cellStyle name="汇总 4 4 2 3" xfId="2791"/>
    <cellStyle name="汇总 4 5" xfId="32521"/>
    <cellStyle name="汇总 4 5 2" xfId="32522"/>
    <cellStyle name="汇总 4 5 2 2" xfId="32523"/>
    <cellStyle name="汇总 4 5 2 3" xfId="32524"/>
    <cellStyle name="汇总 4 6" xfId="32525"/>
    <cellStyle name="汇总 4 6 2" xfId="32526"/>
    <cellStyle name="汇总 4 6 2 2" xfId="29135"/>
    <cellStyle name="汇总 4 6 2 3" xfId="29150"/>
    <cellStyle name="汇总 4 7" xfId="32527"/>
    <cellStyle name="汇总 4 7 2" xfId="32528"/>
    <cellStyle name="汇总 4 7 2 2" xfId="22429"/>
    <cellStyle name="汇总 4 7 2 3" xfId="22439"/>
    <cellStyle name="汇总 4 8" xfId="32529"/>
    <cellStyle name="汇总 4 8 2" xfId="32530"/>
    <cellStyle name="汇总 4 8 3" xfId="30750"/>
    <cellStyle name="汇总 4 9" xfId="30233"/>
    <cellStyle name="汇总 5" xfId="29416"/>
    <cellStyle name="汇总 5 2" xfId="30454"/>
    <cellStyle name="汇总 5 2 2" xfId="32531"/>
    <cellStyle name="汇总 5 2 2 2" xfId="32532"/>
    <cellStyle name="汇总 5 2 2 3" xfId="32533"/>
    <cellStyle name="汇总 5 3" xfId="30456"/>
    <cellStyle name="汇总 5 3 2" xfId="19824"/>
    <cellStyle name="汇总 5 3 2 2" xfId="32534"/>
    <cellStyle name="汇总 5 3 2 3" xfId="32536"/>
    <cellStyle name="汇总 5 4" xfId="32537"/>
    <cellStyle name="汇总 5 4 2" xfId="32538"/>
    <cellStyle name="汇总 5 4 2 2" xfId="32539"/>
    <cellStyle name="汇总 5 4 2 3" xfId="32"/>
    <cellStyle name="汇总 5 5" xfId="32540"/>
    <cellStyle name="汇总 5 5 2" xfId="32541"/>
    <cellStyle name="汇总 5 5 2 2" xfId="32542"/>
    <cellStyle name="汇总 5 5 2 3" xfId="10699"/>
    <cellStyle name="汇总 5 6" xfId="25430"/>
    <cellStyle name="汇总 5 6 2" xfId="32543"/>
    <cellStyle name="汇总 5 6 3" xfId="32544"/>
    <cellStyle name="汇总 6" xfId="29587"/>
    <cellStyle name="汇总 6 2" xfId="19323"/>
    <cellStyle name="汇总 6 2 2" xfId="32545"/>
    <cellStyle name="汇总 6 2 2 2" xfId="32546"/>
    <cellStyle name="汇总 6 2 2 3" xfId="32547"/>
    <cellStyle name="汇总 6 3" xfId="32548"/>
    <cellStyle name="汇总 6 3 2" xfId="32550"/>
    <cellStyle name="汇总 6 3 3" xfId="4386"/>
    <cellStyle name="汇总 7" xfId="32551"/>
    <cellStyle name="汇总 7 2" xfId="32552"/>
    <cellStyle name="汇总 7 2 2" xfId="32553"/>
    <cellStyle name="汇总 7 2 3" xfId="32554"/>
    <cellStyle name="汇总 8" xfId="32357"/>
    <cellStyle name="汇总 8 2" xfId="32359"/>
    <cellStyle name="汇总 8 2 2" xfId="32361"/>
    <cellStyle name="汇总 8 2 3" xfId="10317"/>
    <cellStyle name="汇总 9" xfId="32363"/>
    <cellStyle name="汇总 9 2" xfId="32365"/>
    <cellStyle name="汇总 9 2 2" xfId="18265"/>
    <cellStyle name="汇总 9 2 3" xfId="10328"/>
    <cellStyle name="计算 10" xfId="2389"/>
    <cellStyle name="计算 10 2" xfId="32557"/>
    <cellStyle name="计算 10 2 2" xfId="32560"/>
    <cellStyle name="计算 10 2 3" xfId="18028"/>
    <cellStyle name="计算 11" xfId="2413"/>
    <cellStyle name="计算 11 2" xfId="32563"/>
    <cellStyle name="计算 11 2 2" xfId="32566"/>
    <cellStyle name="计算 11 2 3" xfId="18277"/>
    <cellStyle name="计算 12" xfId="10607"/>
    <cellStyle name="计算 12 2" xfId="15501"/>
    <cellStyle name="计算 12 2 2" xfId="32568"/>
    <cellStyle name="计算 12 2 3" xfId="18444"/>
    <cellStyle name="计算 13" xfId="10612"/>
    <cellStyle name="计算 13 2" xfId="12685"/>
    <cellStyle name="计算 13 3" xfId="4915"/>
    <cellStyle name="计算 14" xfId="12688"/>
    <cellStyle name="计算 15" xfId="12693"/>
    <cellStyle name="计算 16" xfId="32569"/>
    <cellStyle name="计算 2" xfId="32570"/>
    <cellStyle name="计算 2 10" xfId="32571"/>
    <cellStyle name="计算 2 10 2" xfId="32572"/>
    <cellStyle name="计算 2 10 2 2" xfId="32573"/>
    <cellStyle name="计算 2 10 2 3" xfId="32574"/>
    <cellStyle name="计算 2 11" xfId="32575"/>
    <cellStyle name="计算 2 11 2" xfId="32576"/>
    <cellStyle name="计算 2 11 2 2" xfId="1717"/>
    <cellStyle name="计算 2 11 2 3" xfId="940"/>
    <cellStyle name="计算 2 12" xfId="32577"/>
    <cellStyle name="计算 2 12 2" xfId="6288"/>
    <cellStyle name="计算 2 12 3" xfId="32578"/>
    <cellStyle name="计算 2 13" xfId="21172"/>
    <cellStyle name="计算 2 14" xfId="21175"/>
    <cellStyle name="计算 2 2" xfId="32579"/>
    <cellStyle name="计算 2 2 10" xfId="15894"/>
    <cellStyle name="计算 2 2 2" xfId="32580"/>
    <cellStyle name="计算 2 2 2 2" xfId="32581"/>
    <cellStyle name="计算 2 2 2 2 2" xfId="22307"/>
    <cellStyle name="计算 2 2 2 2 2 2" xfId="5018"/>
    <cellStyle name="计算 2 2 2 2 2 3" xfId="22310"/>
    <cellStyle name="计算 2 2 2 3" xfId="32582"/>
    <cellStyle name="计算 2 2 2 3 2" xfId="22325"/>
    <cellStyle name="计算 2 2 2 3 2 2" xfId="2446"/>
    <cellStyle name="计算 2 2 2 3 2 3" xfId="26301"/>
    <cellStyle name="计算 2 2 2 4" xfId="32583"/>
    <cellStyle name="计算 2 2 2 4 2" xfId="22334"/>
    <cellStyle name="计算 2 2 2 4 3" xfId="14975"/>
    <cellStyle name="计算 2 2 3" xfId="22867"/>
    <cellStyle name="计算 2 2 3 2" xfId="22869"/>
    <cellStyle name="计算 2 2 3 2 2" xfId="22347"/>
    <cellStyle name="计算 2 2 3 2 3" xfId="22349"/>
    <cellStyle name="计算 2 2 4" xfId="17629"/>
    <cellStyle name="计算 2 2 4 2" xfId="32584"/>
    <cellStyle name="计算 2 2 4 2 2" xfId="22370"/>
    <cellStyle name="计算 2 2 4 2 3" xfId="32585"/>
    <cellStyle name="计算 2 2 5" xfId="17550"/>
    <cellStyle name="计算 2 2 5 2" xfId="32586"/>
    <cellStyle name="计算 2 2 5 2 2" xfId="22378"/>
    <cellStyle name="计算 2 2 5 2 3" xfId="30389"/>
    <cellStyle name="计算 2 2 6" xfId="17554"/>
    <cellStyle name="计算 2 2 6 2" xfId="32587"/>
    <cellStyle name="计算 2 2 6 2 2" xfId="22383"/>
    <cellStyle name="计算 2 2 6 2 3" xfId="32589"/>
    <cellStyle name="计算 2 2 7" xfId="32590"/>
    <cellStyle name="计算 2 2 7 2" xfId="32591"/>
    <cellStyle name="计算 2 2 7 2 2" xfId="32592"/>
    <cellStyle name="计算 2 2 7 2 3" xfId="32593"/>
    <cellStyle name="计算 2 2 8" xfId="32594"/>
    <cellStyle name="计算 2 2 8 2" xfId="32595"/>
    <cellStyle name="计算 2 2 8 3" xfId="32596"/>
    <cellStyle name="计算 2 2 9" xfId="32597"/>
    <cellStyle name="计算 2 3" xfId="32598"/>
    <cellStyle name="计算 2 3 10" xfId="32599"/>
    <cellStyle name="计算 2 3 2" xfId="32600"/>
    <cellStyle name="计算 2 3 2 2" xfId="32601"/>
    <cellStyle name="计算 2 3 2 2 2" xfId="22554"/>
    <cellStyle name="计算 2 3 2 2 2 2" xfId="22934"/>
    <cellStyle name="计算 2 3 2 2 2 3" xfId="22942"/>
    <cellStyle name="计算 2 3 2 3" xfId="32602"/>
    <cellStyle name="计算 2 3 2 3 2" xfId="32603"/>
    <cellStyle name="计算 2 3 2 3 2 2" xfId="23457"/>
    <cellStyle name="计算 2 3 2 3 2 3" xfId="23466"/>
    <cellStyle name="计算 2 3 2 4" xfId="32604"/>
    <cellStyle name="计算 2 3 2 4 2" xfId="32605"/>
    <cellStyle name="计算 2 3 2 4 2 2" xfId="23213"/>
    <cellStyle name="计算 2 3 2 4 2 3" xfId="23217"/>
    <cellStyle name="计算 2 3 2 5" xfId="32606"/>
    <cellStyle name="计算 2 3 2 5 2" xfId="32607"/>
    <cellStyle name="计算 2 3 2 5 3" xfId="1522"/>
    <cellStyle name="计算 2 3 3" xfId="22872"/>
    <cellStyle name="计算 2 3 3 2" xfId="32608"/>
    <cellStyle name="计算 2 3 3 2 2" xfId="22561"/>
    <cellStyle name="计算 2 3 3 2 3" xfId="32609"/>
    <cellStyle name="计算 2 3 4" xfId="22874"/>
    <cellStyle name="计算 2 3 4 2" xfId="32610"/>
    <cellStyle name="计算 2 3 4 2 2" xfId="22566"/>
    <cellStyle name="计算 2 3 4 2 3" xfId="32611"/>
    <cellStyle name="计算 2 3 5" xfId="32612"/>
    <cellStyle name="计算 2 3 5 2" xfId="32613"/>
    <cellStyle name="计算 2 3 5 2 2" xfId="22572"/>
    <cellStyle name="计算 2 3 5 2 3" xfId="32614"/>
    <cellStyle name="计算 2 3 6" xfId="32615"/>
    <cellStyle name="计算 2 3 6 2" xfId="32616"/>
    <cellStyle name="计算 2 3 6 2 2" xfId="32618"/>
    <cellStyle name="计算 2 3 6 2 3" xfId="32619"/>
    <cellStyle name="计算 2 3 7" xfId="5670"/>
    <cellStyle name="计算 2 3 7 2" xfId="5677"/>
    <cellStyle name="计算 2 3 7 2 2" xfId="26480"/>
    <cellStyle name="计算 2 3 7 2 3" xfId="18067"/>
    <cellStyle name="计算 2 3 8" xfId="5689"/>
    <cellStyle name="计算 2 3 8 2" xfId="32620"/>
    <cellStyle name="计算 2 3 8 3" xfId="32621"/>
    <cellStyle name="计算 2 3 9" xfId="1625"/>
    <cellStyle name="计算 2 4" xfId="32622"/>
    <cellStyle name="计算 2 4 2" xfId="32623"/>
    <cellStyle name="计算 2 4 2 2" xfId="32624"/>
    <cellStyle name="计算 2 4 2 2 2" xfId="22636"/>
    <cellStyle name="计算 2 4 2 2 2 2" xfId="32625"/>
    <cellStyle name="计算 2 4 2 2 2 3" xfId="32628"/>
    <cellStyle name="计算 2 4 2 3" xfId="32319"/>
    <cellStyle name="计算 2 4 2 3 2" xfId="32321"/>
    <cellStyle name="计算 2 4 2 3 3" xfId="13807"/>
    <cellStyle name="计算 2 4 3" xfId="32629"/>
    <cellStyle name="计算 2 4 3 2" xfId="32630"/>
    <cellStyle name="计算 2 4 3 2 2" xfId="22645"/>
    <cellStyle name="计算 2 4 3 2 3" xfId="32631"/>
    <cellStyle name="计算 2 4 4" xfId="32632"/>
    <cellStyle name="计算 2 4 4 2" xfId="5014"/>
    <cellStyle name="计算 2 4 4 2 2" xfId="410"/>
    <cellStyle name="计算 2 4 4 2 3" xfId="443"/>
    <cellStyle name="计算 2 4 5" xfId="32633"/>
    <cellStyle name="计算 2 4 5 2" xfId="32634"/>
    <cellStyle name="计算 2 4 5 2 2" xfId="32635"/>
    <cellStyle name="计算 2 4 5 2 3" xfId="32636"/>
    <cellStyle name="计算 2 4 6" xfId="25767"/>
    <cellStyle name="计算 2 4 6 2" xfId="32637"/>
    <cellStyle name="计算 2 4 6 3" xfId="32640"/>
    <cellStyle name="计算 2 4 7" xfId="5317"/>
    <cellStyle name="计算 2 4 8" xfId="8936"/>
    <cellStyle name="计算 2 5" xfId="11287"/>
    <cellStyle name="计算 2 5 2" xfId="11293"/>
    <cellStyle name="计算 2 5 2 2" xfId="29765"/>
    <cellStyle name="计算 2 5 2 2 2" xfId="22711"/>
    <cellStyle name="计算 2 5 2 2 3" xfId="29769"/>
    <cellStyle name="计算 2 5 3" xfId="11298"/>
    <cellStyle name="计算 2 5 3 2" xfId="29810"/>
    <cellStyle name="计算 2 5 3 2 2" xfId="22719"/>
    <cellStyle name="计算 2 5 3 2 3" xfId="29813"/>
    <cellStyle name="计算 2 5 4" xfId="32641"/>
    <cellStyle name="计算 2 5 4 2" xfId="29851"/>
    <cellStyle name="计算 2 5 4 3" xfId="32643"/>
    <cellStyle name="计算 2 6" xfId="7751"/>
    <cellStyle name="计算 2 6 2" xfId="32644"/>
    <cellStyle name="计算 2 6 2 2" xfId="29924"/>
    <cellStyle name="计算 2 6 2 2 2" xfId="29926"/>
    <cellStyle name="计算 2 6 2 2 3" xfId="32645"/>
    <cellStyle name="计算 2 6 3" xfId="24773"/>
    <cellStyle name="计算 2 6 3 2" xfId="20310"/>
    <cellStyle name="计算 2 6 3 3" xfId="29943"/>
    <cellStyle name="计算 2 7" xfId="7755"/>
    <cellStyle name="计算 2 7 2" xfId="32646"/>
    <cellStyle name="计算 2 7 2 2" xfId="32647"/>
    <cellStyle name="计算 2 7 2 3" xfId="32648"/>
    <cellStyle name="计算 2 8" xfId="32649"/>
    <cellStyle name="计算 2 8 2" xfId="32650"/>
    <cellStyle name="计算 2 8 2 2" xfId="32651"/>
    <cellStyle name="计算 2 8 2 3" xfId="32652"/>
    <cellStyle name="计算 2 9" xfId="32653"/>
    <cellStyle name="计算 2 9 2" xfId="30310"/>
    <cellStyle name="计算 2 9 2 2" xfId="30021"/>
    <cellStyle name="计算 2 9 2 3" xfId="32654"/>
    <cellStyle name="计算 2_11" xfId="32655"/>
    <cellStyle name="计算 3" xfId="32656"/>
    <cellStyle name="计算 3 10" xfId="26163"/>
    <cellStyle name="计算 3 10 2" xfId="26166"/>
    <cellStyle name="计算 3 10 3" xfId="26169"/>
    <cellStyle name="计算 3 11" xfId="26172"/>
    <cellStyle name="计算 3 12" xfId="26175"/>
    <cellStyle name="计算 3 2" xfId="32657"/>
    <cellStyle name="计算 3 2 2" xfId="32658"/>
    <cellStyle name="计算 3 2 2 2" xfId="14402"/>
    <cellStyle name="计算 3 2 2 2 2" xfId="29333"/>
    <cellStyle name="计算 3 2 2 2 2 2" xfId="32659"/>
    <cellStyle name="计算 3 2 2 2 2 3" xfId="819"/>
    <cellStyle name="计算 3 2 2 3" xfId="32660"/>
    <cellStyle name="计算 3 2 2 3 2" xfId="32661"/>
    <cellStyle name="计算 3 2 2 3 2 2" xfId="32662"/>
    <cellStyle name="计算 3 2 2 3 2 3" xfId="28721"/>
    <cellStyle name="计算 3 2 2 4" xfId="32663"/>
    <cellStyle name="计算 3 2 2 4 2" xfId="32664"/>
    <cellStyle name="计算 3 2 2 4 3" xfId="32665"/>
    <cellStyle name="计算 3 2 3" xfId="32666"/>
    <cellStyle name="计算 3 2 3 2" xfId="14420"/>
    <cellStyle name="计算 3 2 3 2 2" xfId="29338"/>
    <cellStyle name="计算 3 2 3 2 3" xfId="32667"/>
    <cellStyle name="计算 3 2 4" xfId="17633"/>
    <cellStyle name="计算 3 2 4 2" xfId="5713"/>
    <cellStyle name="计算 3 2 4 2 2" xfId="32668"/>
    <cellStyle name="计算 3 2 4 2 3" xfId="32669"/>
    <cellStyle name="计算 3 2 5" xfId="17567"/>
    <cellStyle name="计算 3 2 5 2" xfId="32670"/>
    <cellStyle name="计算 3 2 5 2 2" xfId="32671"/>
    <cellStyle name="计算 3 2 5 2 3" xfId="32672"/>
    <cellStyle name="计算 3 2 6" xfId="17569"/>
    <cellStyle name="计算 3 2 6 2" xfId="32673"/>
    <cellStyle name="计算 3 2 6 3" xfId="32674"/>
    <cellStyle name="计算 3 2 7" xfId="32675"/>
    <cellStyle name="计算 3 2 8" xfId="32676"/>
    <cellStyle name="计算 3 3" xfId="32677"/>
    <cellStyle name="计算 3 3 2" xfId="32678"/>
    <cellStyle name="计算 3 3 2 2" xfId="32679"/>
    <cellStyle name="计算 3 3 2 2 2" xfId="32680"/>
    <cellStyle name="计算 3 3 2 2 2 2" xfId="30700"/>
    <cellStyle name="计算 3 3 2 2 2 3" xfId="30706"/>
    <cellStyle name="计算 3 3 2 3" xfId="32681"/>
    <cellStyle name="计算 3 3 2 3 2" xfId="30071"/>
    <cellStyle name="计算 3 3 2 3 2 2" xfId="30344"/>
    <cellStyle name="计算 3 3 2 3 2 3" xfId="30350"/>
    <cellStyle name="计算 3 3 2 4" xfId="32682"/>
    <cellStyle name="计算 3 3 2 4 2" xfId="32683"/>
    <cellStyle name="计算 3 3 2 4 3" xfId="32684"/>
    <cellStyle name="计算 3 3 3" xfId="32685"/>
    <cellStyle name="计算 3 3 3 2" xfId="32686"/>
    <cellStyle name="计算 3 3 3 2 2" xfId="30075"/>
    <cellStyle name="计算 3 3 3 2 3" xfId="32687"/>
    <cellStyle name="计算 3 3 4" xfId="32688"/>
    <cellStyle name="计算 3 3 4 2" xfId="32689"/>
    <cellStyle name="计算 3 3 4 2 2" xfId="30079"/>
    <cellStyle name="计算 3 3 4 2 3" xfId="32690"/>
    <cellStyle name="计算 3 3 5" xfId="32691"/>
    <cellStyle name="计算 3 3 5 2" xfId="32692"/>
    <cellStyle name="计算 3 3 5 2 2" xfId="30084"/>
    <cellStyle name="计算 3 3 5 2 3" xfId="32693"/>
    <cellStyle name="计算 3 3 6" xfId="32694"/>
    <cellStyle name="计算 3 3 6 2" xfId="32695"/>
    <cellStyle name="计算 3 3 6 3" xfId="32696"/>
    <cellStyle name="计算 3 3 7" xfId="8952"/>
    <cellStyle name="计算 3 3 8" xfId="8956"/>
    <cellStyle name="计算 3 4" xfId="31559"/>
    <cellStyle name="计算 3 4 2" xfId="31561"/>
    <cellStyle name="计算 3 4 2 2" xfId="32697"/>
    <cellStyle name="计算 3 4 2 2 2" xfId="20748"/>
    <cellStyle name="计算 3 4 2 2 2 2" xfId="29884"/>
    <cellStyle name="计算 3 4 2 2 2 3" xfId="32698"/>
    <cellStyle name="计算 3 4 2 3" xfId="32700"/>
    <cellStyle name="计算 3 4 2 3 2" xfId="20756"/>
    <cellStyle name="计算 3 4 2 3 3" xfId="32701"/>
    <cellStyle name="计算 3 4 3" xfId="31563"/>
    <cellStyle name="计算 3 4 3 2" xfId="32702"/>
    <cellStyle name="计算 3 4 3 2 2" xfId="30103"/>
    <cellStyle name="计算 3 4 3 2 3" xfId="32703"/>
    <cellStyle name="计算 3 4 4" xfId="21421"/>
    <cellStyle name="计算 3 4 4 2" xfId="4268"/>
    <cellStyle name="计算 3 4 4 2 2" xfId="14390"/>
    <cellStyle name="计算 3 4 4 2 3" xfId="14400"/>
    <cellStyle name="计算 3 4 5" xfId="21424"/>
    <cellStyle name="计算 3 4 5 2" xfId="32704"/>
    <cellStyle name="计算 3 4 5 3" xfId="32705"/>
    <cellStyle name="计算 3 4 6" xfId="32706"/>
    <cellStyle name="计算 3 4 7" xfId="32707"/>
    <cellStyle name="计算 3 5" xfId="11300"/>
    <cellStyle name="计算 3 5 2" xfId="29571"/>
    <cellStyle name="计算 3 5 2 2" xfId="29575"/>
    <cellStyle name="计算 3 5 2 2 2" xfId="29578"/>
    <cellStyle name="计算 3 5 2 2 3" xfId="29580"/>
    <cellStyle name="计算 3 5 3" xfId="29582"/>
    <cellStyle name="计算 3 5 3 2" xfId="29585"/>
    <cellStyle name="计算 3 5 3 3" xfId="30458"/>
    <cellStyle name="计算 3 6" xfId="11304"/>
    <cellStyle name="计算 3 6 2" xfId="32708"/>
    <cellStyle name="计算 3 6 2 2" xfId="30523"/>
    <cellStyle name="计算 3 6 2 3" xfId="30528"/>
    <cellStyle name="计算 3 7" xfId="32709"/>
    <cellStyle name="计算 3 7 2" xfId="32710"/>
    <cellStyle name="计算 3 7 2 2" xfId="30624"/>
    <cellStyle name="计算 3 7 2 3" xfId="30629"/>
    <cellStyle name="计算 3 8" xfId="32711"/>
    <cellStyle name="计算 3 8 2" xfId="32712"/>
    <cellStyle name="计算 3 8 2 2" xfId="30673"/>
    <cellStyle name="计算 3 8 2 3" xfId="32713"/>
    <cellStyle name="计算 3 9" xfId="32715"/>
    <cellStyle name="计算 3 9 2" xfId="32716"/>
    <cellStyle name="计算 3 9 2 2" xfId="32717"/>
    <cellStyle name="计算 3 9 2 3" xfId="32718"/>
    <cellStyle name="计算 3_11" xfId="31754"/>
    <cellStyle name="计算 4" xfId="21956"/>
    <cellStyle name="计算 4 10" xfId="20448"/>
    <cellStyle name="计算 4 2" xfId="7699"/>
    <cellStyle name="计算 4 2 2" xfId="32719"/>
    <cellStyle name="计算 4 2 2 2" xfId="32720"/>
    <cellStyle name="计算 4 2 2 2 2" xfId="32721"/>
    <cellStyle name="计算 4 2 2 2 3" xfId="32722"/>
    <cellStyle name="计算 4 2 3" xfId="32724"/>
    <cellStyle name="计算 4 2 3 2" xfId="32725"/>
    <cellStyle name="计算 4 2 3 2 2" xfId="32726"/>
    <cellStyle name="计算 4 2 3 2 3" xfId="32727"/>
    <cellStyle name="计算 4 2 4" xfId="32729"/>
    <cellStyle name="计算 4 2 4 2" xfId="32730"/>
    <cellStyle name="计算 4 2 4 3" xfId="32398"/>
    <cellStyle name="计算 4 3" xfId="32731"/>
    <cellStyle name="计算 4 3 2" xfId="32732"/>
    <cellStyle name="计算 4 3 2 2" xfId="32733"/>
    <cellStyle name="计算 4 3 2 3" xfId="32412"/>
    <cellStyle name="计算 4 4" xfId="31566"/>
    <cellStyle name="计算 4 4 2" xfId="31568"/>
    <cellStyle name="计算 4 4 2 2" xfId="32734"/>
    <cellStyle name="计算 4 4 2 3" xfId="32421"/>
    <cellStyle name="计算 4 5" xfId="16597"/>
    <cellStyle name="计算 4 5 2" xfId="31437"/>
    <cellStyle name="计算 4 5 2 2" xfId="30895"/>
    <cellStyle name="计算 4 5 2 3" xfId="30902"/>
    <cellStyle name="计算 4 6" xfId="16600"/>
    <cellStyle name="计算 4 6 2" xfId="32735"/>
    <cellStyle name="计算 4 6 2 2" xfId="21460"/>
    <cellStyle name="计算 4 6 2 3" xfId="15225"/>
    <cellStyle name="计算 4 7" xfId="32736"/>
    <cellStyle name="计算 4 7 2" xfId="32737"/>
    <cellStyle name="计算 4 7 2 2" xfId="21563"/>
    <cellStyle name="计算 4 7 2 3" xfId="15235"/>
    <cellStyle name="计算 4 8" xfId="32738"/>
    <cellStyle name="计算 4 8 2" xfId="32739"/>
    <cellStyle name="计算 4 8 3" xfId="32740"/>
    <cellStyle name="计算 4 9" xfId="32741"/>
    <cellStyle name="计算 5" xfId="21958"/>
    <cellStyle name="计算 5 2" xfId="32742"/>
    <cellStyle name="计算 5 2 2" xfId="1928"/>
    <cellStyle name="计算 5 2 2 2" xfId="32743"/>
    <cellStyle name="计算 5 2 2 3" xfId="32461"/>
    <cellStyle name="计算 5 3" xfId="32744"/>
    <cellStyle name="计算 5 3 2" xfId="32745"/>
    <cellStyle name="计算 5 3 2 2" xfId="32746"/>
    <cellStyle name="计算 5 3 2 3" xfId="32479"/>
    <cellStyle name="计算 5 4" xfId="22658"/>
    <cellStyle name="计算 5 4 2" xfId="22661"/>
    <cellStyle name="计算 5 4 2 2" xfId="22663"/>
    <cellStyle name="计算 5 4 2 3" xfId="2437"/>
    <cellStyle name="计算 5 5" xfId="22667"/>
    <cellStyle name="计算 5 5 2" xfId="22669"/>
    <cellStyle name="计算 5 5 2 2" xfId="31109"/>
    <cellStyle name="计算 5 5 2 3" xfId="32498"/>
    <cellStyle name="计算 5 6" xfId="22672"/>
    <cellStyle name="计算 5 6 2" xfId="32747"/>
    <cellStyle name="计算 5 6 3" xfId="439"/>
    <cellStyle name="计算 6" xfId="32748"/>
    <cellStyle name="计算 6 2" xfId="32750"/>
    <cellStyle name="计算 6 2 2" xfId="1093"/>
    <cellStyle name="计算 6 2 2 2" xfId="32752"/>
    <cellStyle name="计算 6 2 2 3" xfId="31292"/>
    <cellStyle name="计算 6 3" xfId="32753"/>
    <cellStyle name="计算 6 3 2" xfId="32754"/>
    <cellStyle name="计算 6 3 2 2" xfId="32755"/>
    <cellStyle name="计算 6 3 2 3" xfId="32520"/>
    <cellStyle name="计算 6 4" xfId="2801"/>
    <cellStyle name="计算 6 4 2" xfId="22677"/>
    <cellStyle name="计算 6 4 3" xfId="22679"/>
    <cellStyle name="计算 7" xfId="32756"/>
    <cellStyle name="计算 7 2" xfId="32758"/>
    <cellStyle name="计算 7 2 2" xfId="3031"/>
    <cellStyle name="计算 7 2 2 2" xfId="32760"/>
    <cellStyle name="计算 7 2 2 3" xfId="32535"/>
    <cellStyle name="计算 7 3" xfId="32761"/>
    <cellStyle name="计算 7 3 2" xfId="32762"/>
    <cellStyle name="计算 7 3 3" xfId="2926"/>
    <cellStyle name="计算 8" xfId="32763"/>
    <cellStyle name="计算 8 2" xfId="32765"/>
    <cellStyle name="计算 8 2 2" xfId="32767"/>
    <cellStyle name="计算 8 2 2 2" xfId="32768"/>
    <cellStyle name="计算 8 2 2 3" xfId="32769"/>
    <cellStyle name="计算 8 3" xfId="32770"/>
    <cellStyle name="计算 8 3 2" xfId="32772"/>
    <cellStyle name="计算 8 3 3" xfId="2984"/>
    <cellStyle name="计算 9" xfId="15931"/>
    <cellStyle name="计算 9 2" xfId="15935"/>
    <cellStyle name="计算 9 2 2" xfId="15937"/>
    <cellStyle name="计算 9 2 2 2" xfId="15939"/>
    <cellStyle name="计算 9 2 2 3" xfId="15941"/>
    <cellStyle name="计算 9 3" xfId="15948"/>
    <cellStyle name="计算 9 3 2" xfId="9180"/>
    <cellStyle name="计算 9 3 3" xfId="1242"/>
    <cellStyle name="检查单元格 10" xfId="32773"/>
    <cellStyle name="检查单元格 10 2" xfId="32774"/>
    <cellStyle name="检查单元格 10 2 2" xfId="32775"/>
    <cellStyle name="检查单元格 10 2 3" xfId="32776"/>
    <cellStyle name="检查单元格 11" xfId="19102"/>
    <cellStyle name="检查单元格 11 2" xfId="19104"/>
    <cellStyle name="检查单元格 11 2 2" xfId="32777"/>
    <cellStyle name="检查单元格 11 2 3" xfId="32778"/>
    <cellStyle name="检查单元格 12" xfId="19109"/>
    <cellStyle name="检查单元格 12 2" xfId="32779"/>
    <cellStyle name="检查单元格 12 2 2" xfId="18007"/>
    <cellStyle name="检查单元格 12 2 3" xfId="18009"/>
    <cellStyle name="检查单元格 13" xfId="19111"/>
    <cellStyle name="检查单元格 13 2" xfId="32780"/>
    <cellStyle name="检查单元格 13 3" xfId="32781"/>
    <cellStyle name="检查单元格 14" xfId="32782"/>
    <cellStyle name="检查单元格 15" xfId="32783"/>
    <cellStyle name="检查单元格 16" xfId="32784"/>
    <cellStyle name="检查单元格 2" xfId="2490"/>
    <cellStyle name="检查单元格 2 10" xfId="9312"/>
    <cellStyle name="检查单元格 2 10 2" xfId="17697"/>
    <cellStyle name="检查单元格 2 10 2 2" xfId="17700"/>
    <cellStyle name="检查单元格 2 10 2 3" xfId="17705"/>
    <cellStyle name="检查单元格 2 11" xfId="18297"/>
    <cellStyle name="检查单元格 2 11 2" xfId="17764"/>
    <cellStyle name="检查单元格 2 11 2 2" xfId="17768"/>
    <cellStyle name="检查单元格 2 11 2 3" xfId="17773"/>
    <cellStyle name="检查单元格 2 12" xfId="18300"/>
    <cellStyle name="检查单元格 2 12 2" xfId="1082"/>
    <cellStyle name="检查单元格 2 12 3" xfId="17808"/>
    <cellStyle name="检查单元格 2 13" xfId="32786"/>
    <cellStyle name="检查单元格 2 14" xfId="32787"/>
    <cellStyle name="检查单元格 2 2" xfId="23361"/>
    <cellStyle name="检查单元格 2 2 10" xfId="20291"/>
    <cellStyle name="检查单元格 2 2 2" xfId="32788"/>
    <cellStyle name="检查单元格 2 2 2 2" xfId="32789"/>
    <cellStyle name="检查单元格 2 2 2 2 2" xfId="32790"/>
    <cellStyle name="检查单元格 2 2 2 2 2 2" xfId="32166"/>
    <cellStyle name="检查单元格 2 2 2 2 2 3" xfId="32791"/>
    <cellStyle name="检查单元格 2 2 2 3" xfId="32792"/>
    <cellStyle name="检查单元格 2 2 2 3 2" xfId="744"/>
    <cellStyle name="检查单元格 2 2 2 3 2 2" xfId="2562"/>
    <cellStyle name="检查单元格 2 2 2 3 2 3" xfId="2591"/>
    <cellStyle name="检查单元格 2 2 2 4" xfId="18560"/>
    <cellStyle name="检查单元格 2 2 2 4 2" xfId="918"/>
    <cellStyle name="检查单元格 2 2 2 4 3" xfId="959"/>
    <cellStyle name="检查单元格 2 2 3" xfId="32793"/>
    <cellStyle name="检查单元格 2 2 3 2" xfId="32794"/>
    <cellStyle name="检查单元格 2 2 3 2 2" xfId="32795"/>
    <cellStyle name="检查单元格 2 2 3 2 3" xfId="28293"/>
    <cellStyle name="检查单元格 2 2 4" xfId="32796"/>
    <cellStyle name="检查单元格 2 2 4 2" xfId="7245"/>
    <cellStyle name="检查单元格 2 2 4 2 2" xfId="32797"/>
    <cellStyle name="检查单元格 2 2 4 2 3" xfId="28298"/>
    <cellStyle name="检查单元格 2 2 5" xfId="32798"/>
    <cellStyle name="检查单元格 2 2 5 2" xfId="16664"/>
    <cellStyle name="检查单元格 2 2 5 2 2" xfId="32799"/>
    <cellStyle name="检查单元格 2 2 5 2 3" xfId="32800"/>
    <cellStyle name="检查单元格 2 2 6" xfId="32801"/>
    <cellStyle name="检查单元格 2 2 6 2" xfId="32802"/>
    <cellStyle name="检查单元格 2 2 6 2 2" xfId="32803"/>
    <cellStyle name="检查单元格 2 2 6 2 3" xfId="32804"/>
    <cellStyle name="检查单元格 2 2 7" xfId="32805"/>
    <cellStyle name="检查单元格 2 2 7 2" xfId="32806"/>
    <cellStyle name="检查单元格 2 2 7 2 2" xfId="30355"/>
    <cellStyle name="检查单元格 2 2 7 2 3" xfId="32807"/>
    <cellStyle name="检查单元格 2 2 8" xfId="32808"/>
    <cellStyle name="检查单元格 2 2 8 2" xfId="32809"/>
    <cellStyle name="检查单元格 2 2 8 3" xfId="32810"/>
    <cellStyle name="检查单元格 2 2 9" xfId="32811"/>
    <cellStyle name="检查单元格 2 3" xfId="6958"/>
    <cellStyle name="检查单元格 2 3 10" xfId="5245"/>
    <cellStyle name="检查单元格 2 3 2" xfId="4114"/>
    <cellStyle name="检查单元格 2 3 2 2" xfId="6965"/>
    <cellStyle name="检查单元格 2 3 2 2 2" xfId="32812"/>
    <cellStyle name="检查单元格 2 3 2 2 2 2" xfId="32813"/>
    <cellStyle name="检查单元格 2 3 2 2 2 3" xfId="32814"/>
    <cellStyle name="检查单元格 2 3 2 3" xfId="6970"/>
    <cellStyle name="检查单元格 2 3 2 3 2" xfId="5983"/>
    <cellStyle name="检查单元格 2 3 2 3 2 2" xfId="5993"/>
    <cellStyle name="检查单元格 2 3 2 3 2 3" xfId="6005"/>
    <cellStyle name="检查单元格 2 3 2 4" xfId="6610"/>
    <cellStyle name="检查单元格 2 3 2 4 2" xfId="6066"/>
    <cellStyle name="检查单元格 2 3 2 4 2 2" xfId="32487"/>
    <cellStyle name="检查单元格 2 3 2 4 2 3" xfId="6621"/>
    <cellStyle name="检查单元格 2 3 2 5" xfId="32815"/>
    <cellStyle name="检查单元格 2 3 2 5 2" xfId="6091"/>
    <cellStyle name="检查单元格 2 3 2 5 3" xfId="6096"/>
    <cellStyle name="检查单元格 2 3 3" xfId="6972"/>
    <cellStyle name="检查单元格 2 3 3 2" xfId="32816"/>
    <cellStyle name="检查单元格 2 3 3 2 2" xfId="32817"/>
    <cellStyle name="检查单元格 2 3 3 2 3" xfId="32818"/>
    <cellStyle name="检查单元格 2 3 4" xfId="6977"/>
    <cellStyle name="检查单元格 2 3 4 2" xfId="7257"/>
    <cellStyle name="检查单元格 2 3 4 2 2" xfId="32819"/>
    <cellStyle name="检查单元格 2 3 4 2 3" xfId="32820"/>
    <cellStyle name="检查单元格 2 3 5" xfId="28208"/>
    <cellStyle name="检查单元格 2 3 5 2" xfId="13773"/>
    <cellStyle name="检查单元格 2 3 5 2 2" xfId="32821"/>
    <cellStyle name="检查单元格 2 3 5 2 3" xfId="32822"/>
    <cellStyle name="检查单元格 2 3 6" xfId="10889"/>
    <cellStyle name="检查单元格 2 3 6 2" xfId="31167"/>
    <cellStyle name="检查单元格 2 3 6 2 2" xfId="32823"/>
    <cellStyle name="检查单元格 2 3 6 2 3" xfId="32824"/>
    <cellStyle name="检查单元格 2 3 7" xfId="10892"/>
    <cellStyle name="检查单元格 2 3 7 2" xfId="32825"/>
    <cellStyle name="检查单元格 2 3 7 2 2" xfId="32826"/>
    <cellStyle name="检查单元格 2 3 7 2 3" xfId="27543"/>
    <cellStyle name="检查单元格 2 3 8" xfId="12846"/>
    <cellStyle name="检查单元格 2 3 8 2" xfId="14518"/>
    <cellStyle name="检查单元格 2 3 8 3" xfId="19122"/>
    <cellStyle name="检查单元格 2 3 9" xfId="11927"/>
    <cellStyle name="检查单元格 2 4" xfId="6980"/>
    <cellStyle name="检查单元格 2 4 2" xfId="4148"/>
    <cellStyle name="检查单元格 2 4 2 2" xfId="6983"/>
    <cellStyle name="检查单元格 2 4 2 2 2" xfId="32827"/>
    <cellStyle name="检查单元格 2 4 2 2 2 2" xfId="32829"/>
    <cellStyle name="检查单元格 2 4 2 2 2 3" xfId="32830"/>
    <cellStyle name="检查单元格 2 4 2 3" xfId="6985"/>
    <cellStyle name="检查单元格 2 4 2 3 2" xfId="6281"/>
    <cellStyle name="检查单元格 2 4 2 3 3" xfId="6290"/>
    <cellStyle name="检查单元格 2 4 3" xfId="6987"/>
    <cellStyle name="检查单元格 2 4 3 2" xfId="32831"/>
    <cellStyle name="检查单元格 2 4 3 2 2" xfId="32832"/>
    <cellStyle name="检查单元格 2 4 3 2 3" xfId="32833"/>
    <cellStyle name="检查单元格 2 4 4" xfId="6989"/>
    <cellStyle name="检查单元格 2 4 4 2" xfId="32834"/>
    <cellStyle name="检查单元格 2 4 4 2 2" xfId="18647"/>
    <cellStyle name="检查单元格 2 4 4 2 3" xfId="19890"/>
    <cellStyle name="检查单元格 2 4 5" xfId="32835"/>
    <cellStyle name="检查单元格 2 4 5 2" xfId="32836"/>
    <cellStyle name="检查单元格 2 4 5 2 2" xfId="32837"/>
    <cellStyle name="检查单元格 2 4 5 2 3" xfId="32838"/>
    <cellStyle name="检查单元格 2 4 6" xfId="32839"/>
    <cellStyle name="检查单元格 2 4 6 2" xfId="31172"/>
    <cellStyle name="检查单元格 2 4 6 3" xfId="32840"/>
    <cellStyle name="检查单元格 2 4 7" xfId="4740"/>
    <cellStyle name="检查单元格 2 4 8" xfId="4749"/>
    <cellStyle name="检查单元格 2 5" xfId="6991"/>
    <cellStyle name="检查单元格 2 5 2" xfId="6993"/>
    <cellStyle name="检查单元格 2 5 2 2" xfId="32841"/>
    <cellStyle name="检查单元格 2 5 2 2 2" xfId="32842"/>
    <cellStyle name="检查单元格 2 5 2 2 3" xfId="32828"/>
    <cellStyle name="检查单元格 2 5 3" xfId="6996"/>
    <cellStyle name="检查单元格 2 5 3 2" xfId="31636"/>
    <cellStyle name="检查单元格 2 5 3 2 2" xfId="31638"/>
    <cellStyle name="检查单元格 2 5 3 2 3" xfId="31640"/>
    <cellStyle name="检查单元格 2 5 4" xfId="31642"/>
    <cellStyle name="检查单元格 2 5 4 2" xfId="31644"/>
    <cellStyle name="检查单元格 2 5 4 3" xfId="31646"/>
    <cellStyle name="检查单元格 2 6" xfId="7001"/>
    <cellStyle name="检查单元格 2 6 2" xfId="32239"/>
    <cellStyle name="检查单元格 2 6 2 2" xfId="32843"/>
    <cellStyle name="检查单元格 2 6 2 2 2" xfId="20758"/>
    <cellStyle name="检查单元格 2 6 2 2 3" xfId="20762"/>
    <cellStyle name="检查单元格 2 6 3" xfId="31650"/>
    <cellStyle name="检查单元格 2 6 3 2" xfId="12913"/>
    <cellStyle name="检查单元格 2 6 3 3" xfId="12924"/>
    <cellStyle name="检查单元格 2 7" xfId="7005"/>
    <cellStyle name="检查单元格 2 7 2" xfId="30383"/>
    <cellStyle name="检查单元格 2 7 2 2" xfId="32844"/>
    <cellStyle name="检查单元格 2 7 2 3" xfId="32845"/>
    <cellStyle name="检查单元格 2 8" xfId="32846"/>
    <cellStyle name="检查单元格 2 8 2" xfId="31247"/>
    <cellStyle name="检查单元格 2 8 2 2" xfId="32847"/>
    <cellStyle name="检查单元格 2 8 2 3" xfId="32848"/>
    <cellStyle name="检查单元格 2 9" xfId="32849"/>
    <cellStyle name="检查单元格 2 9 2" xfId="32850"/>
    <cellStyle name="检查单元格 2 9 2 2" xfId="32851"/>
    <cellStyle name="检查单元格 2 9 2 3" xfId="23679"/>
    <cellStyle name="检查单元格 2_11" xfId="32852"/>
    <cellStyle name="检查单元格 3" xfId="3210"/>
    <cellStyle name="检查单元格 3 10" xfId="32853"/>
    <cellStyle name="检查单元格 3 10 2" xfId="12323"/>
    <cellStyle name="检查单元格 3 10 3" xfId="12329"/>
    <cellStyle name="检查单元格 3 11" xfId="32854"/>
    <cellStyle name="检查单元格 3 12" xfId="32855"/>
    <cellStyle name="检查单元格 3 2" xfId="24158"/>
    <cellStyle name="检查单元格 3 2 2" xfId="32857"/>
    <cellStyle name="检查单元格 3 2 2 2" xfId="32858"/>
    <cellStyle name="检查单元格 3 2 2 2 2" xfId="32859"/>
    <cellStyle name="检查单元格 3 2 2 2 2 2" xfId="32860"/>
    <cellStyle name="检查单元格 3 2 2 2 2 3" xfId="32861"/>
    <cellStyle name="检查单元格 3 2 2 3" xfId="32862"/>
    <cellStyle name="检查单元格 3 2 2 3 2" xfId="7487"/>
    <cellStyle name="检查单元格 3 2 2 3 2 2" xfId="7491"/>
    <cellStyle name="检查单元格 3 2 2 3 2 3" xfId="7501"/>
    <cellStyle name="检查单元格 3 2 2 4" xfId="19018"/>
    <cellStyle name="检查单元格 3 2 2 4 2" xfId="7580"/>
    <cellStyle name="检查单元格 3 2 2 4 3" xfId="7607"/>
    <cellStyle name="检查单元格 3 2 3" xfId="3825"/>
    <cellStyle name="检查单元格 3 2 3 2" xfId="1246"/>
    <cellStyle name="检查单元格 3 2 3 2 2" xfId="32863"/>
    <cellStyle name="检查单元格 3 2 3 2 3" xfId="32864"/>
    <cellStyle name="检查单元格 3 2 4" xfId="3765"/>
    <cellStyle name="检查单元格 3 2 4 2" xfId="7284"/>
    <cellStyle name="检查单元格 3 2 4 2 2" xfId="32865"/>
    <cellStyle name="检查单元格 3 2 4 2 3" xfId="32866"/>
    <cellStyle name="检查单元格 3 2 5" xfId="3841"/>
    <cellStyle name="检查单元格 3 2 5 2" xfId="17214"/>
    <cellStyle name="检查单元格 3 2 5 2 2" xfId="32867"/>
    <cellStyle name="检查单元格 3 2 5 2 3" xfId="32868"/>
    <cellStyle name="检查单元格 3 2 6" xfId="7844"/>
    <cellStyle name="检查单元格 3 2 6 2" xfId="32870"/>
    <cellStyle name="检查单元格 3 2 6 3" xfId="32871"/>
    <cellStyle name="检查单元格 3 2 7" xfId="32872"/>
    <cellStyle name="检查单元格 3 2 8" xfId="32873"/>
    <cellStyle name="检查单元格 3 3" xfId="7012"/>
    <cellStyle name="检查单元格 3 3 2" xfId="7014"/>
    <cellStyle name="检查单元格 3 3 2 2" xfId="32874"/>
    <cellStyle name="检查单元格 3 3 2 2 2" xfId="32875"/>
    <cellStyle name="检查单元格 3 3 2 2 2 2" xfId="1029"/>
    <cellStyle name="检查单元格 3 3 2 2 2 3" xfId="26383"/>
    <cellStyle name="检查单元格 3 3 2 3" xfId="32876"/>
    <cellStyle name="检查单元格 3 3 2 3 2" xfId="8226"/>
    <cellStyle name="检查单元格 3 3 2 3 2 2" xfId="3017"/>
    <cellStyle name="检查单元格 3 3 2 3 2 3" xfId="8235"/>
    <cellStyle name="检查单元格 3 3 2 4" xfId="32877"/>
    <cellStyle name="检查单元格 3 3 2 4 2" xfId="7547"/>
    <cellStyle name="检查单元格 3 3 2 4 3" xfId="7568"/>
    <cellStyle name="检查单元格 3 3 3" xfId="3854"/>
    <cellStyle name="检查单元格 3 3 3 2" xfId="34"/>
    <cellStyle name="检查单元格 3 3 3 2 2" xfId="32878"/>
    <cellStyle name="检查单元格 3 3 3 2 3" xfId="28791"/>
    <cellStyle name="检查单元格 3 3 4" xfId="3880"/>
    <cellStyle name="检查单元格 3 3 4 2" xfId="11727"/>
    <cellStyle name="检查单元格 3 3 4 2 2" xfId="32879"/>
    <cellStyle name="检查单元格 3 3 4 2 3" xfId="28806"/>
    <cellStyle name="检查单元格 3 3 5" xfId="6805"/>
    <cellStyle name="检查单元格 3 3 5 2" xfId="17473"/>
    <cellStyle name="检查单元格 3 3 5 2 2" xfId="32880"/>
    <cellStyle name="检查单元格 3 3 5 2 3" xfId="28816"/>
    <cellStyle name="检查单元格 3 3 6" xfId="10911"/>
    <cellStyle name="检查单元格 3 3 6 2" xfId="31179"/>
    <cellStyle name="检查单元格 3 3 6 3" xfId="6497"/>
    <cellStyle name="检查单元格 3 3 7" xfId="10915"/>
    <cellStyle name="检查单元格 3 3 8" xfId="32881"/>
    <cellStyle name="检查单元格 3 4" xfId="7016"/>
    <cellStyle name="检查单元格 3 4 2" xfId="32882"/>
    <cellStyle name="检查单元格 3 4 2 2" xfId="32883"/>
    <cellStyle name="检查单元格 3 4 2 2 2" xfId="32884"/>
    <cellStyle name="检查单元格 3 4 2 2 2 2" xfId="23105"/>
    <cellStyle name="检查单元格 3 4 2 2 2 3" xfId="2245"/>
    <cellStyle name="检查单元格 3 4 2 3" xfId="32885"/>
    <cellStyle name="检查单元格 3 4 2 3 2" xfId="8418"/>
    <cellStyle name="检查单元格 3 4 2 3 3" xfId="8420"/>
    <cellStyle name="检查单元格 3 4 3" xfId="6807"/>
    <cellStyle name="检查单元格 3 4 3 2" xfId="32886"/>
    <cellStyle name="检查单元格 3 4 3 2 2" xfId="32503"/>
    <cellStyle name="检查单元格 3 4 3 2 3" xfId="32887"/>
    <cellStyle name="检查单元格 3 4 4" xfId="6810"/>
    <cellStyle name="检查单元格 3 4 4 2" xfId="32888"/>
    <cellStyle name="检查单元格 3 4 4 2 2" xfId="32890"/>
    <cellStyle name="检查单元格 3 4 4 2 3" xfId="32892"/>
    <cellStyle name="检查单元格 3 4 5" xfId="11731"/>
    <cellStyle name="检查单元格 3 4 5 2" xfId="32893"/>
    <cellStyle name="检查单元格 3 4 5 3" xfId="20581"/>
    <cellStyle name="检查单元格 3 4 6" xfId="32894"/>
    <cellStyle name="检查单元格 3 4 7" xfId="4850"/>
    <cellStyle name="检查单元格 3 5" xfId="7018"/>
    <cellStyle name="检查单元格 3 5 2" xfId="32895"/>
    <cellStyle name="检查单元格 3 5 2 2" xfId="32008"/>
    <cellStyle name="检查单元格 3 5 2 2 2" xfId="32011"/>
    <cellStyle name="检查单元格 3 5 2 2 3" xfId="32014"/>
    <cellStyle name="检查单元格 3 5 3" xfId="10834"/>
    <cellStyle name="检查单元格 3 5 3 2" xfId="31663"/>
    <cellStyle name="检查单元格 3 5 3 3" xfId="31665"/>
    <cellStyle name="检查单元格 3 6" xfId="18034"/>
    <cellStyle name="检查单元格 3 6 2" xfId="18036"/>
    <cellStyle name="检查单元格 3 6 2 2" xfId="32896"/>
    <cellStyle name="检查单元格 3 6 2 3" xfId="32897"/>
    <cellStyle name="检查单元格 3 7" xfId="18040"/>
    <cellStyle name="检查单元格 3 7 2" xfId="31251"/>
    <cellStyle name="检查单元格 3 7 2 2" xfId="32898"/>
    <cellStyle name="检查单元格 3 7 2 3" xfId="32899"/>
    <cellStyle name="检查单元格 3 8" xfId="1904"/>
    <cellStyle name="检查单元格 3 8 2" xfId="32900"/>
    <cellStyle name="检查单元格 3 8 2 2" xfId="32901"/>
    <cellStyle name="检查单元格 3 8 2 3" xfId="32902"/>
    <cellStyle name="检查单元格 3 9" xfId="32903"/>
    <cellStyle name="检查单元格 3 9 2" xfId="32904"/>
    <cellStyle name="检查单元格 3 9 2 2" xfId="5969"/>
    <cellStyle name="检查单元格 3 9 2 3" xfId="10463"/>
    <cellStyle name="检查单元格 3_11" xfId="26116"/>
    <cellStyle name="检查单元格 4" xfId="28456"/>
    <cellStyle name="检查单元格 4 10" xfId="32905"/>
    <cellStyle name="检查单元格 4 2" xfId="24162"/>
    <cellStyle name="检查单元格 4 2 2" xfId="32906"/>
    <cellStyle name="检查单元格 4 2 2 2" xfId="14101"/>
    <cellStyle name="检查单元格 4 2 2 2 2" xfId="14103"/>
    <cellStyle name="检查单元格 4 2 2 2 3" xfId="14106"/>
    <cellStyle name="检查单元格 4 2 3" xfId="32907"/>
    <cellStyle name="检查单元格 4 2 3 2" xfId="9762"/>
    <cellStyle name="检查单元格 4 2 3 2 2" xfId="32908"/>
    <cellStyle name="检查单元格 4 2 3 2 3" xfId="32909"/>
    <cellStyle name="检查单元格 4 2 4" xfId="11755"/>
    <cellStyle name="检查单元格 4 2 4 2" xfId="14111"/>
    <cellStyle name="检查单元格 4 2 4 3" xfId="32910"/>
    <cellStyle name="检查单元格 4 3" xfId="7022"/>
    <cellStyle name="检查单元格 4 3 2" xfId="5003"/>
    <cellStyle name="检查单元格 4 3 2 2" xfId="14223"/>
    <cellStyle name="检查单元格 4 3 2 3" xfId="14227"/>
    <cellStyle name="检查单元格 4 4" xfId="7024"/>
    <cellStyle name="检查单元格 4 4 2" xfId="32911"/>
    <cellStyle name="检查单元格 4 4 2 2" xfId="14305"/>
    <cellStyle name="检查单元格 4 4 2 3" xfId="32912"/>
    <cellStyle name="检查单元格 4 5" xfId="6032"/>
    <cellStyle name="检查单元格 4 5 2" xfId="32913"/>
    <cellStyle name="检查单元格 4 5 2 2" xfId="12583"/>
    <cellStyle name="检查单元格 4 5 2 3" xfId="25987"/>
    <cellStyle name="检查单元格 4 6" xfId="6249"/>
    <cellStyle name="检查单元格 4 6 2" xfId="18043"/>
    <cellStyle name="检查单元格 4 6 2 2" xfId="6422"/>
    <cellStyle name="检查单元格 4 6 2 3" xfId="26002"/>
    <cellStyle name="检查单元格 4 7" xfId="9868"/>
    <cellStyle name="检查单元格 4 7 2" xfId="28407"/>
    <cellStyle name="检查单元格 4 7 2 2" xfId="28409"/>
    <cellStyle name="检查单元格 4 7 2 3" xfId="26008"/>
    <cellStyle name="检查单元格 4 8" xfId="18047"/>
    <cellStyle name="检查单元格 4 8 2" xfId="32914"/>
    <cellStyle name="检查单元格 4 8 3" xfId="32337"/>
    <cellStyle name="检查单元格 4 9" xfId="29177"/>
    <cellStyle name="检查单元格 5" xfId="32915"/>
    <cellStyle name="检查单元格 5 2" xfId="18801"/>
    <cellStyle name="检查单元格 5 2 2" xfId="32916"/>
    <cellStyle name="检查单元格 5 2 2 2" xfId="8118"/>
    <cellStyle name="检查单元格 5 2 2 3" xfId="4476"/>
    <cellStyle name="检查单元格 5 3" xfId="7028"/>
    <cellStyle name="检查单元格 5 3 2" xfId="7034"/>
    <cellStyle name="检查单元格 5 3 2 2" xfId="14576"/>
    <cellStyle name="检查单元格 5 3 2 3" xfId="4618"/>
    <cellStyle name="检查单元格 5 4" xfId="7045"/>
    <cellStyle name="检查单元格 5 4 2" xfId="29400"/>
    <cellStyle name="检查单元格 5 4 2 2" xfId="14659"/>
    <cellStyle name="检查单元格 5 4 2 3" xfId="4706"/>
    <cellStyle name="检查单元格 5 5" xfId="7050"/>
    <cellStyle name="检查单元格 5 5 2" xfId="30439"/>
    <cellStyle name="检查单元格 5 5 2 2" xfId="14703"/>
    <cellStyle name="检查单元格 5 5 2 3" xfId="4224"/>
    <cellStyle name="检查单元格 5 6" xfId="18050"/>
    <cellStyle name="检查单元格 5 6 2" xfId="18054"/>
    <cellStyle name="检查单元格 5 6 3" xfId="16416"/>
    <cellStyle name="检查单元格 6" xfId="32917"/>
    <cellStyle name="检查单元格 6 2" xfId="32918"/>
    <cellStyle name="检查单元格 6 2 2" xfId="32919"/>
    <cellStyle name="检查单元格 6 2 2 2" xfId="14785"/>
    <cellStyle name="检查单元格 6 2 2 3" xfId="5214"/>
    <cellStyle name="检查单元格 6 3" xfId="2404"/>
    <cellStyle name="检查单元格 6 3 2" xfId="7053"/>
    <cellStyle name="检查单元格 6 3 2 2" xfId="14865"/>
    <cellStyle name="检查单元格 6 3 2 3" xfId="5511"/>
    <cellStyle name="检查单元格 6 4" xfId="3674"/>
    <cellStyle name="检查单元格 6 4 2" xfId="32920"/>
    <cellStyle name="检查单元格 6 4 3" xfId="32921"/>
    <cellStyle name="检查单元格 7" xfId="32922"/>
    <cellStyle name="检查单元格 7 2" xfId="27310"/>
    <cellStyle name="检查单元格 7 2 2" xfId="32923"/>
    <cellStyle name="检查单元格 7 2 2 2" xfId="14427"/>
    <cellStyle name="检查单元格 7 2 2 3" xfId="5711"/>
    <cellStyle name="检查单元格 7 3" xfId="7058"/>
    <cellStyle name="检查单元格 7 3 2" xfId="32925"/>
    <cellStyle name="检查单元格 7 3 3" xfId="32927"/>
    <cellStyle name="检查单元格 8" xfId="20215"/>
    <cellStyle name="检查单元格 8 2" xfId="20217"/>
    <cellStyle name="检查单元格 8 2 2" xfId="20219"/>
    <cellStyle name="检查单元格 8 2 2 2" xfId="32928"/>
    <cellStyle name="检查单元格 8 2 2 3" xfId="4139"/>
    <cellStyle name="检查单元格 8 3" xfId="23"/>
    <cellStyle name="检查单元格 8 3 2" xfId="30036"/>
    <cellStyle name="检查单元格 8 3 3" xfId="24509"/>
    <cellStyle name="检查单元格 9" xfId="20222"/>
    <cellStyle name="检查单元格 9 2" xfId="7468"/>
    <cellStyle name="检查单元格 9 2 2" xfId="32929"/>
    <cellStyle name="检查单元格 9 2 2 2" xfId="32930"/>
    <cellStyle name="检查单元格 9 2 2 3" xfId="2039"/>
    <cellStyle name="检查单元格 9 3" xfId="20225"/>
    <cellStyle name="检查单元格 9 3 2" xfId="32931"/>
    <cellStyle name="检查单元格 9 3 3" xfId="24530"/>
    <cellStyle name="解释性文本 10" xfId="32932"/>
    <cellStyle name="解释性文本 10 2" xfId="9011"/>
    <cellStyle name="解释性文本 10 2 2" xfId="3519"/>
    <cellStyle name="解释性文本 10 2 3" xfId="6111"/>
    <cellStyle name="解释性文本 11" xfId="32933"/>
    <cellStyle name="解释性文本 11 2" xfId="9050"/>
    <cellStyle name="解释性文本 11 2 2" xfId="6663"/>
    <cellStyle name="解释性文本 11 2 3" xfId="4381"/>
    <cellStyle name="解释性文本 12" xfId="32934"/>
    <cellStyle name="解释性文本 12 2" xfId="9088"/>
    <cellStyle name="解释性文本 12 3" xfId="9098"/>
    <cellStyle name="解释性文本 13" xfId="32935"/>
    <cellStyle name="解释性文本 14" xfId="32936"/>
    <cellStyle name="解释性文本 2" xfId="17216"/>
    <cellStyle name="解释性文本 2 10" xfId="31391"/>
    <cellStyle name="解释性文本 2 10 2" xfId="32937"/>
    <cellStyle name="解释性文本 2 10 2 2" xfId="16697"/>
    <cellStyle name="解释性文本 2 10 2 3" xfId="16699"/>
    <cellStyle name="解释性文本 2 11" xfId="31393"/>
    <cellStyle name="解释性文本 2 11 2" xfId="32938"/>
    <cellStyle name="解释性文本 2 11 2 2" xfId="14745"/>
    <cellStyle name="解释性文本 2 11 2 3" xfId="14918"/>
    <cellStyle name="解释性文本 2 12" xfId="32939"/>
    <cellStyle name="解释性文本 2 12 2" xfId="32940"/>
    <cellStyle name="解释性文本 2 12 3" xfId="32941"/>
    <cellStyle name="解释性文本 2 13" xfId="32942"/>
    <cellStyle name="解释性文本 2 14" xfId="8903"/>
    <cellStyle name="解释性文本 2 2" xfId="17219"/>
    <cellStyle name="解释性文本 2 2 10" xfId="32943"/>
    <cellStyle name="解释性文本 2 2 2" xfId="17223"/>
    <cellStyle name="解释性文本 2 2 2 2" xfId="3443"/>
    <cellStyle name="解释性文本 2 2 2 2 2" xfId="17225"/>
    <cellStyle name="解释性文本 2 2 2 2 2 2" xfId="23878"/>
    <cellStyle name="解释性文本 2 2 2 2 2 3" xfId="32944"/>
    <cellStyle name="解释性文本 2 2 2 3" xfId="3464"/>
    <cellStyle name="解释性文本 2 2 2 3 2" xfId="18577"/>
    <cellStyle name="解释性文本 2 2 2 3 2 2" xfId="32945"/>
    <cellStyle name="解释性文本 2 2 2 3 2 3" xfId="32946"/>
    <cellStyle name="解释性文本 2 2 2 4" xfId="17228"/>
    <cellStyle name="解释性文本 2 2 2 4 2" xfId="32947"/>
    <cellStyle name="解释性文本 2 2 2 4 2 2" xfId="1815"/>
    <cellStyle name="解释性文本 2 2 2 4 2 3" xfId="32948"/>
    <cellStyle name="解释性文本 2 2 2 5" xfId="24425"/>
    <cellStyle name="解释性文本 2 2 2 5 2" xfId="24427"/>
    <cellStyle name="解释性文本 2 2 2 5 3" xfId="24429"/>
    <cellStyle name="解释性文本 2 2 3" xfId="17232"/>
    <cellStyle name="解释性文本 2 2 3 2" xfId="16591"/>
    <cellStyle name="解释性文本 2 2 3 2 2" xfId="32949"/>
    <cellStyle name="解释性文本 2 2 3 2 3" xfId="32950"/>
    <cellStyle name="解释性文本 2 2 4" xfId="17238"/>
    <cellStyle name="解释性文本 2 2 4 2" xfId="16607"/>
    <cellStyle name="解释性文本 2 2 4 2 2" xfId="32951"/>
    <cellStyle name="解释性文本 2 2 4 2 3" xfId="32952"/>
    <cellStyle name="解释性文本 2 2 5" xfId="17242"/>
    <cellStyle name="解释性文本 2 2 5 2" xfId="314"/>
    <cellStyle name="解释性文本 2 2 5 2 2" xfId="32954"/>
    <cellStyle name="解释性文本 2 2 5 2 3" xfId="32956"/>
    <cellStyle name="解释性文本 2 2 6" xfId="18853"/>
    <cellStyle name="解释性文本 2 2 6 2" xfId="18282"/>
    <cellStyle name="解释性文本 2 2 6 2 2" xfId="32158"/>
    <cellStyle name="解释性文本 2 2 6 2 3" xfId="32160"/>
    <cellStyle name="解释性文本 2 2 7" xfId="18858"/>
    <cellStyle name="解释性文本 2 2 7 2" xfId="32162"/>
    <cellStyle name="解释性文本 2 2 7 2 2" xfId="32957"/>
    <cellStyle name="解释性文本 2 2 7 2 3" xfId="32959"/>
    <cellStyle name="解释性文本 2 2 8" xfId="8587"/>
    <cellStyle name="解释性文本 2 2 8 2" xfId="8593"/>
    <cellStyle name="解释性文本 2 2 8 3" xfId="8600"/>
    <cellStyle name="解释性文本 2 2 9" xfId="8604"/>
    <cellStyle name="解释性文本 2 3" xfId="17244"/>
    <cellStyle name="解释性文本 2 3 10" xfId="19611"/>
    <cellStyle name="解释性文本 2 3 2" xfId="17249"/>
    <cellStyle name="解释性文本 2 3 2 2" xfId="15965"/>
    <cellStyle name="解释性文本 2 3 2 2 2" xfId="15477"/>
    <cellStyle name="解释性文本 2 3 2 2 2 2" xfId="15479"/>
    <cellStyle name="解释性文本 2 3 2 2 2 3" xfId="15482"/>
    <cellStyle name="解释性文本 2 3 2 3" xfId="15970"/>
    <cellStyle name="解释性文本 2 3 2 3 2" xfId="7951"/>
    <cellStyle name="解释性文本 2 3 2 3 2 2" xfId="5373"/>
    <cellStyle name="解释性文本 2 3 2 3 2 3" xfId="7962"/>
    <cellStyle name="解释性文本 2 3 2 4" xfId="84"/>
    <cellStyle name="解释性文本 2 3 2 4 2" xfId="8015"/>
    <cellStyle name="解释性文本 2 3 2 4 3" xfId="8019"/>
    <cellStyle name="解释性文本 2 3 3" xfId="17253"/>
    <cellStyle name="解释性文本 2 3 3 2" xfId="32960"/>
    <cellStyle name="解释性文本 2 3 3 2 2" xfId="16022"/>
    <cellStyle name="解释性文本 2 3 3 2 3" xfId="16030"/>
    <cellStyle name="解释性文本 2 3 4" xfId="17257"/>
    <cellStyle name="解释性文本 2 3 4 2" xfId="32961"/>
    <cellStyle name="解释性文本 2 3 4 2 2" xfId="16233"/>
    <cellStyle name="解释性文本 2 3 4 2 3" xfId="16235"/>
    <cellStyle name="解释性文本 2 3 5" xfId="32962"/>
    <cellStyle name="解释性文本 2 3 5 2" xfId="32963"/>
    <cellStyle name="解释性文本 2 3 5 2 2" xfId="16352"/>
    <cellStyle name="解释性文本 2 3 5 2 3" xfId="16354"/>
    <cellStyle name="解释性文本 2 3 6" xfId="32964"/>
    <cellStyle name="解释性文本 2 3 6 2" xfId="32965"/>
    <cellStyle name="解释性文本 2 3 6 2 2" xfId="16439"/>
    <cellStyle name="解释性文本 2 3 6 2 3" xfId="1956"/>
    <cellStyle name="解释性文本 2 3 7" xfId="32966"/>
    <cellStyle name="解释性文本 2 3 7 2" xfId="32967"/>
    <cellStyle name="解释性文本 2 3 7 2 2" xfId="26551"/>
    <cellStyle name="解释性文本 2 3 7 2 3" xfId="13998"/>
    <cellStyle name="解释性文本 2 3 8" xfId="8618"/>
    <cellStyle name="解释性文本 2 3 8 2" xfId="8621"/>
    <cellStyle name="解释性文本 2 3 8 3" xfId="8625"/>
    <cellStyle name="解释性文本 2 3 9" xfId="8632"/>
    <cellStyle name="解释性文本 2 4" xfId="17259"/>
    <cellStyle name="解释性文本 2 4 2" xfId="17265"/>
    <cellStyle name="解释性文本 2 4 2 2" xfId="17267"/>
    <cellStyle name="解释性文本 2 4 2 2 2" xfId="16907"/>
    <cellStyle name="解释性文本 2 4 2 2 2 2" xfId="16909"/>
    <cellStyle name="解释性文本 2 4 2 2 2 3" xfId="16911"/>
    <cellStyle name="解释性文本 2 4 2 3" xfId="17269"/>
    <cellStyle name="解释性文本 2 4 2 3 2" xfId="16931"/>
    <cellStyle name="解释性文本 2 4 2 3 3" xfId="16940"/>
    <cellStyle name="解释性文本 2 4 3" xfId="17273"/>
    <cellStyle name="解释性文本 2 4 3 2" xfId="32968"/>
    <cellStyle name="解释性文本 2 4 3 2 2" xfId="91"/>
    <cellStyle name="解释性文本 2 4 3 2 3" xfId="216"/>
    <cellStyle name="解释性文本 2 4 4" xfId="17277"/>
    <cellStyle name="解释性文本 2 4 4 2" xfId="32785"/>
    <cellStyle name="解释性文本 2 4 4 2 2" xfId="17815"/>
    <cellStyle name="解释性文本 2 4 4 2 3" xfId="17817"/>
    <cellStyle name="解释性文本 2 4 5" xfId="32969"/>
    <cellStyle name="解释性文本 2 4 5 2" xfId="32970"/>
    <cellStyle name="解释性文本 2 4 5 2 2" xfId="17897"/>
    <cellStyle name="解释性文本 2 4 5 2 3" xfId="17899"/>
    <cellStyle name="解释性文本 2 4 6" xfId="32971"/>
    <cellStyle name="解释性文本 2 4 6 2" xfId="32972"/>
    <cellStyle name="解释性文本 2 4 6 3" xfId="32973"/>
    <cellStyle name="解释性文本 2 4 7" xfId="11948"/>
    <cellStyle name="解释性文本 2 4 8" xfId="1472"/>
    <cellStyle name="解释性文本 2 5" xfId="17279"/>
    <cellStyle name="解释性文本 2 5 2" xfId="17285"/>
    <cellStyle name="解释性文本 2 5 2 2" xfId="32974"/>
    <cellStyle name="解释性文本 2 5 2 2 2" xfId="18531"/>
    <cellStyle name="解释性文本 2 5 2 2 3" xfId="4107"/>
    <cellStyle name="解释性文本 2 5 3" xfId="17290"/>
    <cellStyle name="解释性文本 2 5 3 2" xfId="32975"/>
    <cellStyle name="解释性文本 2 5 3 2 2" xfId="19000"/>
    <cellStyle name="解释性文本 2 5 3 2 3" xfId="7087"/>
    <cellStyle name="解释性文本 2 5 4" xfId="32976"/>
    <cellStyle name="解释性文本 2 5 4 2" xfId="32977"/>
    <cellStyle name="解释性文本 2 5 4 3" xfId="32978"/>
    <cellStyle name="解释性文本 2 6" xfId="17292"/>
    <cellStyle name="解释性文本 2 6 2" xfId="32979"/>
    <cellStyle name="解释性文本 2 6 2 2" xfId="14291"/>
    <cellStyle name="解释性文本 2 6 2 2 2" xfId="15159"/>
    <cellStyle name="解释性文本 2 6 2 2 3" xfId="7121"/>
    <cellStyle name="解释性文本 2 6 3" xfId="32980"/>
    <cellStyle name="解释性文本 2 6 3 2" xfId="32981"/>
    <cellStyle name="解释性文本 2 6 3 3" xfId="32982"/>
    <cellStyle name="解释性文本 2 7" xfId="17295"/>
    <cellStyle name="解释性文本 2 7 2" xfId="31064"/>
    <cellStyle name="解释性文本 2 7 2 2" xfId="32983"/>
    <cellStyle name="解释性文本 2 7 2 3" xfId="32984"/>
    <cellStyle name="解释性文本 2 8" xfId="32985"/>
    <cellStyle name="解释性文本 2 8 2" xfId="32986"/>
    <cellStyle name="解释性文本 2 8 2 2" xfId="32283"/>
    <cellStyle name="解释性文本 2 8 2 3" xfId="32292"/>
    <cellStyle name="解释性文本 2 9" xfId="32869"/>
    <cellStyle name="解释性文本 2 9 2" xfId="32987"/>
    <cellStyle name="解释性文本 2 9 2 2" xfId="32988"/>
    <cellStyle name="解释性文本 2 9 2 3" xfId="32989"/>
    <cellStyle name="解释性文本 2_11" xfId="11325"/>
    <cellStyle name="解释性文本 3" xfId="17297"/>
    <cellStyle name="解释性文本 3 10" xfId="32990"/>
    <cellStyle name="解释性文本 3 10 2" xfId="13525"/>
    <cellStyle name="解释性文本 3 10 3" xfId="14859"/>
    <cellStyle name="解释性文本 3 11" xfId="32991"/>
    <cellStyle name="解释性文本 3 12" xfId="32992"/>
    <cellStyle name="解释性文本 3 2" xfId="17300"/>
    <cellStyle name="解释性文本 3 2 2" xfId="17304"/>
    <cellStyle name="解释性文本 3 2 2 2" xfId="4358"/>
    <cellStyle name="解释性文本 3 2 2 2 2" xfId="32993"/>
    <cellStyle name="解释性文本 3 2 2 2 2 2" xfId="22933"/>
    <cellStyle name="解释性文本 3 2 2 2 2 3" xfId="22936"/>
    <cellStyle name="解释性文本 3 2 2 3" xfId="17306"/>
    <cellStyle name="解释性文本 3 2 2 3 2" xfId="19690"/>
    <cellStyle name="解释性文本 3 2 2 3 2 2" xfId="23445"/>
    <cellStyle name="解释性文本 3 2 2 3 2 3" xfId="23459"/>
    <cellStyle name="解释性文本 3 2 2 4" xfId="32994"/>
    <cellStyle name="解释性文本 3 2 2 4 2" xfId="32995"/>
    <cellStyle name="解释性文本 3 2 2 4 3" xfId="3998"/>
    <cellStyle name="解释性文本 3 2 3" xfId="17310"/>
    <cellStyle name="解释性文本 3 2 3 2" xfId="32997"/>
    <cellStyle name="解释性文本 3 2 3 2 2" xfId="32999"/>
    <cellStyle name="解释性文本 3 2 3 2 3" xfId="33001"/>
    <cellStyle name="解释性文本 3 2 4" xfId="17314"/>
    <cellStyle name="解释性文本 3 2 4 2" xfId="18348"/>
    <cellStyle name="解释性文本 3 2 4 2 2" xfId="28419"/>
    <cellStyle name="解释性文本 3 2 4 2 3" xfId="28427"/>
    <cellStyle name="解释性文本 3 2 5" xfId="33002"/>
    <cellStyle name="解释性文本 3 2 5 2" xfId="33003"/>
    <cellStyle name="解释性文本 3 2 5 2 2" xfId="21446"/>
    <cellStyle name="解释性文本 3 2 5 2 3" xfId="21449"/>
    <cellStyle name="解释性文本 3 2 6" xfId="18897"/>
    <cellStyle name="解释性文本 3 2 6 2" xfId="33004"/>
    <cellStyle name="解释性文本 3 2 6 3" xfId="33005"/>
    <cellStyle name="解释性文本 3 2 7" xfId="19976"/>
    <cellStyle name="解释性文本 3 2 8" xfId="8687"/>
    <cellStyle name="解释性文本 3 3" xfId="17316"/>
    <cellStyle name="解释性文本 3 3 2" xfId="17321"/>
    <cellStyle name="解释性文本 3 3 2 2" xfId="28578"/>
    <cellStyle name="解释性文本 3 3 2 2 2" xfId="33007"/>
    <cellStyle name="解释性文本 3 3 2 2 2 2" xfId="24520"/>
    <cellStyle name="解释性文本 3 3 2 2 2 3" xfId="32627"/>
    <cellStyle name="解释性文本 3 3 2 3" xfId="33008"/>
    <cellStyle name="解释性文本 3 3 2 3 2" xfId="20072"/>
    <cellStyle name="解释性文本 3 3 2 3 2 2" xfId="33009"/>
    <cellStyle name="解释性文本 3 3 2 3 2 3" xfId="32324"/>
    <cellStyle name="解释性文本 3 3 2 4" xfId="33010"/>
    <cellStyle name="解释性文本 3 3 2 4 2" xfId="33011"/>
    <cellStyle name="解释性文本 3 3 2 4 3" xfId="4792"/>
    <cellStyle name="解释性文本 3 3 3" xfId="17326"/>
    <cellStyle name="解释性文本 3 3 3 2" xfId="33012"/>
    <cellStyle name="解释性文本 3 3 3 2 2" xfId="33013"/>
    <cellStyle name="解释性文本 3 3 3 2 3" xfId="33014"/>
    <cellStyle name="解释性文本 3 3 4" xfId="33015"/>
    <cellStyle name="解释性文本 3 3 4 2" xfId="33016"/>
    <cellStyle name="解释性文本 3 3 4 2 2" xfId="28586"/>
    <cellStyle name="解释性文本 3 3 4 2 3" xfId="28591"/>
    <cellStyle name="解释性文本 3 3 5" xfId="33017"/>
    <cellStyle name="解释性文本 3 3 5 2" xfId="33018"/>
    <cellStyle name="解释性文本 3 3 5 2 2" xfId="16383"/>
    <cellStyle name="解释性文本 3 3 5 2 3" xfId="28619"/>
    <cellStyle name="解释性文本 3 3 6" xfId="33019"/>
    <cellStyle name="解释性文本 3 3 6 2" xfId="33020"/>
    <cellStyle name="解释性文本 3 3 6 3" xfId="33021"/>
    <cellStyle name="解释性文本 3 3 7" xfId="33022"/>
    <cellStyle name="解释性文本 3 3 8" xfId="22815"/>
    <cellStyle name="解释性文本 3 4" xfId="17328"/>
    <cellStyle name="解释性文本 3 4 2" xfId="33023"/>
    <cellStyle name="解释性文本 3 4 2 2" xfId="33024"/>
    <cellStyle name="解释性文本 3 4 2 2 2" xfId="33025"/>
    <cellStyle name="解释性文本 3 4 2 2 2 2" xfId="33026"/>
    <cellStyle name="解释性文本 3 4 2 2 2 3" xfId="29767"/>
    <cellStyle name="解释性文本 3 4 2 3" xfId="33027"/>
    <cellStyle name="解释性文本 3 4 2 3 2" xfId="33028"/>
    <cellStyle name="解释性文本 3 4 2 3 3" xfId="33029"/>
    <cellStyle name="解释性文本 3 4 3" xfId="33030"/>
    <cellStyle name="解释性文本 3 4 3 2" xfId="33031"/>
    <cellStyle name="解释性文本 3 4 3 2 2" xfId="33032"/>
    <cellStyle name="解释性文本 3 4 3 2 3" xfId="33033"/>
    <cellStyle name="解释性文本 3 4 4" xfId="33034"/>
    <cellStyle name="解释性文本 3 4 4 2" xfId="33035"/>
    <cellStyle name="解释性文本 3 4 4 2 2" xfId="28652"/>
    <cellStyle name="解释性文本 3 4 4 2 3" xfId="33036"/>
    <cellStyle name="解释性文本 3 4 5" xfId="33037"/>
    <cellStyle name="解释性文本 3 4 5 2" xfId="33038"/>
    <cellStyle name="解释性文本 3 4 5 3" xfId="8336"/>
    <cellStyle name="解释性文本 3 4 6" xfId="33039"/>
    <cellStyle name="解释性文本 3 4 7" xfId="11960"/>
    <cellStyle name="解释性文本 3 5" xfId="17332"/>
    <cellStyle name="解释性文本 3 5 2" xfId="33040"/>
    <cellStyle name="解释性文本 3 5 2 2" xfId="33041"/>
    <cellStyle name="解释性文本 3 5 2 2 2" xfId="33042"/>
    <cellStyle name="解释性文本 3 5 2 2 3" xfId="33043"/>
    <cellStyle name="解释性文本 3 5 3" xfId="33044"/>
    <cellStyle name="解释性文本 3 5 3 2" xfId="33045"/>
    <cellStyle name="解释性文本 3 5 3 3" xfId="8866"/>
    <cellStyle name="解释性文本 3 6" xfId="25505"/>
    <cellStyle name="解释性文本 3 6 2" xfId="30985"/>
    <cellStyle name="解释性文本 3 6 2 2" xfId="33046"/>
    <cellStyle name="解释性文本 3 6 2 3" xfId="33047"/>
    <cellStyle name="解释性文本 3 7" xfId="29117"/>
    <cellStyle name="解释性文本 3 7 2" xfId="31069"/>
    <cellStyle name="解释性文本 3 7 2 2" xfId="33049"/>
    <cellStyle name="解释性文本 3 7 2 3" xfId="33050"/>
    <cellStyle name="解释性文本 3 8" xfId="33052"/>
    <cellStyle name="解释性文本 3 8 2" xfId="33053"/>
    <cellStyle name="解释性文本 3 8 2 2" xfId="1280"/>
    <cellStyle name="解释性文本 3 8 2 3" xfId="22830"/>
    <cellStyle name="解释性文本 3 9" xfId="33054"/>
    <cellStyle name="解释性文本 3 9 2" xfId="33055"/>
    <cellStyle name="解释性文本 3 9 2 2" xfId="1867"/>
    <cellStyle name="解释性文本 3 9 2 3" xfId="18641"/>
    <cellStyle name="解释性文本 3_11" xfId="28043"/>
    <cellStyle name="解释性文本 4" xfId="17334"/>
    <cellStyle name="解释性文本 4 10" xfId="4950"/>
    <cellStyle name="解释性文本 4 2" xfId="17336"/>
    <cellStyle name="解释性文本 4 2 2" xfId="17340"/>
    <cellStyle name="解释性文本 4 2 2 2" xfId="23686"/>
    <cellStyle name="解释性文本 4 2 2 2 2" xfId="30697"/>
    <cellStyle name="解释性文本 4 2 2 2 3" xfId="30709"/>
    <cellStyle name="解释性文本 4 2 3" xfId="17343"/>
    <cellStyle name="解释性文本 4 2 3 2" xfId="23697"/>
    <cellStyle name="解释性文本 4 2 3 2 2" xfId="30971"/>
    <cellStyle name="解释性文本 4 2 3 2 3" xfId="30978"/>
    <cellStyle name="解释性文本 4 2 4" xfId="7870"/>
    <cellStyle name="解释性文本 4 2 4 2" xfId="31205"/>
    <cellStyle name="解释性文本 4 2 4 3" xfId="31209"/>
    <cellStyle name="解释性文本 4 3" xfId="17345"/>
    <cellStyle name="解释性文本 4 3 2" xfId="33056"/>
    <cellStyle name="解释性文本 4 3 2 2" xfId="29620"/>
    <cellStyle name="解释性文本 4 3 2 3" xfId="33057"/>
    <cellStyle name="解释性文本 4 4" xfId="17347"/>
    <cellStyle name="解释性文本 4 4 2" xfId="33058"/>
    <cellStyle name="解释性文本 4 4 2 2" xfId="33059"/>
    <cellStyle name="解释性文本 4 4 2 3" xfId="33060"/>
    <cellStyle name="解释性文本 4 5" xfId="33061"/>
    <cellStyle name="解释性文本 4 5 2" xfId="33062"/>
    <cellStyle name="解释性文本 4 5 2 2" xfId="33063"/>
    <cellStyle name="解释性文本 4 5 2 3" xfId="33064"/>
    <cellStyle name="解释性文本 4 6" xfId="29121"/>
    <cellStyle name="解释性文本 4 6 2" xfId="30989"/>
    <cellStyle name="解释性文本 4 6 2 2" xfId="22854"/>
    <cellStyle name="解释性文本 4 6 2 3" xfId="33066"/>
    <cellStyle name="解释性文本 4 7" xfId="33068"/>
    <cellStyle name="解释性文本 4 7 2" xfId="31530"/>
    <cellStyle name="解释性文本 4 7 2 2" xfId="23234"/>
    <cellStyle name="解释性文本 4 7 2 3" xfId="33070"/>
    <cellStyle name="解释性文本 4 8" xfId="26726"/>
    <cellStyle name="解释性文本 4 8 2" xfId="26728"/>
    <cellStyle name="解释性文本 4 8 3" xfId="26730"/>
    <cellStyle name="解释性文本 4 9" xfId="26732"/>
    <cellStyle name="解释性文本 5" xfId="17349"/>
    <cellStyle name="解释性文本 5 2" xfId="17351"/>
    <cellStyle name="解释性文本 5 2 2" xfId="17356"/>
    <cellStyle name="解释性文本 5 2 2 2" xfId="19286"/>
    <cellStyle name="解释性文本 5 2 2 3" xfId="23714"/>
    <cellStyle name="解释性文本 5 3" xfId="17360"/>
    <cellStyle name="解释性文本 5 3 2" xfId="27567"/>
    <cellStyle name="解释性文本 5 3 2 2" xfId="33072"/>
    <cellStyle name="解释性文本 5 3 2 3" xfId="32588"/>
    <cellStyle name="解释性文本 5 4" xfId="17362"/>
    <cellStyle name="解释性文本 5 4 2" xfId="33073"/>
    <cellStyle name="解释性文本 5 4 2 2" xfId="33074"/>
    <cellStyle name="解释性文本 5 4 2 3" xfId="32617"/>
    <cellStyle name="解释性文本 5 5" xfId="33075"/>
    <cellStyle name="解释性文本 5 5 2" xfId="33076"/>
    <cellStyle name="解释性文本 5 5 2 2" xfId="33077"/>
    <cellStyle name="解释性文本 5 5 2 3" xfId="32639"/>
    <cellStyle name="解释性文本 5 6" xfId="24699"/>
    <cellStyle name="解释性文本 5 6 2" xfId="21822"/>
    <cellStyle name="解释性文本 5 6 3" xfId="24702"/>
    <cellStyle name="解释性文本 6" xfId="17364"/>
    <cellStyle name="解释性文本 6 2" xfId="17366"/>
    <cellStyle name="解释性文本 6 2 2" xfId="17370"/>
    <cellStyle name="解释性文本 6 2 2 2" xfId="23720"/>
    <cellStyle name="解释性文本 6 2 2 3" xfId="33078"/>
    <cellStyle name="解释性文本 6 3" xfId="17374"/>
    <cellStyle name="解释性文本 6 3 2" xfId="33079"/>
    <cellStyle name="解释性文本 6 3 3" xfId="33080"/>
    <cellStyle name="解释性文本 7" xfId="15373"/>
    <cellStyle name="解释性文本 7 2" xfId="11788"/>
    <cellStyle name="解释性文本 7 2 2" xfId="33081"/>
    <cellStyle name="解释性文本 7 2 3" xfId="33082"/>
    <cellStyle name="解释性文本 8" xfId="8969"/>
    <cellStyle name="解释性文本 8 2" xfId="10333"/>
    <cellStyle name="解释性文本 8 2 2" xfId="25753"/>
    <cellStyle name="解释性文本 8 2 3" xfId="25757"/>
    <cellStyle name="解释性文本 9" xfId="8976"/>
    <cellStyle name="解释性文本 9 2" xfId="24169"/>
    <cellStyle name="解释性文本 9 2 2" xfId="20424"/>
    <cellStyle name="解释性文本 9 2 3" xfId="25786"/>
    <cellStyle name="警告文本 10" xfId="27181"/>
    <cellStyle name="警告文本 10 2" xfId="27183"/>
    <cellStyle name="警告文本 10 2 2" xfId="33083"/>
    <cellStyle name="警告文本 10 2 3" xfId="33084"/>
    <cellStyle name="警告文本 11" xfId="27190"/>
    <cellStyle name="警告文本 11 2" xfId="33085"/>
    <cellStyle name="警告文本 11 2 2" xfId="33086"/>
    <cellStyle name="警告文本 11 2 3" xfId="31145"/>
    <cellStyle name="警告文本 12" xfId="27192"/>
    <cellStyle name="警告文本 12 2" xfId="33087"/>
    <cellStyle name="警告文本 12 3" xfId="33088"/>
    <cellStyle name="警告文本 13" xfId="33089"/>
    <cellStyle name="警告文本 14" xfId="11233"/>
    <cellStyle name="警告文本 2" xfId="33090"/>
    <cellStyle name="警告文本 2 10" xfId="33091"/>
    <cellStyle name="警告文本 2 10 2" xfId="29856"/>
    <cellStyle name="警告文本 2 10 2 2" xfId="28514"/>
    <cellStyle name="警告文本 2 10 2 3" xfId="33092"/>
    <cellStyle name="警告文本 2 11" xfId="33093"/>
    <cellStyle name="警告文本 2 11 2" xfId="33094"/>
    <cellStyle name="警告文本 2 11 2 2" xfId="23995"/>
    <cellStyle name="警告文本 2 11 2 3" xfId="33095"/>
    <cellStyle name="警告文本 2 12" xfId="33096"/>
    <cellStyle name="警告文本 2 12 2" xfId="33097"/>
    <cellStyle name="警告文本 2 12 3" xfId="33098"/>
    <cellStyle name="警告文本 2 13" xfId="33099"/>
    <cellStyle name="警告文本 2 14" xfId="33100"/>
    <cellStyle name="警告文本 2 2" xfId="18238"/>
    <cellStyle name="警告文本 2 2 10" xfId="7617"/>
    <cellStyle name="警告文本 2 2 2" xfId="25714"/>
    <cellStyle name="警告文本 2 2 2 2" xfId="9206"/>
    <cellStyle name="警告文本 2 2 2 2 2" xfId="9211"/>
    <cellStyle name="警告文本 2 2 2 2 2 2" xfId="3884"/>
    <cellStyle name="警告文本 2 2 2 2 2 3" xfId="6801"/>
    <cellStyle name="警告文本 2 2 2 3" xfId="9220"/>
    <cellStyle name="警告文本 2 2 2 3 2" xfId="2301"/>
    <cellStyle name="警告文本 2 2 2 3 2 2" xfId="9158"/>
    <cellStyle name="警告文本 2 2 2 3 2 3" xfId="9222"/>
    <cellStyle name="警告文本 2 2 2 4" xfId="3981"/>
    <cellStyle name="警告文本 2 2 2 4 2" xfId="2348"/>
    <cellStyle name="警告文本 2 2 2 4 2 2" xfId="9174"/>
    <cellStyle name="警告文本 2 2 2 4 2 3" xfId="9235"/>
    <cellStyle name="警告文本 2 2 2 5" xfId="3989"/>
    <cellStyle name="警告文本 2 2 2 5 2" xfId="9247"/>
    <cellStyle name="警告文本 2 2 2 5 3" xfId="9250"/>
    <cellStyle name="警告文本 2 2 3" xfId="14250"/>
    <cellStyle name="警告文本 2 2 3 2" xfId="9301"/>
    <cellStyle name="警告文本 2 2 3 2 2" xfId="9306"/>
    <cellStyle name="警告文本 2 2 3 2 3" xfId="9310"/>
    <cellStyle name="警告文本 2 2 4" xfId="14254"/>
    <cellStyle name="警告文本 2 2 4 2" xfId="9374"/>
    <cellStyle name="警告文本 2 2 4 2 2" xfId="9379"/>
    <cellStyle name="警告文本 2 2 4 2 3" xfId="9381"/>
    <cellStyle name="警告文本 2 2 5" xfId="14261"/>
    <cellStyle name="警告文本 2 2 5 2" xfId="31867"/>
    <cellStyle name="警告文本 2 2 5 2 2" xfId="33101"/>
    <cellStyle name="警告文本 2 2 5 2 3" xfId="13737"/>
    <cellStyle name="警告文本 2 2 6" xfId="20788"/>
    <cellStyle name="警告文本 2 2 6 2" xfId="1639"/>
    <cellStyle name="警告文本 2 2 6 2 2" xfId="33102"/>
    <cellStyle name="警告文本 2 2 6 2 3" xfId="33103"/>
    <cellStyle name="警告文本 2 2 7" xfId="33104"/>
    <cellStyle name="警告文本 2 2 7 2" xfId="33106"/>
    <cellStyle name="警告文本 2 2 7 2 2" xfId="33107"/>
    <cellStyle name="警告文本 2 2 7 2 3" xfId="33108"/>
    <cellStyle name="警告文本 2 2 8" xfId="33109"/>
    <cellStyle name="警告文本 2 2 8 2" xfId="33110"/>
    <cellStyle name="警告文本 2 2 8 3" xfId="33111"/>
    <cellStyle name="警告文本 2 2 9" xfId="33112"/>
    <cellStyle name="警告文本 2 3" xfId="18241"/>
    <cellStyle name="警告文本 2 3 10" xfId="33113"/>
    <cellStyle name="警告文本 2 3 2" xfId="33114"/>
    <cellStyle name="警告文本 2 3 2 2" xfId="4121"/>
    <cellStyle name="警告文本 2 3 2 2 2" xfId="9780"/>
    <cellStyle name="警告文本 2 3 2 2 2 2" xfId="6724"/>
    <cellStyle name="警告文本 2 3 2 2 2 3" xfId="6738"/>
    <cellStyle name="警告文本 2 3 2 3" xfId="5966"/>
    <cellStyle name="警告文本 2 3 2 3 2" xfId="2795"/>
    <cellStyle name="警告文本 2 3 2 3 2 2" xfId="7670"/>
    <cellStyle name="警告文本 2 3 2 3 2 3" xfId="7677"/>
    <cellStyle name="警告文本 2 3 2 4" xfId="9789"/>
    <cellStyle name="警告文本 2 3 2 4 2" xfId="9793"/>
    <cellStyle name="警告文本 2 3 2 4 3" xfId="5198"/>
    <cellStyle name="警告文本 2 3 3" xfId="5973"/>
    <cellStyle name="警告文本 2 3 3 2" xfId="4143"/>
    <cellStyle name="警告文本 2 3 3 2 2" xfId="9814"/>
    <cellStyle name="警告文本 2 3 3 2 3" xfId="9817"/>
    <cellStyle name="警告文本 2 3 4" xfId="14267"/>
    <cellStyle name="警告文本 2 3 4 2" xfId="5863"/>
    <cellStyle name="警告文本 2 3 4 2 2" xfId="33115"/>
    <cellStyle name="警告文本 2 3 4 2 3" xfId="33116"/>
    <cellStyle name="警告文本 2 3 5" xfId="20794"/>
    <cellStyle name="警告文本 2 3 5 2" xfId="31871"/>
    <cellStyle name="警告文本 2 3 5 2 2" xfId="11854"/>
    <cellStyle name="警告文本 2 3 5 2 3" xfId="33117"/>
    <cellStyle name="警告文本 2 3 6" xfId="21113"/>
    <cellStyle name="警告文本 2 3 6 2" xfId="1691"/>
    <cellStyle name="警告文本 2 3 6 2 2" xfId="3259"/>
    <cellStyle name="警告文本 2 3 6 2 3" xfId="3343"/>
    <cellStyle name="警告文本 2 3 7" xfId="33118"/>
    <cellStyle name="警告文本 2 3 7 2" xfId="21122"/>
    <cellStyle name="警告文本 2 3 7 2 2" xfId="6071"/>
    <cellStyle name="警告文本 2 3 7 2 3" xfId="6649"/>
    <cellStyle name="警告文本 2 3 8" xfId="8794"/>
    <cellStyle name="警告文本 2 3 8 2" xfId="21136"/>
    <cellStyle name="警告文本 2 3 8 3" xfId="21139"/>
    <cellStyle name="警告文本 2 3 9" xfId="11404"/>
    <cellStyle name="警告文本 2 4" xfId="25716"/>
    <cellStyle name="警告文本 2 4 2" xfId="14685"/>
    <cellStyle name="警告文本 2 4 2 2" xfId="5996"/>
    <cellStyle name="警告文本 2 4 2 2 2" xfId="33119"/>
    <cellStyle name="警告文本 2 4 2 2 2 2" xfId="33120"/>
    <cellStyle name="警告文本 2 4 2 2 2 3" xfId="33121"/>
    <cellStyle name="警告文本 2 4 2 3" xfId="3864"/>
    <cellStyle name="警告文本 2 4 2 3 2" xfId="28041"/>
    <cellStyle name="警告文本 2 4 2 3 3" xfId="9676"/>
    <cellStyle name="警告文本 2 4 3" xfId="33122"/>
    <cellStyle name="警告文本 2 4 3 2" xfId="33124"/>
    <cellStyle name="警告文本 2 4 3 2 2" xfId="33126"/>
    <cellStyle name="警告文本 2 4 3 2 3" xfId="33128"/>
    <cellStyle name="警告文本 2 4 4" xfId="22027"/>
    <cellStyle name="警告文本 2 4 4 2" xfId="22029"/>
    <cellStyle name="警告文本 2 4 4 2 2" xfId="15000"/>
    <cellStyle name="警告文本 2 4 4 2 3" xfId="33129"/>
    <cellStyle name="警告文本 2 4 5" xfId="21147"/>
    <cellStyle name="警告文本 2 4 5 2" xfId="33130"/>
    <cellStyle name="警告文本 2 4 5 2 2" xfId="20137"/>
    <cellStyle name="警告文本 2 4 5 2 3" xfId="21152"/>
    <cellStyle name="警告文本 2 4 6" xfId="21159"/>
    <cellStyle name="警告文本 2 4 6 2" xfId="8730"/>
    <cellStyle name="警告文本 2 4 6 3" xfId="33131"/>
    <cellStyle name="警告文本 2 4 7" xfId="33132"/>
    <cellStyle name="警告文本 2 4 8" xfId="33133"/>
    <cellStyle name="警告文本 2 5" xfId="33134"/>
    <cellStyle name="警告文本 2 5 2" xfId="33135"/>
    <cellStyle name="警告文本 2 5 2 2" xfId="28802"/>
    <cellStyle name="警告文本 2 5 2 2 2" xfId="33136"/>
    <cellStyle name="警告文本 2 5 2 2 3" xfId="33137"/>
    <cellStyle name="警告文本 2 5 3" xfId="33138"/>
    <cellStyle name="警告文本 2 5 3 2" xfId="33140"/>
    <cellStyle name="警告文本 2 5 3 2 2" xfId="33142"/>
    <cellStyle name="警告文本 2 5 3 2 3" xfId="33144"/>
    <cellStyle name="警告文本 2 5 4" xfId="22033"/>
    <cellStyle name="警告文本 2 5 4 2" xfId="33145"/>
    <cellStyle name="警告文本 2 5 4 3" xfId="28091"/>
    <cellStyle name="警告文本 2 6" xfId="33146"/>
    <cellStyle name="警告文本 2 6 2" xfId="33147"/>
    <cellStyle name="警告文本 2 6 2 2" xfId="33148"/>
    <cellStyle name="警告文本 2 6 2 2 2" xfId="28559"/>
    <cellStyle name="警告文本 2 6 2 2 3" xfId="33149"/>
    <cellStyle name="警告文本 2 6 3" xfId="33150"/>
    <cellStyle name="警告文本 2 6 3 2" xfId="33151"/>
    <cellStyle name="警告文本 2 6 3 3" xfId="33152"/>
    <cellStyle name="警告文本 2 7" xfId="33153"/>
    <cellStyle name="警告文本 2 7 2" xfId="33154"/>
    <cellStyle name="警告文本 2 7 2 2" xfId="33155"/>
    <cellStyle name="警告文本 2 7 2 3" xfId="33157"/>
    <cellStyle name="警告文本 2 8" xfId="33158"/>
    <cellStyle name="警告文本 2 8 2" xfId="18528"/>
    <cellStyle name="警告文本 2 8 2 2" xfId="25627"/>
    <cellStyle name="警告文本 2 8 2 3" xfId="25630"/>
    <cellStyle name="警告文本 2 9" xfId="33159"/>
    <cellStyle name="警告文本 2 9 2" xfId="18534"/>
    <cellStyle name="警告文本 2 9 2 2" xfId="4181"/>
    <cellStyle name="警告文本 2 9 2 3" xfId="4186"/>
    <cellStyle name="警告文本 2_11" xfId="33160"/>
    <cellStyle name="警告文本 3" xfId="33161"/>
    <cellStyle name="警告文本 3 10" xfId="19517"/>
    <cellStyle name="警告文本 3 10 2" xfId="20496"/>
    <cellStyle name="警告文本 3 10 3" xfId="20507"/>
    <cellStyle name="警告文本 3 11" xfId="20532"/>
    <cellStyle name="警告文本 3 12" xfId="3159"/>
    <cellStyle name="警告文本 3 2" xfId="18251"/>
    <cellStyle name="警告文本 3 2 2" xfId="25720"/>
    <cellStyle name="警告文本 3 2 2 2" xfId="10809"/>
    <cellStyle name="警告文本 3 2 2 2 2" xfId="2192"/>
    <cellStyle name="警告文本 3 2 2 2 2 2" xfId="7735"/>
    <cellStyle name="警告文本 3 2 2 2 2 3" xfId="7747"/>
    <cellStyle name="警告文本 3 2 2 3" xfId="1774"/>
    <cellStyle name="警告文本 3 2 2 3 2" xfId="8972"/>
    <cellStyle name="警告文本 3 2 2 3 2 2" xfId="9741"/>
    <cellStyle name="警告文本 3 2 2 3 2 3" xfId="10815"/>
    <cellStyle name="警告文本 3 2 2 4" xfId="8984"/>
    <cellStyle name="警告文本 3 2 2 4 2" xfId="10817"/>
    <cellStyle name="警告文本 3 2 2 4 3" xfId="10820"/>
    <cellStyle name="警告文本 3 2 3" xfId="14330"/>
    <cellStyle name="警告文本 3 2 3 2" xfId="10906"/>
    <cellStyle name="警告文本 3 2 3 2 2" xfId="10908"/>
    <cellStyle name="警告文本 3 2 3 2 3" xfId="10920"/>
    <cellStyle name="警告文本 3 2 4" xfId="14333"/>
    <cellStyle name="警告文本 3 2 4 2" xfId="10986"/>
    <cellStyle name="警告文本 3 2 4 2 2" xfId="10988"/>
    <cellStyle name="警告文本 3 2 4 2 3" xfId="10990"/>
    <cellStyle name="警告文本 3 2 5" xfId="21213"/>
    <cellStyle name="警告文本 3 2 5 2" xfId="31876"/>
    <cellStyle name="警告文本 3 2 5 2 2" xfId="33162"/>
    <cellStyle name="警告文本 3 2 5 2 3" xfId="33163"/>
    <cellStyle name="警告文本 3 2 6" xfId="33164"/>
    <cellStyle name="警告文本 3 2 6 2" xfId="1896"/>
    <cellStyle name="警告文本 3 2 6 3" xfId="26345"/>
    <cellStyle name="警告文本 3 2 7" xfId="33165"/>
    <cellStyle name="警告文本 3 2 8" xfId="33166"/>
    <cellStyle name="警告文本 3 3" xfId="18254"/>
    <cellStyle name="警告文本 3 3 2" xfId="33167"/>
    <cellStyle name="警告文本 3 3 2 2" xfId="11569"/>
    <cellStyle name="警告文本 3 3 2 2 2" xfId="11576"/>
    <cellStyle name="警告文本 3 3 2 2 2 2" xfId="3589"/>
    <cellStyle name="警告文本 3 3 2 2 2 3" xfId="3915"/>
    <cellStyle name="警告文本 3 3 2 3" xfId="2029"/>
    <cellStyle name="警告文本 3 3 2 3 2" xfId="9129"/>
    <cellStyle name="警告文本 3 3 2 3 2 2" xfId="5183"/>
    <cellStyle name="警告文本 3 3 2 3 2 3" xfId="4057"/>
    <cellStyle name="警告文本 3 3 2 4" xfId="9138"/>
    <cellStyle name="警告文本 3 3 2 4 2" xfId="11583"/>
    <cellStyle name="警告文本 3 3 2 4 3" xfId="11588"/>
    <cellStyle name="警告文本 3 3 3" xfId="33168"/>
    <cellStyle name="警告文本 3 3 3 2" xfId="11612"/>
    <cellStyle name="警告文本 3 3 3 2 2" xfId="11614"/>
    <cellStyle name="警告文本 3 3 3 2 3" xfId="11616"/>
    <cellStyle name="警告文本 3 3 4" xfId="33169"/>
    <cellStyle name="警告文本 3 3 4 2" xfId="11662"/>
    <cellStyle name="警告文本 3 3 4 2 2" xfId="33170"/>
    <cellStyle name="警告文本 3 3 4 2 3" xfId="33171"/>
    <cellStyle name="警告文本 3 3 5" xfId="31879"/>
    <cellStyle name="警告文本 3 3 5 2" xfId="33172"/>
    <cellStyle name="警告文本 3 3 5 2 2" xfId="33173"/>
    <cellStyle name="警告文本 3 3 5 2 3" xfId="33174"/>
    <cellStyle name="警告文本 3 3 6" xfId="30024"/>
    <cellStyle name="警告文本 3 3 6 2" xfId="7741"/>
    <cellStyle name="警告文本 3 3 6 3" xfId="33175"/>
    <cellStyle name="警告文本 3 3 7" xfId="30026"/>
    <cellStyle name="警告文本 3 3 8" xfId="11423"/>
    <cellStyle name="警告文本 3 4" xfId="25722"/>
    <cellStyle name="警告文本 3 4 2" xfId="33176"/>
    <cellStyle name="警告文本 3 4 2 2" xfId="11779"/>
    <cellStyle name="警告文本 3 4 2 2 2" xfId="32169"/>
    <cellStyle name="警告文本 3 4 2 2 2 2" xfId="14473"/>
    <cellStyle name="警告文本 3 4 2 2 2 3" xfId="2606"/>
    <cellStyle name="警告文本 3 4 2 3" xfId="2345"/>
    <cellStyle name="警告文本 3 4 2 3 2" xfId="33177"/>
    <cellStyle name="警告文本 3 4 2 3 3" xfId="33178"/>
    <cellStyle name="警告文本 3 4 3" xfId="33179"/>
    <cellStyle name="警告文本 3 4 3 2" xfId="33180"/>
    <cellStyle name="警告文本 3 4 3 2 2" xfId="33181"/>
    <cellStyle name="警告文本 3 4 3 2 3" xfId="33182"/>
    <cellStyle name="警告文本 3 4 4" xfId="26873"/>
    <cellStyle name="警告文本 3 4 4 2" xfId="33183"/>
    <cellStyle name="警告文本 3 4 4 2 2" xfId="33184"/>
    <cellStyle name="警告文本 3 4 4 2 3" xfId="33185"/>
    <cellStyle name="警告文本 3 4 5" xfId="26875"/>
    <cellStyle name="警告文本 3 4 5 2" xfId="33186"/>
    <cellStyle name="警告文本 3 4 5 3" xfId="33187"/>
    <cellStyle name="警告文本 3 4 6" xfId="33188"/>
    <cellStyle name="警告文本 3 4 7" xfId="33189"/>
    <cellStyle name="警告文本 3 5" xfId="33190"/>
    <cellStyle name="警告文本 3 5 2" xfId="33191"/>
    <cellStyle name="警告文本 3 5 2 2" xfId="28813"/>
    <cellStyle name="警告文本 3 5 2 2 2" xfId="32419"/>
    <cellStyle name="警告文本 3 5 2 2 3" xfId="32425"/>
    <cellStyle name="警告文本 3 5 3" xfId="33192"/>
    <cellStyle name="警告文本 3 5 3 2" xfId="33193"/>
    <cellStyle name="警告文本 3 5 3 3" xfId="33195"/>
    <cellStyle name="警告文本 3 6" xfId="33196"/>
    <cellStyle name="警告文本 3 6 2" xfId="33197"/>
    <cellStyle name="警告文本 3 6 2 2" xfId="33198"/>
    <cellStyle name="警告文本 3 6 2 3" xfId="33199"/>
    <cellStyle name="警告文本 3 7" xfId="33200"/>
    <cellStyle name="警告文本 3 7 2" xfId="33201"/>
    <cellStyle name="警告文本 3 7 2 2" xfId="33202"/>
    <cellStyle name="警告文本 3 7 2 3" xfId="21061"/>
    <cellStyle name="警告文本 3 8" xfId="33203"/>
    <cellStyle name="警告文本 3 8 2" xfId="18556"/>
    <cellStyle name="警告文本 3 8 2 2" xfId="25991"/>
    <cellStyle name="警告文本 3 8 2 3" xfId="25202"/>
    <cellStyle name="警告文本 3 9" xfId="33204"/>
    <cellStyle name="警告文本 3 9 2" xfId="18563"/>
    <cellStyle name="警告文本 3 9 2 2" xfId="4810"/>
    <cellStyle name="警告文本 3 9 2 3" xfId="4832"/>
    <cellStyle name="警告文本 3_11" xfId="1434"/>
    <cellStyle name="警告文本 4" xfId="33205"/>
    <cellStyle name="警告文本 4 10" xfId="18326"/>
    <cellStyle name="警告文本 4 2" xfId="18261"/>
    <cellStyle name="警告文本 4 2 2" xfId="25730"/>
    <cellStyle name="警告文本 4 2 2 2" xfId="12745"/>
    <cellStyle name="警告文本 4 2 2 2 2" xfId="12747"/>
    <cellStyle name="警告文本 4 2 2 2 3" xfId="12751"/>
    <cellStyle name="警告文本 4 2 3" xfId="25732"/>
    <cellStyle name="警告文本 4 2 3 2" xfId="12798"/>
    <cellStyle name="警告文本 4 2 3 2 2" xfId="12800"/>
    <cellStyle name="警告文本 4 2 3 2 3" xfId="12806"/>
    <cellStyle name="警告文本 4 2 4" xfId="22045"/>
    <cellStyle name="警告文本 4 2 4 2" xfId="12848"/>
    <cellStyle name="警告文本 4 2 4 3" xfId="12852"/>
    <cellStyle name="警告文本 4 3" xfId="19370"/>
    <cellStyle name="警告文本 4 3 2" xfId="33206"/>
    <cellStyle name="警告文本 4 3 2 2" xfId="13334"/>
    <cellStyle name="警告文本 4 3 2 3" xfId="9727"/>
    <cellStyle name="警告文本 4 4" xfId="19373"/>
    <cellStyle name="警告文本 4 4 2" xfId="33207"/>
    <cellStyle name="警告文本 4 4 2 2" xfId="13626"/>
    <cellStyle name="警告文本 4 4 2 3" xfId="9791"/>
    <cellStyle name="警告文本 4 5" xfId="27099"/>
    <cellStyle name="警告文本 4 5 2" xfId="27101"/>
    <cellStyle name="警告文本 4 5 2 2" xfId="33208"/>
    <cellStyle name="警告文本 4 5 2 3" xfId="33210"/>
    <cellStyle name="警告文本 4 6" xfId="27105"/>
    <cellStyle name="警告文本 4 6 2" xfId="33211"/>
    <cellStyle name="警告文本 4 6 2 2" xfId="33212"/>
    <cellStyle name="警告文本 4 6 2 3" xfId="33214"/>
    <cellStyle name="警告文本 4 7" xfId="27107"/>
    <cellStyle name="警告文本 4 7 2" xfId="3325"/>
    <cellStyle name="警告文本 4 7 2 2" xfId="20112"/>
    <cellStyle name="警告文本 4 7 2 3" xfId="10552"/>
    <cellStyle name="警告文本 4 8" xfId="33215"/>
    <cellStyle name="警告文本 4 8 2" xfId="33216"/>
    <cellStyle name="警告文本 4 8 3" xfId="33217"/>
    <cellStyle name="警告文本 4 9" xfId="27835"/>
    <cellStyle name="警告文本 5" xfId="33218"/>
    <cellStyle name="警告文本 5 2" xfId="25740"/>
    <cellStyle name="警告文本 5 2 2" xfId="3415"/>
    <cellStyle name="警告文本 5 2 2 2" xfId="3009"/>
    <cellStyle name="警告文本 5 2 2 3" xfId="3432"/>
    <cellStyle name="警告文本 5 3" xfId="25742"/>
    <cellStyle name="警告文本 5 3 2" xfId="6112"/>
    <cellStyle name="警告文本 5 3 2 2" xfId="14661"/>
    <cellStyle name="警告文本 5 3 2 3" xfId="14669"/>
    <cellStyle name="警告文本 5 4" xfId="25744"/>
    <cellStyle name="警告文本 5 4 2" xfId="6668"/>
    <cellStyle name="警告文本 5 4 2 2" xfId="14889"/>
    <cellStyle name="警告文本 5 4 2 3" xfId="14892"/>
    <cellStyle name="警告文本 5 5" xfId="27109"/>
    <cellStyle name="警告文本 5 5 2" xfId="9016"/>
    <cellStyle name="警告文本 5 5 2 2" xfId="33219"/>
    <cellStyle name="警告文本 5 5 2 3" xfId="33220"/>
    <cellStyle name="警告文本 5 6" xfId="15278"/>
    <cellStyle name="警告文本 5 6 2" xfId="3371"/>
    <cellStyle name="警告文本 5 6 3" xfId="3379"/>
    <cellStyle name="警告文本 6" xfId="33221"/>
    <cellStyle name="警告文本 6 2" xfId="25748"/>
    <cellStyle name="警告文本 6 2 2" xfId="4349"/>
    <cellStyle name="警告文本 6 2 2 2" xfId="3243"/>
    <cellStyle name="警告文本 6 2 2 3" xfId="9048"/>
    <cellStyle name="警告文本 6 3" xfId="25751"/>
    <cellStyle name="警告文本 6 3 2" xfId="4382"/>
    <cellStyle name="警告文本 6 3 3" xfId="4391"/>
    <cellStyle name="警告文本 7" xfId="33222"/>
    <cellStyle name="警告文本 7 2" xfId="25758"/>
    <cellStyle name="警告文本 7 2 2" xfId="9086"/>
    <cellStyle name="警告文本 7 2 3" xfId="535"/>
    <cellStyle name="警告文本 8" xfId="33223"/>
    <cellStyle name="警告文本 8 2" xfId="4515"/>
    <cellStyle name="警告文本 8 2 2" xfId="7720"/>
    <cellStyle name="警告文本 8 2 3" xfId="7738"/>
    <cellStyle name="警告文本 9" xfId="5115"/>
    <cellStyle name="警告文本 9 2" xfId="7766"/>
    <cellStyle name="警告文本 9 2 2" xfId="9121"/>
    <cellStyle name="警告文本 9 2 3" xfId="25369"/>
    <cellStyle name="链接单元格 10" xfId="19635"/>
    <cellStyle name="链接单元格 10 2" xfId="22097"/>
    <cellStyle name="链接单元格 10 2 2" xfId="33224"/>
    <cellStyle name="链接单元格 10 2 3" xfId="16595"/>
    <cellStyle name="链接单元格 11" xfId="22105"/>
    <cellStyle name="链接单元格 11 2" xfId="24211"/>
    <cellStyle name="链接单元格 11 2 2" xfId="30892"/>
    <cellStyle name="链接单元格 11 2 3" xfId="16610"/>
    <cellStyle name="链接单元格 12" xfId="22110"/>
    <cellStyle name="链接单元格 12 2" xfId="31439"/>
    <cellStyle name="链接单元格 12 3" xfId="33225"/>
    <cellStyle name="链接单元格 13" xfId="24215"/>
    <cellStyle name="链接单元格 14" xfId="33226"/>
    <cellStyle name="链接单元格 2" xfId="33227"/>
    <cellStyle name="链接单元格 2 10" xfId="5543"/>
    <cellStyle name="链接单元格 2 10 2" xfId="13479"/>
    <cellStyle name="链接单元格 2 10 2 2" xfId="13485"/>
    <cellStyle name="链接单元格 2 10 2 3" xfId="13490"/>
    <cellStyle name="链接单元格 2 11" xfId="5549"/>
    <cellStyle name="链接单元格 2 11 2" xfId="13506"/>
    <cellStyle name="链接单元格 2 11 2 2" xfId="11400"/>
    <cellStyle name="链接单元格 2 11 2 3" xfId="18420"/>
    <cellStyle name="链接单元格 2 12" xfId="11801"/>
    <cellStyle name="链接单元格 2 12 2" xfId="18429"/>
    <cellStyle name="链接单元格 2 12 3" xfId="18434"/>
    <cellStyle name="链接单元格 2 13" xfId="24167"/>
    <cellStyle name="链接单元格 2 14" xfId="24172"/>
    <cellStyle name="链接单元格 2 2" xfId="33228"/>
    <cellStyle name="链接单元格 2 2 10" xfId="13763"/>
    <cellStyle name="链接单元格 2 2 2" xfId="33209"/>
    <cellStyle name="链接单元格 2 2 2 2" xfId="33229"/>
    <cellStyle name="链接单元格 2 2 2 2 2" xfId="3310"/>
    <cellStyle name="链接单元格 2 2 2 2 2 2" xfId="33230"/>
    <cellStyle name="链接单元格 2 2 2 2 2 3" xfId="28576"/>
    <cellStyle name="链接单元格 2 2 2 3" xfId="33231"/>
    <cellStyle name="链接单元格 2 2 2 3 2" xfId="33232"/>
    <cellStyle name="链接单元格 2 2 2 3 2 2" xfId="33233"/>
    <cellStyle name="链接单元格 2 2 2 3 2 3" xfId="33234"/>
    <cellStyle name="链接单元格 2 2 2 4" xfId="33236"/>
    <cellStyle name="链接单元格 2 2 2 4 2" xfId="31382"/>
    <cellStyle name="链接单元格 2 2 2 4 2 2" xfId="33237"/>
    <cellStyle name="链接单元格 2 2 2 4 2 3" xfId="33238"/>
    <cellStyle name="链接单元格 2 2 2 5" xfId="33240"/>
    <cellStyle name="链接单元格 2 2 2 5 2" xfId="33241"/>
    <cellStyle name="链接单元格 2 2 2 5 3" xfId="33242"/>
    <cellStyle name="链接单元格 2 2 3" xfId="33243"/>
    <cellStyle name="链接单元格 2 2 3 2" xfId="33244"/>
    <cellStyle name="链接单元格 2 2 3 2 2" xfId="33245"/>
    <cellStyle name="链接单元格 2 2 3 2 3" xfId="33246"/>
    <cellStyle name="链接单元格 2 2 4" xfId="33247"/>
    <cellStyle name="链接单元格 2 2 4 2" xfId="33248"/>
    <cellStyle name="链接单元格 2 2 4 2 2" xfId="17855"/>
    <cellStyle name="链接单元格 2 2 4 2 3" xfId="33249"/>
    <cellStyle name="链接单元格 2 2 5" xfId="30588"/>
    <cellStyle name="链接单元格 2 2 5 2" xfId="30590"/>
    <cellStyle name="链接单元格 2 2 5 2 2" xfId="30592"/>
    <cellStyle name="链接单元格 2 2 5 2 3" xfId="33250"/>
    <cellStyle name="链接单元格 2 2 6" xfId="30601"/>
    <cellStyle name="链接单元格 2 2 6 2" xfId="30603"/>
    <cellStyle name="链接单元格 2 2 6 2 2" xfId="30605"/>
    <cellStyle name="链接单元格 2 2 6 2 3" xfId="30608"/>
    <cellStyle name="链接单元格 2 2 7" xfId="30610"/>
    <cellStyle name="链接单元格 2 2 7 2" xfId="29539"/>
    <cellStyle name="链接单元格 2 2 7 2 2" xfId="30613"/>
    <cellStyle name="链接单元格 2 2 7 2 3" xfId="30615"/>
    <cellStyle name="链接单元格 2 2 8" xfId="8807"/>
    <cellStyle name="链接单元格 2 2 8 2" xfId="8724"/>
    <cellStyle name="链接单元格 2 2 8 3" xfId="8736"/>
    <cellStyle name="链接单元格 2 2 9" xfId="8811"/>
    <cellStyle name="链接单元格 2 3" xfId="33251"/>
    <cellStyle name="链接单元格 2 3 10" xfId="33252"/>
    <cellStyle name="链接单元格 2 3 2" xfId="33253"/>
    <cellStyle name="链接单元格 2 3 2 2" xfId="33254"/>
    <cellStyle name="链接单元格 2 3 2 2 2" xfId="6645"/>
    <cellStyle name="链接单元格 2 3 2 2 2 2" xfId="31052"/>
    <cellStyle name="链接单元格 2 3 2 2 2 3" xfId="28610"/>
    <cellStyle name="链接单元格 2 3 2 3" xfId="10003"/>
    <cellStyle name="链接单元格 2 3 2 3 2" xfId="3234"/>
    <cellStyle name="链接单元格 2 3 2 3 2 2" xfId="3073"/>
    <cellStyle name="链接单元格 2 3 2 3 2 3" xfId="14037"/>
    <cellStyle name="链接单元格 2 3 2 4" xfId="10009"/>
    <cellStyle name="链接单元格 2 3 2 4 2" xfId="9045"/>
    <cellStyle name="链接单元格 2 3 2 4 3" xfId="14498"/>
    <cellStyle name="链接单元格 2 3 3" xfId="33255"/>
    <cellStyle name="链接单元格 2 3 3 2" xfId="33256"/>
    <cellStyle name="链接单元格 2 3 3 2 2" xfId="15112"/>
    <cellStyle name="链接单元格 2 3 3 2 3" xfId="16844"/>
    <cellStyle name="链接单元格 2 3 4" xfId="33257"/>
    <cellStyle name="链接单元格 2 3 4 2" xfId="12953"/>
    <cellStyle name="链接单元格 2 3 4 2 2" xfId="11942"/>
    <cellStyle name="链接单元格 2 3 4 2 3" xfId="11955"/>
    <cellStyle name="链接单元格 2 3 5" xfId="30619"/>
    <cellStyle name="链接单元格 2 3 5 2" xfId="456"/>
    <cellStyle name="链接单元格 2 3 5 2 2" xfId="22849"/>
    <cellStyle name="链接单元格 2 3 5 2 3" xfId="33258"/>
    <cellStyle name="链接单元格 2 3 6" xfId="30626"/>
    <cellStyle name="链接单元格 2 3 6 2" xfId="13004"/>
    <cellStyle name="链接单元格 2 3 6 2 2" xfId="209"/>
    <cellStyle name="链接单元格 2 3 6 2 3" xfId="30628"/>
    <cellStyle name="链接单元格 2 3 7" xfId="30631"/>
    <cellStyle name="链接单元格 2 3 7 2" xfId="13014"/>
    <cellStyle name="链接单元格 2 3 7 2 2" xfId="27060"/>
    <cellStyle name="链接单元格 2 3 7 2 3" xfId="27063"/>
    <cellStyle name="链接单元格 2 3 8" xfId="8832"/>
    <cellStyle name="链接单元格 2 3 8 2" xfId="10568"/>
    <cellStyle name="链接单元格 2 3 8 3" xfId="10575"/>
    <cellStyle name="链接单元格 2 3 9" xfId="8838"/>
    <cellStyle name="链接单元格 2 4" xfId="33259"/>
    <cellStyle name="链接单元格 2 4 2" xfId="33260"/>
    <cellStyle name="链接单元格 2 4 2 2" xfId="33261"/>
    <cellStyle name="链接单元格 2 4 2 2 2" xfId="10212"/>
    <cellStyle name="链接单元格 2 4 2 2 2 2" xfId="33262"/>
    <cellStyle name="链接单元格 2 4 2 2 2 3" xfId="33263"/>
    <cellStyle name="链接单元格 2 4 2 3" xfId="33264"/>
    <cellStyle name="链接单元格 2 4 2 3 2" xfId="9076"/>
    <cellStyle name="链接单元格 2 4 2 3 3" xfId="4174"/>
    <cellStyle name="链接单元格 2 4 3" xfId="2082"/>
    <cellStyle name="链接单元格 2 4 3 2" xfId="2097"/>
    <cellStyle name="链接单元格 2 4 3 2 2" xfId="15422"/>
    <cellStyle name="链接单元格 2 4 3 2 3" xfId="4480"/>
    <cellStyle name="链接单元格 2 4 4" xfId="2149"/>
    <cellStyle name="链接单元格 2 4 4 2" xfId="13046"/>
    <cellStyle name="链接单元格 2 4 4 2 2" xfId="12039"/>
    <cellStyle name="链接单元格 2 4 4 2 3" xfId="4621"/>
    <cellStyle name="链接单元格 2 4 5" xfId="2186"/>
    <cellStyle name="链接单元格 2 4 5 2" xfId="5254"/>
    <cellStyle name="链接单元格 2 4 5 2 2" xfId="22902"/>
    <cellStyle name="链接单元格 2 4 5 2 3" xfId="4710"/>
    <cellStyle name="链接单元格 2 4 6" xfId="30636"/>
    <cellStyle name="链接单元格 2 4 6 2" xfId="13065"/>
    <cellStyle name="链接单元格 2 4 6 3" xfId="13073"/>
    <cellStyle name="链接单元格 2 4 7" xfId="30638"/>
    <cellStyle name="链接单元格 2 4 8" xfId="10582"/>
    <cellStyle name="链接单元格 2 5" xfId="33265"/>
    <cellStyle name="链接单元格 2 5 2" xfId="33266"/>
    <cellStyle name="链接单元格 2 5 2 2" xfId="33267"/>
    <cellStyle name="链接单元格 2 5 2 2 2" xfId="11915"/>
    <cellStyle name="链接单元格 2 5 2 2 3" xfId="4699"/>
    <cellStyle name="链接单元格 2 5 3" xfId="2384"/>
    <cellStyle name="链接单元格 2 5 3 2" xfId="33268"/>
    <cellStyle name="链接单元格 2 5 3 2 2" xfId="19398"/>
    <cellStyle name="链接单元格 2 5 3 2 3" xfId="5220"/>
    <cellStyle name="链接单元格 2 5 4" xfId="2398"/>
    <cellStyle name="链接单元格 2 5 4 2" xfId="13097"/>
    <cellStyle name="链接单元格 2 5 4 3" xfId="13101"/>
    <cellStyle name="链接单元格 2 6" xfId="33269"/>
    <cellStyle name="链接单元格 2 6 2" xfId="23799"/>
    <cellStyle name="链接单元格 2 6 2 2" xfId="16934"/>
    <cellStyle name="链接单元格 2 6 2 2 2" xfId="13800"/>
    <cellStyle name="链接单元格 2 6 2 2 3" xfId="6086"/>
    <cellStyle name="链接单元格 2 6 3" xfId="23803"/>
    <cellStyle name="链接单元格 2 6 3 2" xfId="16947"/>
    <cellStyle name="链接单元格 2 6 3 3" xfId="16951"/>
    <cellStyle name="链接单元格 2 7" xfId="32889"/>
    <cellStyle name="链接单元格 2 7 2" xfId="23837"/>
    <cellStyle name="链接单元格 2 7 2 2" xfId="23839"/>
    <cellStyle name="链接单元格 2 7 2 3" xfId="23841"/>
    <cellStyle name="链接单元格 2 8" xfId="32891"/>
    <cellStyle name="链接单元格 2 8 2" xfId="23315"/>
    <cellStyle name="链接单元格 2 8 2 2" xfId="23318"/>
    <cellStyle name="链接单元格 2 8 2 3" xfId="23323"/>
    <cellStyle name="链接单元格 2 9" xfId="17702"/>
    <cellStyle name="链接单元格 2 9 2" xfId="17075"/>
    <cellStyle name="链接单元格 2 9 2 2" xfId="23909"/>
    <cellStyle name="链接单元格 2 9 2 3" xfId="23911"/>
    <cellStyle name="链接单元格 2_11" xfId="2002"/>
    <cellStyle name="链接单元格 3" xfId="33270"/>
    <cellStyle name="链接单元格 3 10" xfId="25446"/>
    <cellStyle name="链接单元格 3 10 2" xfId="25884"/>
    <cellStyle name="链接单元格 3 10 3" xfId="25886"/>
    <cellStyle name="链接单元格 3 11" xfId="25450"/>
    <cellStyle name="链接单元格 3 12" xfId="25888"/>
    <cellStyle name="链接单元格 3 2" xfId="33271"/>
    <cellStyle name="链接单元格 3 2 2" xfId="33213"/>
    <cellStyle name="链接单元格 3 2 2 2" xfId="33272"/>
    <cellStyle name="链接单元格 3 2 2 2 2" xfId="17247"/>
    <cellStyle name="链接单元格 3 2 2 2 2 2" xfId="15962"/>
    <cellStyle name="链接单元格 3 2 2 2 2 3" xfId="15967"/>
    <cellStyle name="链接单元格 3 2 2 3" xfId="33273"/>
    <cellStyle name="链接单元格 3 2 2 3 2" xfId="17263"/>
    <cellStyle name="链接单元格 3 2 2 3 2 2" xfId="24616"/>
    <cellStyle name="链接单元格 3 2 2 3 2 3" xfId="24621"/>
    <cellStyle name="链接单元格 3 2 2 4" xfId="33274"/>
    <cellStyle name="链接单元格 3 2 2 4 2" xfId="17283"/>
    <cellStyle name="链接单元格 3 2 2 4 3" xfId="17288"/>
    <cellStyle name="链接单元格 3 2 3" xfId="20865"/>
    <cellStyle name="链接单元格 3 2 3 2" xfId="33275"/>
    <cellStyle name="链接单元格 3 2 3 2 2" xfId="17319"/>
    <cellStyle name="链接单元格 3 2 3 2 3" xfId="17324"/>
    <cellStyle name="链接单元格 3 2 4" xfId="20867"/>
    <cellStyle name="链接单元格 3 2 4 2" xfId="33276"/>
    <cellStyle name="链接单元格 3 2 4 2 2" xfId="19163"/>
    <cellStyle name="链接单元格 3 2 4 2 3" xfId="33277"/>
    <cellStyle name="链接单元格 3 2 5" xfId="30657"/>
    <cellStyle name="链接单元格 3 2 5 2" xfId="30659"/>
    <cellStyle name="链接单元格 3 2 5 2 2" xfId="30661"/>
    <cellStyle name="链接单元格 3 2 5 2 3" xfId="30663"/>
    <cellStyle name="链接单元格 3 2 6" xfId="30665"/>
    <cellStyle name="链接单元格 3 2 6 2" xfId="28186"/>
    <cellStyle name="链接单元格 3 2 6 3" xfId="30667"/>
    <cellStyle name="链接单元格 3 2 7" xfId="33278"/>
    <cellStyle name="链接单元格 3 2 8" xfId="33279"/>
    <cellStyle name="链接单元格 3 3" xfId="33280"/>
    <cellStyle name="链接单元格 3 3 2" xfId="33281"/>
    <cellStyle name="链接单元格 3 3 2 2" xfId="33282"/>
    <cellStyle name="链接单元格 3 3 2 2 2" xfId="15628"/>
    <cellStyle name="链接单元格 3 3 2 2 2 2" xfId="33283"/>
    <cellStyle name="链接单元格 3 3 2 2 2 3" xfId="33284"/>
    <cellStyle name="链接单元格 3 3 2 3" xfId="33285"/>
    <cellStyle name="链接单元格 3 3 2 3 2" xfId="15647"/>
    <cellStyle name="链接单元格 3 3 2 3 2 2" xfId="12293"/>
    <cellStyle name="链接单元格 3 3 2 3 2 3" xfId="33286"/>
    <cellStyle name="链接单元格 3 3 2 4" xfId="33288"/>
    <cellStyle name="链接单元格 3 3 2 4 2" xfId="17507"/>
    <cellStyle name="链接单元格 3 3 2 4 3" xfId="17513"/>
    <cellStyle name="链接单元格 3 3 3" xfId="33289"/>
    <cellStyle name="链接单元格 3 3 3 2" xfId="33290"/>
    <cellStyle name="链接单元格 3 3 3 2 2" xfId="17536"/>
    <cellStyle name="链接单元格 3 3 3 2 3" xfId="17540"/>
    <cellStyle name="链接单元格 3 3 4" xfId="33291"/>
    <cellStyle name="链接单元格 3 3 4 2" xfId="11131"/>
    <cellStyle name="链接单元格 3 3 4 2 2" xfId="11137"/>
    <cellStyle name="链接单元格 3 3 4 2 3" xfId="11143"/>
    <cellStyle name="链接单元格 3 3 5" xfId="30670"/>
    <cellStyle name="链接单元格 3 3 5 2" xfId="13170"/>
    <cellStyle name="链接单元格 3 3 5 2 2" xfId="23229"/>
    <cellStyle name="链接单元格 3 3 5 2 3" xfId="30672"/>
    <cellStyle name="链接单元格 3 3 6" xfId="30675"/>
    <cellStyle name="链接单元格 3 3 6 2" xfId="13185"/>
    <cellStyle name="链接单元格 3 3 6 3" xfId="13190"/>
    <cellStyle name="链接单元格 3 3 7" xfId="32714"/>
    <cellStyle name="链接单元格 3 3 8" xfId="12671"/>
    <cellStyle name="链接单元格 3 4" xfId="33292"/>
    <cellStyle name="链接单元格 3 4 2" xfId="28446"/>
    <cellStyle name="链接单元格 3 4 2 2" xfId="28448"/>
    <cellStyle name="链接单元格 3 4 2 2 2" xfId="15873"/>
    <cellStyle name="链接单元格 3 4 2 2 2 2" xfId="33293"/>
    <cellStyle name="链接单元格 3 4 2 2 2 3" xfId="33294"/>
    <cellStyle name="链接单元格 3 4 2 3" xfId="28450"/>
    <cellStyle name="链接单元格 3 4 2 3 2" xfId="15896"/>
    <cellStyle name="链接单元格 3 4 2 3 3" xfId="6728"/>
    <cellStyle name="链接单元格 3 4 3" xfId="257"/>
    <cellStyle name="链接单元格 3 4 3 2" xfId="2488"/>
    <cellStyle name="链接单元格 3 4 3 2 2" xfId="23364"/>
    <cellStyle name="链接单元格 3 4 3 2 3" xfId="6961"/>
    <cellStyle name="链接单元格 3 4 4" xfId="3219"/>
    <cellStyle name="链接单元格 3 4 4 2" xfId="11227"/>
    <cellStyle name="链接单元格 3 4 4 2 2" xfId="10391"/>
    <cellStyle name="链接单元格 3 4 4 2 3" xfId="7139"/>
    <cellStyle name="链接单元格 3 4 5" xfId="3227"/>
    <cellStyle name="链接单元格 3 4 5 2" xfId="13229"/>
    <cellStyle name="链接单元格 3 4 5 3" xfId="13234"/>
    <cellStyle name="链接单元格 3 4 6" xfId="30680"/>
    <cellStyle name="链接单元格 3 4 7" xfId="33295"/>
    <cellStyle name="链接单元格 3 5" xfId="31787"/>
    <cellStyle name="链接单元格 3 5 2" xfId="28502"/>
    <cellStyle name="链接单元格 3 5 2 2" xfId="28504"/>
    <cellStyle name="链接单元格 3 5 2 2 2" xfId="23403"/>
    <cellStyle name="链接单元格 3 5 2 2 3" xfId="7645"/>
    <cellStyle name="链接单元格 3 5 3" xfId="1377"/>
    <cellStyle name="链接单元格 3 5 3 2" xfId="28509"/>
    <cellStyle name="链接单元格 3 5 3 3" xfId="28511"/>
    <cellStyle name="链接单元格 3 6" xfId="8468"/>
    <cellStyle name="链接单元格 3 6 2" xfId="23982"/>
    <cellStyle name="链接单元格 3 6 2 2" xfId="23985"/>
    <cellStyle name="链接单元格 3 6 2 3" xfId="23988"/>
    <cellStyle name="链接单元格 3 7" xfId="8472"/>
    <cellStyle name="链接单元格 3 7 2" xfId="845"/>
    <cellStyle name="链接单元格 3 7 2 2" xfId="15764"/>
    <cellStyle name="链接单元格 3 7 2 3" xfId="15768"/>
    <cellStyle name="链接单元格 3 8" xfId="33296"/>
    <cellStyle name="链接单元格 3 8 2" xfId="17558"/>
    <cellStyle name="链接单元格 3 8 2 2" xfId="24041"/>
    <cellStyle name="链接单元格 3 8 2 3" xfId="24044"/>
    <cellStyle name="链接单元格 3 9" xfId="33297"/>
    <cellStyle name="链接单元格 3 9 2" xfId="17572"/>
    <cellStyle name="链接单元格 3 9 2 2" xfId="33299"/>
    <cellStyle name="链接单元格 3 9 2 3" xfId="33300"/>
    <cellStyle name="链接单元格 3_11" xfId="24348"/>
    <cellStyle name="链接单元格 4" xfId="33301"/>
    <cellStyle name="链接单元格 4 10" xfId="1220"/>
    <cellStyle name="链接单元格 4 2" xfId="21109"/>
    <cellStyle name="链接单元格 4 2 2" xfId="10551"/>
    <cellStyle name="链接单元格 4 2 2 2" xfId="33302"/>
    <cellStyle name="链接单元格 4 2 2 2 2" xfId="23020"/>
    <cellStyle name="链接单元格 4 2 2 2 3" xfId="33303"/>
    <cellStyle name="链接单元格 4 2 3" xfId="10557"/>
    <cellStyle name="链接单元格 4 2 3 2" xfId="33304"/>
    <cellStyle name="链接单元格 4 2 3 2 2" xfId="23028"/>
    <cellStyle name="链接单元格 4 2 3 2 3" xfId="3704"/>
    <cellStyle name="链接单元格 4 2 4" xfId="20988"/>
    <cellStyle name="链接单元格 4 2 4 2" xfId="33305"/>
    <cellStyle name="链接单元格 4 2 4 3" xfId="33306"/>
    <cellStyle name="链接单元格 4 3" xfId="21111"/>
    <cellStyle name="链接单元格 4 3 2" xfId="27452"/>
    <cellStyle name="链接单元格 4 3 2 2" xfId="27454"/>
    <cellStyle name="链接单元格 4 3 2 3" xfId="27456"/>
    <cellStyle name="链接单元格 4 4" xfId="33307"/>
    <cellStyle name="链接单元格 4 4 2" xfId="27477"/>
    <cellStyle name="链接单元格 4 4 2 2" xfId="28604"/>
    <cellStyle name="链接单元格 4 4 2 3" xfId="28606"/>
    <cellStyle name="链接单元格 4 5" xfId="31789"/>
    <cellStyle name="链接单元格 4 5 2" xfId="27489"/>
    <cellStyle name="链接单元格 4 5 2 2" xfId="28630"/>
    <cellStyle name="链接单元格 4 5 2 3" xfId="28632"/>
    <cellStyle name="链接单元格 4 6" xfId="4235"/>
    <cellStyle name="链接单元格 4 6 2" xfId="6443"/>
    <cellStyle name="链接单元格 4 6 2 2" xfId="2871"/>
    <cellStyle name="链接单元格 4 6 2 3" xfId="3254"/>
    <cellStyle name="链接单元格 4 7" xfId="4796"/>
    <cellStyle name="链接单元格 4 7 2" xfId="6606"/>
    <cellStyle name="链接单元格 4 7 2 2" xfId="6068"/>
    <cellStyle name="链接单元格 4 7 2 3" xfId="6078"/>
    <cellStyle name="链接单元格 4 8" xfId="6681"/>
    <cellStyle name="链接单元格 4 8 2" xfId="6687"/>
    <cellStyle name="链接单元格 4 8 3" xfId="6708"/>
    <cellStyle name="链接单元格 4 9" xfId="6721"/>
    <cellStyle name="链接单元格 5" xfId="30732"/>
    <cellStyle name="链接单元格 5 2" xfId="21119"/>
    <cellStyle name="链接单元格 5 2 2" xfId="26046"/>
    <cellStyle name="链接单元格 5 2 2 2" xfId="26048"/>
    <cellStyle name="链接单元格 5 2 2 3" xfId="26050"/>
    <cellStyle name="链接单元格 5 3" xfId="30734"/>
    <cellStyle name="链接单元格 5 3 2" xfId="26068"/>
    <cellStyle name="链接单元格 5 3 2 2" xfId="27494"/>
    <cellStyle name="链接单元格 5 3 2 3" xfId="27496"/>
    <cellStyle name="链接单元格 5 4" xfId="33308"/>
    <cellStyle name="链接单元格 5 4 2" xfId="26086"/>
    <cellStyle name="链接单元格 5 4 2 2" xfId="29985"/>
    <cellStyle name="链接单元格 5 4 2 3" xfId="33309"/>
    <cellStyle name="链接单元格 5 5" xfId="33310"/>
    <cellStyle name="链接单元格 5 5 2" xfId="26104"/>
    <cellStyle name="链接单元格 5 5 2 2" xfId="29990"/>
    <cellStyle name="链接单元格 5 5 2 3" xfId="33311"/>
    <cellStyle name="链接单元格 5 6" xfId="4823"/>
    <cellStyle name="链接单元格 5 6 2" xfId="6790"/>
    <cellStyle name="链接单元格 5 6 3" xfId="6818"/>
    <cellStyle name="链接单元格 6" xfId="33312"/>
    <cellStyle name="链接单元格 6 2" xfId="21133"/>
    <cellStyle name="链接单元格 6 2 2" xfId="6130"/>
    <cellStyle name="链接单元格 6 2 2 2" xfId="11918"/>
    <cellStyle name="链接单元格 6 2 2 3" xfId="11940"/>
    <cellStyle name="链接单元格 6 3" xfId="33313"/>
    <cellStyle name="链接单元格 6 3 2" xfId="4323"/>
    <cellStyle name="链接单元格 6 3 3" xfId="27501"/>
    <cellStyle name="链接单元格 7" xfId="14707"/>
    <cellStyle name="链接单元格 7 2" xfId="33314"/>
    <cellStyle name="链接单元格 7 2 2" xfId="33315"/>
    <cellStyle name="链接单元格 7 2 3" xfId="33316"/>
    <cellStyle name="链接单元格 8" xfId="15027"/>
    <cellStyle name="链接单元格 8 2" xfId="33317"/>
    <cellStyle name="链接单元格 8 2 2" xfId="33318"/>
    <cellStyle name="链接单元格 8 2 3" xfId="33319"/>
    <cellStyle name="链接单元格 9" xfId="30972"/>
    <cellStyle name="链接单元格 9 2" xfId="30974"/>
    <cellStyle name="链接单元格 9 2 2" xfId="11314"/>
    <cellStyle name="链接单元格 9 2 3" xfId="30976"/>
    <cellStyle name="砯刽 [0]_PLDT1x" xfId="33320"/>
    <cellStyle name="砯刽_PLDTPL" xfId="33321"/>
    <cellStyle name="普通_1#干线" xfId="24713"/>
    <cellStyle name="千分位[0]_laroux" xfId="33324"/>
    <cellStyle name="千分位_laroux" xfId="33325"/>
    <cellStyle name="千位[0]_laroux" xfId="19218"/>
    <cellStyle name="千位_laroux" xfId="2288"/>
    <cellStyle name="千位分隔 10" xfId="27450"/>
    <cellStyle name="千位分隔 10 2" xfId="23072"/>
    <cellStyle name="千位分隔 10 2 2" xfId="9530"/>
    <cellStyle name="千位分隔 10 2 2 2" xfId="225"/>
    <cellStyle name="千位分隔 10 2 2 2 2" xfId="9535"/>
    <cellStyle name="千位分隔 10 2 2 2 3" xfId="9538"/>
    <cellStyle name="千位分隔 10 2 3" xfId="9540"/>
    <cellStyle name="千位分隔 10 2 3 2" xfId="9545"/>
    <cellStyle name="千位分隔 10 2 3 3" xfId="7472"/>
    <cellStyle name="千位分隔 10 3" xfId="23076"/>
    <cellStyle name="千位分隔 10 3 2" xfId="9723"/>
    <cellStyle name="千位分隔 10 3 2 2" xfId="2762"/>
    <cellStyle name="千位分隔 10 3 2 3" xfId="9589"/>
    <cellStyle name="千位分隔 10 4" xfId="23649"/>
    <cellStyle name="千位分隔 10 4 2" xfId="5967"/>
    <cellStyle name="千位分隔 10 4 3" xfId="9788"/>
    <cellStyle name="千位分隔 11" xfId="33326"/>
    <cellStyle name="千位分隔 11 2" xfId="23087"/>
    <cellStyle name="千位分隔 11 2 2" xfId="9900"/>
    <cellStyle name="千位分隔 11 2 2 2" xfId="2991"/>
    <cellStyle name="千位分隔 11 2 2 2 2" xfId="9908"/>
    <cellStyle name="千位分隔 11 2 2 2 3" xfId="9911"/>
    <cellStyle name="千位分隔 11 2 3" xfId="9914"/>
    <cellStyle name="千位分隔 11 2 3 2" xfId="3435"/>
    <cellStyle name="千位分隔 11 2 3 3" xfId="3455"/>
    <cellStyle name="千位分隔 11 3" xfId="23658"/>
    <cellStyle name="千位分隔 11 3 2" xfId="9943"/>
    <cellStyle name="千位分隔 11 3 2 2" xfId="28036"/>
    <cellStyle name="千位分隔 11 3 2 3" xfId="9662"/>
    <cellStyle name="千位分隔 11 4" xfId="28039"/>
    <cellStyle name="千位分隔 11 4 2" xfId="3863"/>
    <cellStyle name="千位分隔 11 4 3" xfId="28044"/>
    <cellStyle name="千位分隔 14" xfId="14247"/>
    <cellStyle name="千位分隔 14 2" xfId="28140"/>
    <cellStyle name="千位分隔 14 2 2" xfId="28142"/>
    <cellStyle name="千位分隔 14 2 2 2" xfId="11285"/>
    <cellStyle name="千位分隔 14 2 2 2 2" xfId="33328"/>
    <cellStyle name="千位分隔 14 2 2 2 3" xfId="8470"/>
    <cellStyle name="千位分隔 14 2 3" xfId="28144"/>
    <cellStyle name="千位分隔 14 2 3 2" xfId="33329"/>
    <cellStyle name="千位分隔 14 2 3 3" xfId="33330"/>
    <cellStyle name="千位分隔 14 3" xfId="28146"/>
    <cellStyle name="千位分隔 14 3 2" xfId="22877"/>
    <cellStyle name="千位分隔 14 3 2 2" xfId="11297"/>
    <cellStyle name="千位分隔 14 3 2 3" xfId="32642"/>
    <cellStyle name="千位分隔 14 4" xfId="28148"/>
    <cellStyle name="千位分隔 14 4 2" xfId="33156"/>
    <cellStyle name="千位分隔 14 4 3" xfId="24779"/>
    <cellStyle name="千位分隔 2" xfId="8016"/>
    <cellStyle name="千位分隔 2 2" xfId="5623"/>
    <cellStyle name="千位分隔 2 2 2" xfId="33331"/>
    <cellStyle name="千位分隔 2 2 3" xfId="19105"/>
    <cellStyle name="千位分隔 6" xfId="33332"/>
    <cellStyle name="千位分隔 6 2" xfId="33333"/>
    <cellStyle name="千位分隔 6 2 2" xfId="33334"/>
    <cellStyle name="千位分隔 6 2 2 2" xfId="33335"/>
    <cellStyle name="千位分隔 6 2 2 2 2" xfId="33336"/>
    <cellStyle name="千位分隔 6 2 2 2 3" xfId="33337"/>
    <cellStyle name="千位分隔 6 2 3" xfId="1226"/>
    <cellStyle name="千位分隔 6 2 3 2" xfId="33338"/>
    <cellStyle name="千位分隔 6 2 3 3" xfId="10523"/>
    <cellStyle name="千位分隔 6 3" xfId="33339"/>
    <cellStyle name="千位分隔 6 3 2" xfId="33340"/>
    <cellStyle name="千位分隔 6 3 2 2" xfId="33341"/>
    <cellStyle name="千位分隔 6 3 2 3" xfId="12618"/>
    <cellStyle name="千位分隔 6 4" xfId="33342"/>
    <cellStyle name="千位分隔 6 4 2" xfId="33343"/>
    <cellStyle name="千位分隔 6 4 3" xfId="33344"/>
    <cellStyle name="千位分隔 8" xfId="13337"/>
    <cellStyle name="千位分隔 8 2" xfId="22054"/>
    <cellStyle name="千位分隔 8 2 2" xfId="22058"/>
    <cellStyle name="千位分隔 8 2 2 2" xfId="29611"/>
    <cellStyle name="千位分隔 8 2 2 2 2" xfId="33345"/>
    <cellStyle name="千位分隔 8 2 2 2 3" xfId="33346"/>
    <cellStyle name="千位分隔 8 2 3" xfId="22061"/>
    <cellStyle name="千位分隔 8 2 3 2" xfId="33347"/>
    <cellStyle name="千位分隔 8 2 3 3" xfId="33348"/>
    <cellStyle name="千位分隔 8 3" xfId="8872"/>
    <cellStyle name="千位分隔 8 3 2" xfId="9953"/>
    <cellStyle name="千位分隔 8 3 2 2" xfId="7745"/>
    <cellStyle name="千位分隔 8 3 2 3" xfId="12802"/>
    <cellStyle name="千位分隔 8 4" xfId="8296"/>
    <cellStyle name="千位分隔 8 4 2" xfId="16815"/>
    <cellStyle name="千位分隔 8 4 3" xfId="18458"/>
    <cellStyle name="千位分隔 9" xfId="3525"/>
    <cellStyle name="千位分隔 9 2" xfId="2386"/>
    <cellStyle name="千位分隔 9 2 2" xfId="33349"/>
    <cellStyle name="千位分隔 9 2 2 2" xfId="10894"/>
    <cellStyle name="千位分隔 9 2 2 2 2" xfId="19066"/>
    <cellStyle name="千位分隔 9 2 2 2 3" xfId="19095"/>
    <cellStyle name="千位分隔 9 2 3" xfId="24228"/>
    <cellStyle name="千位分隔 9 2 3 2" xfId="4738"/>
    <cellStyle name="千位分隔 9 2 3 3" xfId="4751"/>
    <cellStyle name="千位分隔 9 3" xfId="2416"/>
    <cellStyle name="千位分隔 9 3 2" xfId="33350"/>
    <cellStyle name="千位分隔 9 3 2 2" xfId="10917"/>
    <cellStyle name="千位分隔 9 3 2 3" xfId="20159"/>
    <cellStyle name="千位分隔 9 4" xfId="7611"/>
    <cellStyle name="千位分隔 9 4 2" xfId="25853"/>
    <cellStyle name="千位分隔 9 4 3" xfId="4883"/>
    <cellStyle name="强调文字颜色 1 10" xfId="22051"/>
    <cellStyle name="强调文字颜色 1 10 2" xfId="33351"/>
    <cellStyle name="强调文字颜色 1 10 2 2" xfId="33352"/>
    <cellStyle name="强调文字颜色 1 10 2 3" xfId="33353"/>
    <cellStyle name="强调文字颜色 1 11" xfId="33354"/>
    <cellStyle name="强调文字颜色 1 11 2" xfId="33355"/>
    <cellStyle name="强调文字颜色 1 11 2 2" xfId="33356"/>
    <cellStyle name="强调文字颜色 1 11 2 3" xfId="33357"/>
    <cellStyle name="强调文字颜色 1 12" xfId="33358"/>
    <cellStyle name="强调文字颜色 1 12 2" xfId="33359"/>
    <cellStyle name="强调文字颜色 1 12 2 2" xfId="33360"/>
    <cellStyle name="强调文字颜色 1 12 2 3" xfId="33361"/>
    <cellStyle name="强调文字颜色 1 13" xfId="33362"/>
    <cellStyle name="强调文字颜色 1 13 2" xfId="33363"/>
    <cellStyle name="强调文字颜色 1 13 3" xfId="33364"/>
    <cellStyle name="强调文字颜色 1 14" xfId="33365"/>
    <cellStyle name="强调文字颜色 1 15" xfId="33366"/>
    <cellStyle name="强调文字颜色 1 16" xfId="29727"/>
    <cellStyle name="强调文字颜色 1 2" xfId="32953"/>
    <cellStyle name="强调文字颜色 1 2 10" xfId="7966"/>
    <cellStyle name="强调文字颜色 1 2 10 2" xfId="33367"/>
    <cellStyle name="强调文字颜色 1 2 10 2 2" xfId="33368"/>
    <cellStyle name="强调文字颜色 1 2 10 2 3" xfId="28324"/>
    <cellStyle name="强调文字颜色 1 2 11" xfId="33369"/>
    <cellStyle name="强调文字颜色 1 2 11 2" xfId="33370"/>
    <cellStyle name="强调文字颜色 1 2 11 2 2" xfId="33371"/>
    <cellStyle name="强调文字颜色 1 2 11 2 3" xfId="28332"/>
    <cellStyle name="强调文字颜色 1 2 12" xfId="33372"/>
    <cellStyle name="强调文字颜色 1 2 12 2" xfId="33373"/>
    <cellStyle name="强调文字颜色 1 2 12 3" xfId="6438"/>
    <cellStyle name="强调文字颜色 1 2 13" xfId="4115"/>
    <cellStyle name="强调文字颜色 1 2 14" xfId="6973"/>
    <cellStyle name="强调文字颜色 1 2 2" xfId="33374"/>
    <cellStyle name="强调文字颜色 1 2 2 10" xfId="25988"/>
    <cellStyle name="强调文字颜色 1 2 2 2" xfId="33375"/>
    <cellStyle name="强调文字颜色 1 2 2 2 2" xfId="27622"/>
    <cellStyle name="强调文字颜色 1 2 2 2 2 2" xfId="33376"/>
    <cellStyle name="强调文字颜色 1 2 2 2 2 2 2" xfId="22966"/>
    <cellStyle name="强调文字颜色 1 2 2 2 2 2 3" xfId="22968"/>
    <cellStyle name="强调文字颜色 1 2 2 2 3" xfId="31528"/>
    <cellStyle name="强调文字颜色 1 2 2 2 3 2" xfId="33377"/>
    <cellStyle name="强调文字颜色 1 2 2 2 3 2 2" xfId="23506"/>
    <cellStyle name="强调文字颜色 1 2 2 2 3 2 3" xfId="23508"/>
    <cellStyle name="强调文字颜色 1 2 2 2 4" xfId="31531"/>
    <cellStyle name="强调文字颜色 1 2 2 2 4 2" xfId="23235"/>
    <cellStyle name="强调文字颜色 1 2 2 2 4 3" xfId="33069"/>
    <cellStyle name="强调文字颜色 1 2 2 3" xfId="33378"/>
    <cellStyle name="强调文字颜色 1 2 2 3 2" xfId="33379"/>
    <cellStyle name="强调文字颜色 1 2 2 3 2 2" xfId="612"/>
    <cellStyle name="强调文字颜色 1 2 2 3 2 3" xfId="33380"/>
    <cellStyle name="强调文字颜色 1 2 2 4" xfId="33381"/>
    <cellStyle name="强调文字颜色 1 2 2 4 2" xfId="33382"/>
    <cellStyle name="强调文字颜色 1 2 2 4 2 2" xfId="33383"/>
    <cellStyle name="强调文字颜色 1 2 2 4 2 3" xfId="33384"/>
    <cellStyle name="强调文字颜色 1 2 2 5" xfId="12431"/>
    <cellStyle name="强调文字颜色 1 2 2 5 2" xfId="33385"/>
    <cellStyle name="强调文字颜色 1 2 2 5 2 2" xfId="33386"/>
    <cellStyle name="强调文字颜色 1 2 2 5 2 3" xfId="33387"/>
    <cellStyle name="强调文字颜色 1 2 2 6" xfId="4006"/>
    <cellStyle name="强调文字颜色 1 2 2 6 2" xfId="33388"/>
    <cellStyle name="强调文字颜色 1 2 2 6 2 2" xfId="33389"/>
    <cellStyle name="强调文字颜色 1 2 2 6 2 3" xfId="33390"/>
    <cellStyle name="强调文字颜色 1 2 2 7" xfId="4013"/>
    <cellStyle name="强调文字颜色 1 2 2 7 2" xfId="33391"/>
    <cellStyle name="强调文字颜色 1 2 2 7 2 2" xfId="15104"/>
    <cellStyle name="强调文字颜色 1 2 2 7 2 3" xfId="15108"/>
    <cellStyle name="强调文字颜色 1 2 2 8" xfId="33392"/>
    <cellStyle name="强调文字颜色 1 2 2 8 2" xfId="19805"/>
    <cellStyle name="强调文字颜色 1 2 2 8 3" xfId="19808"/>
    <cellStyle name="强调文字颜色 1 2 2 9" xfId="33393"/>
    <cellStyle name="强调文字颜色 1 2 3" xfId="33394"/>
    <cellStyle name="强调文字颜色 1 2 3 10" xfId="30030"/>
    <cellStyle name="强调文字颜色 1 2 3 2" xfId="33395"/>
    <cellStyle name="强调文字颜色 1 2 3 2 2" xfId="27631"/>
    <cellStyle name="强调文字颜色 1 2 3 2 2 2" xfId="20315"/>
    <cellStyle name="强调文字颜色 1 2 3 2 2 2 2" xfId="29946"/>
    <cellStyle name="强调文字颜色 1 2 3 2 2 2 3" xfId="29948"/>
    <cellStyle name="强调文字颜色 1 2 3 2 3" xfId="29951"/>
    <cellStyle name="强调文字颜色 1 2 3 2 3 2" xfId="20322"/>
    <cellStyle name="强调文字颜色 1 2 3 2 3 2 2" xfId="29953"/>
    <cellStyle name="强调文字颜色 1 2 3 2 3 2 3" xfId="29955"/>
    <cellStyle name="强调文字颜色 1 2 3 2 4" xfId="29958"/>
    <cellStyle name="强调文字颜色 1 2 3 2 4 2" xfId="20328"/>
    <cellStyle name="强调文字颜色 1 2 3 2 4 2 2" xfId="29960"/>
    <cellStyle name="强调文字颜色 1 2 3 2 4 2 3" xfId="29962"/>
    <cellStyle name="强调文字颜色 1 2 3 2 5" xfId="29964"/>
    <cellStyle name="强调文字颜色 1 2 3 2 5 2" xfId="29966"/>
    <cellStyle name="强调文字颜色 1 2 3 2 5 3" xfId="29968"/>
    <cellStyle name="强调文字颜色 1 2 3 3" xfId="33396"/>
    <cellStyle name="强调文字颜色 1 2 3 3 2" xfId="29997"/>
    <cellStyle name="强调文字颜色 1 2 3 3 2 2" xfId="29999"/>
    <cellStyle name="强调文字颜色 1 2 3 3 2 3" xfId="33397"/>
    <cellStyle name="强调文字颜色 1 2 3 4" xfId="33398"/>
    <cellStyle name="强调文字颜色 1 2 3 4 2" xfId="30009"/>
    <cellStyle name="强调文字颜色 1 2 3 4 2 2" xfId="30011"/>
    <cellStyle name="强调文字颜色 1 2 3 4 2 3" xfId="30013"/>
    <cellStyle name="强调文字颜色 1 2 3 5" xfId="33399"/>
    <cellStyle name="强调文字颜色 1 2 3 5 2" xfId="33400"/>
    <cellStyle name="强调文字颜色 1 2 3 5 2 2" xfId="7334"/>
    <cellStyle name="强调文字颜色 1 2 3 5 2 3" xfId="7343"/>
    <cellStyle name="强调文字颜色 1 2 3 6" xfId="33401"/>
    <cellStyle name="强调文字颜色 1 2 3 6 2" xfId="33402"/>
    <cellStyle name="强调文字颜色 1 2 3 6 2 2" xfId="33403"/>
    <cellStyle name="强调文字颜色 1 2 3 6 2 3" xfId="31704"/>
    <cellStyle name="强调文字颜色 1 2 3 7" xfId="33404"/>
    <cellStyle name="强调文字颜色 1 2 3 7 2" xfId="33405"/>
    <cellStyle name="强调文字颜色 1 2 3 7 2 2" xfId="21361"/>
    <cellStyle name="强调文字颜色 1 2 3 7 2 3" xfId="11936"/>
    <cellStyle name="强调文字颜色 1 2 3 8" xfId="6888"/>
    <cellStyle name="强调文字颜色 1 2 3 8 2" xfId="19842"/>
    <cellStyle name="强调文字颜色 1 2 3 8 3" xfId="19846"/>
    <cellStyle name="强调文字颜色 1 2 3 9" xfId="7897"/>
    <cellStyle name="强调文字颜色 1 2 4" xfId="30416"/>
    <cellStyle name="强调文字颜色 1 2 4 2" xfId="33406"/>
    <cellStyle name="强调文字颜色 1 2 4 2 2" xfId="30543"/>
    <cellStyle name="强调文字颜色 1 2 4 2 2 2" xfId="30545"/>
    <cellStyle name="强调文字颜色 1 2 4 2 2 2 2" xfId="30547"/>
    <cellStyle name="强调文字颜色 1 2 4 2 2 2 3" xfId="30549"/>
    <cellStyle name="强调文字颜色 1 2 4 2 3" xfId="30553"/>
    <cellStyle name="强调文字颜色 1 2 4 2 3 2" xfId="28954"/>
    <cellStyle name="强调文字颜色 1 2 4 2 3 3" xfId="33407"/>
    <cellStyle name="强调文字颜色 1 2 4 3" xfId="33410"/>
    <cellStyle name="强调文字颜色 1 2 4 3 2" xfId="30641"/>
    <cellStyle name="强调文字颜色 1 2 4 3 2 2" xfId="28961"/>
    <cellStyle name="强调文字颜色 1 2 4 3 2 3" xfId="32199"/>
    <cellStyle name="强调文字颜色 1 2 4 4" xfId="33411"/>
    <cellStyle name="强调文字颜色 1 2 4 4 2" xfId="30683"/>
    <cellStyle name="强调文字颜色 1 2 4 4 2 2" xfId="28518"/>
    <cellStyle name="强调文字颜色 1 2 4 4 2 3" xfId="32205"/>
    <cellStyle name="强调文字颜色 1 2 4 5" xfId="33412"/>
    <cellStyle name="强调文字颜色 1 2 4 5 2" xfId="30719"/>
    <cellStyle name="强调文字颜色 1 2 4 5 2 2" xfId="30722"/>
    <cellStyle name="强调文字颜色 1 2 4 5 2 3" xfId="32219"/>
    <cellStyle name="强调文字颜色 1 2 4 6" xfId="33413"/>
    <cellStyle name="强调文字颜色 1 2 4 6 2" xfId="32231"/>
    <cellStyle name="强调文字颜色 1 2 4 6 3" xfId="32236"/>
    <cellStyle name="强调文字颜色 1 2 4 7" xfId="33414"/>
    <cellStyle name="强调文字颜色 1 2 4 8" xfId="33415"/>
    <cellStyle name="强调文字颜色 1 2 5" xfId="30418"/>
    <cellStyle name="强调文字颜色 1 2 5 2" xfId="33416"/>
    <cellStyle name="强调文字颜色 1 2 5 2 2" xfId="17977"/>
    <cellStyle name="强调文字颜色 1 2 5 2 2 2" xfId="10966"/>
    <cellStyle name="强调文字颜色 1 2 5 2 2 3" xfId="10972"/>
    <cellStyle name="强调文字颜色 1 2 5 3" xfId="2581"/>
    <cellStyle name="强调文字颜色 1 2 5 3 2" xfId="21627"/>
    <cellStyle name="强调文字颜色 1 2 5 3 2 2" xfId="21633"/>
    <cellStyle name="强调文字颜色 1 2 5 3 2 3" xfId="21637"/>
    <cellStyle name="强调文字颜色 1 2 5 4" xfId="2310"/>
    <cellStyle name="强调文字颜色 1 2 5 4 2" xfId="21734"/>
    <cellStyle name="强调文字颜色 1 2 5 4 3" xfId="21747"/>
    <cellStyle name="强调文字颜色 1 2 6" xfId="31580"/>
    <cellStyle name="强调文字颜色 1 2 6 2" xfId="33417"/>
    <cellStyle name="强调文字颜色 1 2 6 2 2" xfId="2279"/>
    <cellStyle name="强调文字颜色 1 2 6 2 2 2" xfId="11648"/>
    <cellStyle name="强调文字颜色 1 2 6 2 2 3" xfId="11654"/>
    <cellStyle name="强调文字颜色 1 2 6 3" xfId="33418"/>
    <cellStyle name="强调文字颜色 1 2 6 3 2" xfId="4544"/>
    <cellStyle name="强调文字颜色 1 2 6 3 3" xfId="7814"/>
    <cellStyle name="强调文字颜色 1 2 7" xfId="31582"/>
    <cellStyle name="强调文字颜色 1 2 7 2" xfId="33419"/>
    <cellStyle name="强调文字颜色 1 2 7 2 2" xfId="22453"/>
    <cellStyle name="强调文字颜色 1 2 7 2 3" xfId="22463"/>
    <cellStyle name="强调文字颜色 1 2 8" xfId="33420"/>
    <cellStyle name="强调文字颜色 1 2 8 2" xfId="33422"/>
    <cellStyle name="强调文字颜色 1 2 8 2 2" xfId="22592"/>
    <cellStyle name="强调文字颜色 1 2 8 2 3" xfId="22596"/>
    <cellStyle name="强调文字颜色 1 2 9" xfId="33423"/>
    <cellStyle name="强调文字颜色 1 2 9 2" xfId="28005"/>
    <cellStyle name="强调文字颜色 1 2 9 2 2" xfId="7269"/>
    <cellStyle name="强调文字颜色 1 2 9 2 3" xfId="7273"/>
    <cellStyle name="强调文字颜色 1 2_11" xfId="10729"/>
    <cellStyle name="强调文字颜色 1 3" xfId="32955"/>
    <cellStyle name="强调文字颜色 1 3 10" xfId="33425"/>
    <cellStyle name="强调文字颜色 1 3 10 2" xfId="33426"/>
    <cellStyle name="强调文字颜色 1 3 10 3" xfId="33427"/>
    <cellStyle name="强调文字颜色 1 3 11" xfId="33428"/>
    <cellStyle name="强调文字颜色 1 3 12" xfId="31245"/>
    <cellStyle name="强调文字颜色 1 3 2" xfId="33429"/>
    <cellStyle name="强调文字颜色 1 3 2 2" xfId="33430"/>
    <cellStyle name="强调文字颜色 1 3 2 2 2" xfId="29130"/>
    <cellStyle name="强调文字颜色 1 3 2 2 2 2" xfId="29132"/>
    <cellStyle name="强调文字颜色 1 3 2 2 2 2 2" xfId="3295"/>
    <cellStyle name="强调文字颜色 1 3 2 2 2 2 3" xfId="3301"/>
    <cellStyle name="强调文字颜色 1 3 2 2 3" xfId="33431"/>
    <cellStyle name="强调文字颜色 1 3 2 2 3 2" xfId="33432"/>
    <cellStyle name="强调文字颜色 1 3 2 2 3 2 2" xfId="3368"/>
    <cellStyle name="强调文字颜色 1 3 2 2 3 2 3" xfId="3375"/>
    <cellStyle name="强调文字颜色 1 3 2 2 4" xfId="33433"/>
    <cellStyle name="强调文字颜色 1 3 2 2 4 2" xfId="33434"/>
    <cellStyle name="强调文字颜色 1 3 2 2 4 3" xfId="33435"/>
    <cellStyle name="强调文字颜色 1 3 2 3" xfId="33436"/>
    <cellStyle name="强调文字颜色 1 3 2 3 2" xfId="29145"/>
    <cellStyle name="强调文字颜色 1 3 2 3 2 2" xfId="11028"/>
    <cellStyle name="强调文字颜色 1 3 2 3 2 3" xfId="33437"/>
    <cellStyle name="强调文字颜色 1 3 2 4" xfId="33438"/>
    <cellStyle name="强调文字颜色 1 3 2 4 2" xfId="33439"/>
    <cellStyle name="强调文字颜色 1 3 2 4 2 2" xfId="28772"/>
    <cellStyle name="强调文字颜色 1 3 2 4 2 3" xfId="28775"/>
    <cellStyle name="强调文字颜色 1 3 2 5" xfId="33440"/>
    <cellStyle name="强调文字颜色 1 3 2 5 2" xfId="33441"/>
    <cellStyle name="强调文字颜色 1 3 2 5 2 2" xfId="33442"/>
    <cellStyle name="强调文字颜色 1 3 2 5 2 3" xfId="33443"/>
    <cellStyle name="强调文字颜色 1 3 2 6" xfId="33444"/>
    <cellStyle name="强调文字颜色 1 3 2 6 2" xfId="29168"/>
    <cellStyle name="强调文字颜色 1 3 2 6 3" xfId="67"/>
    <cellStyle name="强调文字颜色 1 3 2 7" xfId="25328"/>
    <cellStyle name="强调文字颜色 1 3 2 8" xfId="29053"/>
    <cellStyle name="强调文字颜色 1 3 3" xfId="7104"/>
    <cellStyle name="强调文字颜色 1 3 3 2" xfId="33445"/>
    <cellStyle name="强调文字颜色 1 3 3 2 2" xfId="29213"/>
    <cellStyle name="强调文字颜色 1 3 3 2 2 2" xfId="29215"/>
    <cellStyle name="强调文字颜色 1 3 3 2 2 2 2" xfId="29217"/>
    <cellStyle name="强调文字颜色 1 3 3 2 2 2 3" xfId="29219"/>
    <cellStyle name="强调文字颜色 1 3 3 2 3" xfId="29221"/>
    <cellStyle name="强调文字颜色 1 3 3 2 3 2" xfId="29223"/>
    <cellStyle name="强调文字颜色 1 3 3 2 3 2 2" xfId="29225"/>
    <cellStyle name="强调文字颜色 1 3 3 2 3 2 3" xfId="29227"/>
    <cellStyle name="强调文字颜色 1 3 3 2 4" xfId="29229"/>
    <cellStyle name="强调文字颜色 1 3 3 2 4 2" xfId="29231"/>
    <cellStyle name="强调文字颜色 1 3 3 2 4 3" xfId="29233"/>
    <cellStyle name="强调文字颜色 1 3 3 3" xfId="33446"/>
    <cellStyle name="强调文字颜色 1 3 3 3 2" xfId="33447"/>
    <cellStyle name="强调文字颜色 1 3 3 3 2 2" xfId="33448"/>
    <cellStyle name="强调文字颜色 1 3 3 3 2 3" xfId="33449"/>
    <cellStyle name="强调文字颜色 1 3 3 4" xfId="33450"/>
    <cellStyle name="强调文字颜色 1 3 3 4 2" xfId="33451"/>
    <cellStyle name="强调文字颜色 1 3 3 4 2 2" xfId="33452"/>
    <cellStyle name="强调文字颜色 1 3 3 4 2 3" xfId="33453"/>
    <cellStyle name="强调文字颜色 1 3 3 5" xfId="33454"/>
    <cellStyle name="强调文字颜色 1 3 3 5 2" xfId="33455"/>
    <cellStyle name="强调文字颜色 1 3 3 5 2 2" xfId="13661"/>
    <cellStyle name="强调文字颜色 1 3 3 5 2 3" xfId="13664"/>
    <cellStyle name="强调文字颜色 1 3 3 6" xfId="33456"/>
    <cellStyle name="强调文字颜色 1 3 3 6 2" xfId="33457"/>
    <cellStyle name="强调文字颜色 1 3 3 6 3" xfId="911"/>
    <cellStyle name="强调文字颜色 1 3 3 7" xfId="33458"/>
    <cellStyle name="强调文字颜色 1 3 3 8" xfId="33459"/>
    <cellStyle name="强调文字颜色 1 3 4" xfId="12421"/>
    <cellStyle name="强调文字颜色 1 3 4 2" xfId="33460"/>
    <cellStyle name="强调文字颜色 1 3 4 2 2" xfId="29271"/>
    <cellStyle name="强调文字颜色 1 3 4 2 2 2" xfId="11989"/>
    <cellStyle name="强调文字颜色 1 3 4 2 2 2 2" xfId="33461"/>
    <cellStyle name="强调文字颜色 1 3 4 2 2 2 3" xfId="33462"/>
    <cellStyle name="强调文字颜色 1 3 4 2 3" xfId="33463"/>
    <cellStyle name="强调文字颜色 1 3 4 2 3 2" xfId="33464"/>
    <cellStyle name="强调文字颜色 1 3 4 2 3 3" xfId="33465"/>
    <cellStyle name="强调文字颜色 1 3 4 3" xfId="33466"/>
    <cellStyle name="强调文字颜色 1 3 4 3 2" xfId="33468"/>
    <cellStyle name="强调文字颜色 1 3 4 3 2 2" xfId="12000"/>
    <cellStyle name="强调文字颜色 1 3 4 3 2 3" xfId="33469"/>
    <cellStyle name="强调文字颜色 1 3 4 4" xfId="33470"/>
    <cellStyle name="强调文字颜色 1 3 4 4 2" xfId="33471"/>
    <cellStyle name="强调文字颜色 1 3 4 4 2 2" xfId="12009"/>
    <cellStyle name="强调文字颜色 1 3 4 4 2 3" xfId="33472"/>
    <cellStyle name="强调文字颜色 1 3 4 5" xfId="33473"/>
    <cellStyle name="强调文字颜色 1 3 4 5 2" xfId="33474"/>
    <cellStyle name="强调文字颜色 1 3 4 5 3" xfId="33475"/>
    <cellStyle name="强调文字颜色 1 3 4 6" xfId="33476"/>
    <cellStyle name="强调文字颜色 1 3 4 7" xfId="33477"/>
    <cellStyle name="强调文字颜色 1 3 5" xfId="33478"/>
    <cellStyle name="强调文字颜色 1 3 5 2" xfId="33479"/>
    <cellStyle name="强调文字颜色 1 3 5 2 2" xfId="29297"/>
    <cellStyle name="强调文字颜色 1 3 5 2 2 2" xfId="1119"/>
    <cellStyle name="强调文字颜色 1 3 5 2 2 3" xfId="1154"/>
    <cellStyle name="强调文字颜色 1 3 5 3" xfId="2616"/>
    <cellStyle name="强调文字颜色 1 3 5 3 2" xfId="33480"/>
    <cellStyle name="强调文字颜色 1 3 5 3 3" xfId="33481"/>
    <cellStyle name="强调文字颜色 1 3 6" xfId="33482"/>
    <cellStyle name="强调文字颜色 1 3 6 2" xfId="33483"/>
    <cellStyle name="强调文字颜色 1 3 6 2 2" xfId="29323"/>
    <cellStyle name="强调文字颜色 1 3 6 2 3" xfId="33484"/>
    <cellStyle name="强调文字颜色 1 3 7" xfId="29744"/>
    <cellStyle name="强调文字颜色 1 3 7 2" xfId="29746"/>
    <cellStyle name="强调文字颜色 1 3 7 2 2" xfId="25938"/>
    <cellStyle name="强调文字颜色 1 3 7 2 3" xfId="29748"/>
    <cellStyle name="强调文字颜色 1 3 8" xfId="29751"/>
    <cellStyle name="强调文字颜色 1 3 8 2" xfId="29753"/>
    <cellStyle name="强调文字颜色 1 3 8 2 2" xfId="29756"/>
    <cellStyle name="强调文字颜色 1 3 8 2 3" xfId="29758"/>
    <cellStyle name="强调文字颜色 1 3 9" xfId="29760"/>
    <cellStyle name="强调文字颜色 1 3 9 2" xfId="29762"/>
    <cellStyle name="强调文字颜色 1 3 9 2 2" xfId="9325"/>
    <cellStyle name="强调文字颜色 1 3 9 2 3" xfId="33485"/>
    <cellStyle name="强调文字颜色 1 3_11" xfId="33486"/>
    <cellStyle name="强调文字颜色 1 4" xfId="33487"/>
    <cellStyle name="强调文字颜色 1 4 10" xfId="33488"/>
    <cellStyle name="强调文字颜色 1 4 2" xfId="33489"/>
    <cellStyle name="强调文字颜色 1 4 2 2" xfId="12439"/>
    <cellStyle name="强调文字颜色 1 4 2 2 2" xfId="22427"/>
    <cellStyle name="强调文字颜色 1 4 2 2 2 2" xfId="32058"/>
    <cellStyle name="强调文字颜色 1 4 2 2 2 3" xfId="32063"/>
    <cellStyle name="强调文字颜色 1 4 2 3" xfId="33490"/>
    <cellStyle name="强调文字颜色 1 4 2 3 2" xfId="22437"/>
    <cellStyle name="强调文字颜色 1 4 2 3 2 2" xfId="32091"/>
    <cellStyle name="强调文字颜色 1 4 2 3 2 3" xfId="32096"/>
    <cellStyle name="强调文字颜色 1 4 2 4" xfId="33491"/>
    <cellStyle name="强调文字颜色 1 4 2 4 2" xfId="32118"/>
    <cellStyle name="强调文字颜色 1 4 2 4 3" xfId="32126"/>
    <cellStyle name="强调文字颜色 1 4 3" xfId="33492"/>
    <cellStyle name="强调文字颜色 1 4 3 2" xfId="33493"/>
    <cellStyle name="强调文字颜色 1 4 3 2 2" xfId="31738"/>
    <cellStyle name="强调文字颜色 1 4 3 2 3" xfId="33494"/>
    <cellStyle name="强调文字颜色 1 4 4" xfId="33495"/>
    <cellStyle name="强调文字颜色 1 4 4 2" xfId="33496"/>
    <cellStyle name="强调文字颜色 1 4 4 2 2" xfId="33497"/>
    <cellStyle name="强调文字颜色 1 4 4 2 3" xfId="33498"/>
    <cellStyle name="强调文字颜色 1 4 5" xfId="33499"/>
    <cellStyle name="强调文字颜色 1 4 5 2" xfId="1228"/>
    <cellStyle name="强调文字颜色 1 4 5 2 2" xfId="33500"/>
    <cellStyle name="强调文字颜色 1 4 5 2 3" xfId="33501"/>
    <cellStyle name="强调文字颜色 1 4 6" xfId="22710"/>
    <cellStyle name="强调文字颜色 1 4 6 2" xfId="33502"/>
    <cellStyle name="强调文字颜色 1 4 6 2 2" xfId="22742"/>
    <cellStyle name="强调文字颜色 1 4 6 2 3" xfId="22747"/>
    <cellStyle name="强调文字颜色 1 4 7" xfId="22714"/>
    <cellStyle name="强调文字颜色 1 4 7 2" xfId="29768"/>
    <cellStyle name="强调文字颜色 1 4 7 2 2" xfId="24708"/>
    <cellStyle name="强调文字颜色 1 4 7 2 3" xfId="24718"/>
    <cellStyle name="强调文字颜色 1 4 8" xfId="29771"/>
    <cellStyle name="强调文字颜色 1 4 8 2" xfId="29773"/>
    <cellStyle name="强调文字颜色 1 4 8 3" xfId="29775"/>
    <cellStyle name="强调文字颜色 1 4 9" xfId="33503"/>
    <cellStyle name="强调文字颜色 1 5" xfId="33504"/>
    <cellStyle name="强调文字颜色 1 5 2" xfId="33505"/>
    <cellStyle name="强调文字颜色 1 5 2 2" xfId="23245"/>
    <cellStyle name="强调文字颜色 1 5 2 2 2" xfId="23247"/>
    <cellStyle name="强调文字颜色 1 5 2 2 3" xfId="23249"/>
    <cellStyle name="强调文字颜色 1 5 3" xfId="33506"/>
    <cellStyle name="强调文字颜色 1 5 3 2" xfId="33507"/>
    <cellStyle name="强调文字颜色 1 5 3 2 2" xfId="31743"/>
    <cellStyle name="强调文字颜色 1 5 3 2 3" xfId="33508"/>
    <cellStyle name="强调文字颜色 1 5 4" xfId="33509"/>
    <cellStyle name="强调文字颜色 1 5 4 2" xfId="33510"/>
    <cellStyle name="强调文字颜色 1 5 4 2 2" xfId="32331"/>
    <cellStyle name="强调文字颜色 1 5 4 2 3" xfId="33511"/>
    <cellStyle name="强调文字颜色 1 5 5" xfId="33512"/>
    <cellStyle name="强调文字颜色 1 5 5 2" xfId="33513"/>
    <cellStyle name="强调文字颜色 1 5 5 2 2" xfId="24237"/>
    <cellStyle name="强调文字颜色 1 5 5 2 3" xfId="24240"/>
    <cellStyle name="强调文字颜色 1 5 6" xfId="33514"/>
    <cellStyle name="强调文字颜色 1 5 6 2" xfId="33515"/>
    <cellStyle name="强调文字颜色 1 5 6 3" xfId="33516"/>
    <cellStyle name="强调文字颜色 1 6" xfId="33517"/>
    <cellStyle name="强调文字颜色 1 6 2" xfId="33518"/>
    <cellStyle name="强调文字颜色 1 6 2 2" xfId="33519"/>
    <cellStyle name="强调文字颜色 1 6 2 2 2" xfId="26213"/>
    <cellStyle name="强调文字颜色 1 6 2 2 3" xfId="26328"/>
    <cellStyle name="强调文字颜色 1 6 3" xfId="33520"/>
    <cellStyle name="强调文字颜色 1 6 3 2" xfId="33521"/>
    <cellStyle name="强调文字颜色 1 6 3 2 2" xfId="31749"/>
    <cellStyle name="强调文字颜色 1 6 3 2 3" xfId="33522"/>
    <cellStyle name="强调文字颜色 1 6 4" xfId="33523"/>
    <cellStyle name="强调文字颜色 1 6 4 2" xfId="33524"/>
    <cellStyle name="强调文字颜色 1 6 4 3" xfId="33525"/>
    <cellStyle name="强调文字颜色 1 7" xfId="33526"/>
    <cellStyle name="强调文字颜色 1 7 2" xfId="33527"/>
    <cellStyle name="强调文字颜色 1 7 2 2" xfId="33528"/>
    <cellStyle name="强调文字颜色 1 7 2 2 2" xfId="22944"/>
    <cellStyle name="强调文字颜色 1 7 2 2 3" xfId="31625"/>
    <cellStyle name="强调文字颜色 1 7 3" xfId="4559"/>
    <cellStyle name="强调文字颜色 1 7 3 2" xfId="33529"/>
    <cellStyle name="强调文字颜色 1 7 3 3" xfId="27204"/>
    <cellStyle name="强调文字颜色 1 8" xfId="33530"/>
    <cellStyle name="强调文字颜色 1 8 2" xfId="33531"/>
    <cellStyle name="强调文字颜色 1 8 2 2" xfId="33532"/>
    <cellStyle name="强调文字颜色 1 8 2 2 2" xfId="33534"/>
    <cellStyle name="强调文字颜色 1 8 2 2 3" xfId="33535"/>
    <cellStyle name="强调文字颜色 1 8 3" xfId="5696"/>
    <cellStyle name="强调文字颜色 1 8 3 2" xfId="20332"/>
    <cellStyle name="强调文字颜色 1 8 3 3" xfId="33536"/>
    <cellStyle name="强调文字颜色 1 9" xfId="33298"/>
    <cellStyle name="强调文字颜色 1 9 2" xfId="33537"/>
    <cellStyle name="强调文字颜色 1 9 2 2" xfId="33538"/>
    <cellStyle name="强调文字颜色 1 9 2 2 2" xfId="30859"/>
    <cellStyle name="强调文字颜色 1 9 2 2 3" xfId="33539"/>
    <cellStyle name="强调文字颜色 1 9 3" xfId="33540"/>
    <cellStyle name="强调文字颜色 1 9 3 2" xfId="33541"/>
    <cellStyle name="强调文字颜色 1 9 3 3" xfId="33542"/>
    <cellStyle name="强调文字颜色 2 10" xfId="29274"/>
    <cellStyle name="强调文字颜色 2 10 2" xfId="29276"/>
    <cellStyle name="强调文字颜色 2 10 2 2" xfId="39"/>
    <cellStyle name="强调文字颜色 2 10 2 3" xfId="8184"/>
    <cellStyle name="强调文字颜色 2 11" xfId="33543"/>
    <cellStyle name="强调文字颜色 2 11 2" xfId="29204"/>
    <cellStyle name="强调文字颜色 2 11 2 2" xfId="9819"/>
    <cellStyle name="强调文字颜色 2 11 2 3" xfId="9839"/>
    <cellStyle name="强调文字颜色 2 12" xfId="33467"/>
    <cellStyle name="强调文字颜色 2 12 2" xfId="11999"/>
    <cellStyle name="强调文字颜色 2 12 2 2" xfId="11618"/>
    <cellStyle name="强调文字颜色 2 12 2 3" xfId="33544"/>
    <cellStyle name="强调文字颜色 2 13" xfId="33545"/>
    <cellStyle name="强调文字颜色 2 13 2" xfId="33546"/>
    <cellStyle name="强调文字颜色 2 13 3" xfId="33547"/>
    <cellStyle name="强调文字颜色 2 14" xfId="33548"/>
    <cellStyle name="强调文字颜色 2 15" xfId="25069"/>
    <cellStyle name="强调文字颜色 2 16" xfId="25073"/>
    <cellStyle name="强调文字颜色 2 2" xfId="1504"/>
    <cellStyle name="强调文字颜色 2 2 10" xfId="7919"/>
    <cellStyle name="强调文字颜色 2 2 10 2" xfId="33549"/>
    <cellStyle name="强调文字颜色 2 2 10 2 2" xfId="19426"/>
    <cellStyle name="强调文字颜色 2 2 10 2 3" xfId="33550"/>
    <cellStyle name="强调文字颜色 2 2 11" xfId="7935"/>
    <cellStyle name="强调文字颜色 2 2 11 2" xfId="14956"/>
    <cellStyle name="强调文字颜色 2 2 11 2 2" xfId="19535"/>
    <cellStyle name="强调文字颜色 2 2 11 2 3" xfId="33551"/>
    <cellStyle name="强调文字颜色 2 2 12" xfId="33552"/>
    <cellStyle name="强调文字颜色 2 2 12 2" xfId="33553"/>
    <cellStyle name="强调文字颜色 2 2 12 3" xfId="19470"/>
    <cellStyle name="强调文字颜色 2 2 13" xfId="32924"/>
    <cellStyle name="强调文字颜色 2 2 14" xfId="32926"/>
    <cellStyle name="强调文字颜色 2 2 2" xfId="33554"/>
    <cellStyle name="强调文字颜色 2 2 2 10" xfId="3067"/>
    <cellStyle name="强调文字颜色 2 2 2 2" xfId="4936"/>
    <cellStyle name="强调文字颜色 2 2 2 2 2" xfId="1036"/>
    <cellStyle name="强调文字颜色 2 2 2 2 2 2" xfId="689"/>
    <cellStyle name="强调文字颜色 2 2 2 2 2 2 2" xfId="4468"/>
    <cellStyle name="强调文字颜色 2 2 2 2 2 2 3" xfId="743"/>
    <cellStyle name="强调文字颜色 2 2 2 2 3" xfId="5194"/>
    <cellStyle name="强调文字颜色 2 2 2 2 3 2" xfId="5202"/>
    <cellStyle name="强调文字颜色 2 2 2 2 3 2 2" xfId="5212"/>
    <cellStyle name="强调文字颜色 2 2 2 2 3 2 3" xfId="5326"/>
    <cellStyle name="强调文字颜色 2 2 2 2 4" xfId="5693"/>
    <cellStyle name="强调文字颜色 2 2 2 2 4 2" xfId="5698"/>
    <cellStyle name="强调文字颜色 2 2 2 2 4 3" xfId="246"/>
    <cellStyle name="强调文字颜色 2 2 2 3" xfId="5948"/>
    <cellStyle name="强调文字颜色 2 2 2 3 2" xfId="1334"/>
    <cellStyle name="强调文字颜色 2 2 2 3 2 2" xfId="898"/>
    <cellStyle name="强调文字颜色 2 2 2 3 2 3" xfId="6045"/>
    <cellStyle name="强调文字颜色 2 2 2 4" xfId="6259"/>
    <cellStyle name="强调文字颜色 2 2 2 4 2" xfId="1370"/>
    <cellStyle name="强调文字颜色 2 2 2 4 2 2" xfId="6265"/>
    <cellStyle name="强调文字颜色 2 2 2 4 2 3" xfId="6294"/>
    <cellStyle name="强调文字颜色 2 2 2 5" xfId="6432"/>
    <cellStyle name="强调文字颜色 2 2 2 5 2" xfId="1406"/>
    <cellStyle name="强调文字颜色 2 2 2 5 2 2" xfId="69"/>
    <cellStyle name="强调文字颜色 2 2 2 5 2 3" xfId="1736"/>
    <cellStyle name="强调文字颜色 2 2 2 6" xfId="6434"/>
    <cellStyle name="强调文字颜色 2 2 2 6 2" xfId="836"/>
    <cellStyle name="强调文字颜色 2 2 2 6 2 2" xfId="910"/>
    <cellStyle name="强调文字颜色 2 2 2 6 2 3" xfId="954"/>
    <cellStyle name="强调文字颜色 2 2 2 7" xfId="6436"/>
    <cellStyle name="强调文字颜色 2 2 2 7 2" xfId="2840"/>
    <cellStyle name="强调文字颜色 2 2 2 7 2 2" xfId="2953"/>
    <cellStyle name="强调文字颜色 2 2 2 7 2 3" xfId="2995"/>
    <cellStyle name="强调文字颜色 2 2 2 8" xfId="6447"/>
    <cellStyle name="强调文字颜色 2 2 2 8 2" xfId="2874"/>
    <cellStyle name="强调文字颜色 2 2 2 8 3" xfId="3258"/>
    <cellStyle name="强调文字颜色 2 2 2 9" xfId="24321"/>
    <cellStyle name="强调文字颜色 2 2 3" xfId="33555"/>
    <cellStyle name="强调文字颜色 2 2 3 10" xfId="1990"/>
    <cellStyle name="强调文字颜色 2 2 3 2" xfId="7311"/>
    <cellStyle name="强调文字颜色 2 2 3 2 2" xfId="7391"/>
    <cellStyle name="强调文字颜色 2 2 3 2 2 2" xfId="5164"/>
    <cellStyle name="强调文字颜色 2 2 3 2 2 2 2" xfId="7400"/>
    <cellStyle name="强调文字颜色 2 2 3 2 2 2 3" xfId="7489"/>
    <cellStyle name="强调文字颜色 2 2 3 2 3" xfId="4265"/>
    <cellStyle name="强调文字颜色 2 2 3 2 3 2" xfId="7702"/>
    <cellStyle name="强调文字颜色 2 2 3 2 3 2 2" xfId="7707"/>
    <cellStyle name="强调文字颜色 2 2 3 2 3 2 3" xfId="7758"/>
    <cellStyle name="强调文字颜色 2 2 3 2 4" xfId="5533"/>
    <cellStyle name="强调文字颜色 2 2 3 2 4 2" xfId="7939"/>
    <cellStyle name="强调文字颜色 2 2 3 2 4 2 2" xfId="7944"/>
    <cellStyle name="强调文字颜色 2 2 3 2 4 2 3" xfId="7948"/>
    <cellStyle name="强调文字颜色 2 2 3 2 5" xfId="8100"/>
    <cellStyle name="强调文字颜色 2 2 3 2 5 2" xfId="8106"/>
    <cellStyle name="强调文字颜色 2 2 3 2 5 3" xfId="8134"/>
    <cellStyle name="强调文字颜色 2 2 3 3" xfId="8209"/>
    <cellStyle name="强调文字颜色 2 2 3 3 2" xfId="236"/>
    <cellStyle name="强调文字颜色 2 2 3 3 2 2" xfId="355"/>
    <cellStyle name="强调文字颜色 2 2 3 3 2 3" xfId="7924"/>
    <cellStyle name="强调文字颜色 2 2 3 4" xfId="8398"/>
    <cellStyle name="强调文字颜色 2 2 3 4 2" xfId="8400"/>
    <cellStyle name="强调文字颜色 2 2 3 4 2 2" xfId="7481"/>
    <cellStyle name="强调文字颜色 2 2 3 4 2 3" xfId="7064"/>
    <cellStyle name="强调文字颜色 2 2 3 5" xfId="8510"/>
    <cellStyle name="强调文字颜色 2 2 3 5 2" xfId="8506"/>
    <cellStyle name="强调文字颜色 2 2 3 5 2 2" xfId="8514"/>
    <cellStyle name="强调文字颜色 2 2 3 5 2 3" xfId="8547"/>
    <cellStyle name="强调文字颜色 2 2 3 6" xfId="6963"/>
    <cellStyle name="强调文字颜色 2 2 3 6 2" xfId="8650"/>
    <cellStyle name="强调文字颜色 2 2 3 6 2 2" xfId="8655"/>
    <cellStyle name="强调文字颜色 2 2 3 6 2 3" xfId="8659"/>
    <cellStyle name="强调文字颜色 2 2 3 7" xfId="6967"/>
    <cellStyle name="强调文字颜色 2 2 3 7 2" xfId="5981"/>
    <cellStyle name="强调文字颜色 2 2 3 7 2 2" xfId="5990"/>
    <cellStyle name="强调文字颜色 2 2 3 7 2 3" xfId="6008"/>
    <cellStyle name="强调文字颜色 2 2 3 8" xfId="6608"/>
    <cellStyle name="强调文字颜色 2 2 3 8 2" xfId="6064"/>
    <cellStyle name="强调文字颜色 2 2 3 8 3" xfId="6072"/>
    <cellStyle name="强调文字颜色 2 2 3 9" xfId="24328"/>
    <cellStyle name="强调文字颜色 2 2 4" xfId="30421"/>
    <cellStyle name="强调文字颜色 2 2 4 2" xfId="9397"/>
    <cellStyle name="强调文字颜色 2 2 4 2 2" xfId="8631"/>
    <cellStyle name="强调文字颜色 2 2 4 2 2 2" xfId="5395"/>
    <cellStyle name="强调文字颜色 2 2 4 2 2 2 2" xfId="9442"/>
    <cellStyle name="强调文字颜色 2 2 4 2 2 2 3" xfId="9465"/>
    <cellStyle name="强调文字颜色 2 2 4 2 3" xfId="5601"/>
    <cellStyle name="强调文字颜色 2 2 4 2 3 2" xfId="9565"/>
    <cellStyle name="强调文字颜色 2 2 4 2 3 3" xfId="9627"/>
    <cellStyle name="强调文字颜色 2 2 4 3" xfId="9855"/>
    <cellStyle name="强调文字颜色 2 2 4 3 2" xfId="1486"/>
    <cellStyle name="强调文字颜色 2 2 4 3 2 2" xfId="5438"/>
    <cellStyle name="强调文字颜色 2 2 4 3 2 3" xfId="9889"/>
    <cellStyle name="强调文字颜色 2 2 4 4" xfId="9992"/>
    <cellStyle name="强调文字颜色 2 2 4 4 2" xfId="8641"/>
    <cellStyle name="强调文字颜色 2 2 4 4 2 2" xfId="9648"/>
    <cellStyle name="强调文字颜色 2 2 4 4 2 3" xfId="9997"/>
    <cellStyle name="强调文字颜色 2 2 4 5" xfId="10055"/>
    <cellStyle name="强调文字颜色 2 2 4 5 2" xfId="10057"/>
    <cellStyle name="强调文字颜色 2 2 4 5 2 2" xfId="7357"/>
    <cellStyle name="强调文字颜色 2 2 4 5 2 3" xfId="7372"/>
    <cellStyle name="强调文字颜色 2 2 4 6" xfId="10129"/>
    <cellStyle name="强调文字颜色 2 2 4 6 2" xfId="10136"/>
    <cellStyle name="强调文字颜色 2 2 4 6 3" xfId="10150"/>
    <cellStyle name="强调文字颜色 2 2 4 7" xfId="10175"/>
    <cellStyle name="强调文字颜色 2 2 4 8" xfId="6689"/>
    <cellStyle name="强调文字颜色 2 2 5" xfId="30423"/>
    <cellStyle name="强调文字颜色 2 2 5 2" xfId="11039"/>
    <cellStyle name="强调文字颜色 2 2 5 2 2" xfId="11079"/>
    <cellStyle name="强调文字颜色 2 2 5 2 2 2" xfId="5649"/>
    <cellStyle name="强调文字颜色 2 2 5 2 2 3" xfId="11212"/>
    <cellStyle name="强调文字颜色 2 2 5 3" xfId="934"/>
    <cellStyle name="强调文字颜色 2 2 5 3 2" xfId="186"/>
    <cellStyle name="强调文字颜色 2 2 5 3 2 2" xfId="11691"/>
    <cellStyle name="强调文字颜色 2 2 5 3 2 3" xfId="11719"/>
    <cellStyle name="强调文字颜色 2 2 5 4" xfId="153"/>
    <cellStyle name="强调文字颜色 2 2 5 4 2" xfId="11810"/>
    <cellStyle name="强调文字颜色 2 2 5 4 3" xfId="11825"/>
    <cellStyle name="强调文字颜色 2 2 6" xfId="31586"/>
    <cellStyle name="强调文字颜色 2 2 6 2" xfId="12898"/>
    <cellStyle name="强调文字颜色 2 2 6 2 2" xfId="12929"/>
    <cellStyle name="强调文字颜色 2 2 6 2 2 2" xfId="12936"/>
    <cellStyle name="强调文字颜色 2 2 6 2 2 3" xfId="13038"/>
    <cellStyle name="强调文字颜色 2 2 6 3" xfId="13441"/>
    <cellStyle name="强调文字颜色 2 2 6 3 2" xfId="1541"/>
    <cellStyle name="强调文字颜色 2 2 6 3 3" xfId="13549"/>
    <cellStyle name="强调文字颜色 2 2 7" xfId="31588"/>
    <cellStyle name="强调文字颜色 2 2 7 2" xfId="10008"/>
    <cellStyle name="强调文字颜色 2 2 7 2 2" xfId="9044"/>
    <cellStyle name="强调文字颜色 2 2 7 2 3" xfId="14497"/>
    <cellStyle name="强调文字颜色 2 2 8" xfId="33556"/>
    <cellStyle name="强调文字颜色 2 2 8 2" xfId="32260"/>
    <cellStyle name="强调文字颜色 2 2 8 2 2" xfId="32262"/>
    <cellStyle name="强调文字颜色 2 2 8 2 3" xfId="32264"/>
    <cellStyle name="强调文字颜色 2 2 9" xfId="33557"/>
    <cellStyle name="强调文字颜色 2 2 9 2" xfId="12978"/>
    <cellStyle name="强调文字颜色 2 2 9 2 2" xfId="12981"/>
    <cellStyle name="强调文字颜色 2 2 9 2 3" xfId="12984"/>
    <cellStyle name="强调文字颜色 2 2_11" xfId="3769"/>
    <cellStyle name="强调文字颜色 2 3" xfId="33558"/>
    <cellStyle name="强调文字颜色 2 3 10" xfId="33559"/>
    <cellStyle name="强调文字颜色 2 3 10 2" xfId="33560"/>
    <cellStyle name="强调文字颜色 2 3 10 3" xfId="33561"/>
    <cellStyle name="强调文字颜色 2 3 11" xfId="33562"/>
    <cellStyle name="强调文字颜色 2 3 12" xfId="33563"/>
    <cellStyle name="强调文字颜色 2 3 2" xfId="33564"/>
    <cellStyle name="强调文字颜色 2 3 2 2" xfId="33565"/>
    <cellStyle name="强调文字颜色 2 3 2 2 2" xfId="9973"/>
    <cellStyle name="强调文字颜色 2 3 2 2 2 2" xfId="33566"/>
    <cellStyle name="强调文字颜色 2 3 2 2 2 2 2" xfId="339"/>
    <cellStyle name="强调文字颜色 2 3 2 2 2 2 3" xfId="33567"/>
    <cellStyle name="强调文字颜色 2 3 2 2 3" xfId="5879"/>
    <cellStyle name="强调文字颜色 2 3 2 2 3 2" xfId="3548"/>
    <cellStyle name="强调文字颜色 2 3 2 2 3 2 2" xfId="33568"/>
    <cellStyle name="强调文字颜色 2 3 2 2 3 2 3" xfId="33569"/>
    <cellStyle name="强调文字颜色 2 3 2 2 4" xfId="33123"/>
    <cellStyle name="强调文字颜色 2 3 2 2 4 2" xfId="33125"/>
    <cellStyle name="强调文字颜色 2 3 2 2 4 3" xfId="33127"/>
    <cellStyle name="强调文字颜色 2 3 2 3" xfId="12059"/>
    <cellStyle name="强调文字颜色 2 3 2 3 2" xfId="1660"/>
    <cellStyle name="强调文字颜色 2 3 2 3 2 2" xfId="8938"/>
    <cellStyle name="强调文字颜色 2 3 2 3 2 3" xfId="33105"/>
    <cellStyle name="强调文字颜色 2 3 2 4" xfId="12065"/>
    <cellStyle name="强调文字颜色 2 3 2 4 2" xfId="1702"/>
    <cellStyle name="强调文字颜色 2 3 2 4 2 2" xfId="9848"/>
    <cellStyle name="强调文字颜色 2 3 2 4 2 3" xfId="21123"/>
    <cellStyle name="强调文字颜色 2 3 2 5" xfId="33570"/>
    <cellStyle name="强调文字颜色 2 3 2 5 2" xfId="1725"/>
    <cellStyle name="强调文字颜色 2 3 2 5 2 2" xfId="23149"/>
    <cellStyle name="强调文字颜色 2 3 2 5 2 3" xfId="21170"/>
    <cellStyle name="强调文字颜色 2 3 2 6" xfId="33571"/>
    <cellStyle name="强调文字颜色 2 3 2 6 2" xfId="9983"/>
    <cellStyle name="强调文字颜色 2 3 2 6 3" xfId="23151"/>
    <cellStyle name="强调文字颜色 2 3 2 7" xfId="29062"/>
    <cellStyle name="强调文字颜色 2 3 2 8" xfId="29064"/>
    <cellStyle name="强调文字颜色 2 3 3" xfId="33572"/>
    <cellStyle name="强调文字颜色 2 3 3 2" xfId="33573"/>
    <cellStyle name="强调文字颜色 2 3 3 2 2" xfId="383"/>
    <cellStyle name="强调文字颜色 2 3 3 2 2 2" xfId="33574"/>
    <cellStyle name="强调文字颜色 2 3 3 2 2 2 2" xfId="33575"/>
    <cellStyle name="强调文字颜色 2 3 3 2 2 2 3" xfId="33576"/>
    <cellStyle name="强调文字颜色 2 3 3 2 3" xfId="418"/>
    <cellStyle name="强调文字颜色 2 3 3 2 3 2" xfId="32223"/>
    <cellStyle name="强调文字颜色 2 3 3 2 3 2 2" xfId="33577"/>
    <cellStyle name="强调文字颜色 2 3 3 2 3 2 3" xfId="33578"/>
    <cellStyle name="强调文字颜色 2 3 3 2 4" xfId="33139"/>
    <cellStyle name="强调文字颜色 2 3 3 2 4 2" xfId="33141"/>
    <cellStyle name="强调文字颜色 2 3 3 2 4 3" xfId="33143"/>
    <cellStyle name="强调文字颜色 2 3 3 3" xfId="33579"/>
    <cellStyle name="强调文字颜色 2 3 3 3 2" xfId="1757"/>
    <cellStyle name="强调文字颜色 2 3 3 3 2 2" xfId="11037"/>
    <cellStyle name="强调文字颜色 2 3 3 3 2 3" xfId="33580"/>
    <cellStyle name="强调文字颜色 2 3 3 4" xfId="33581"/>
    <cellStyle name="强调文字颜色 2 3 3 4 2" xfId="2200"/>
    <cellStyle name="强调文字颜色 2 3 3 4 2 2" xfId="11689"/>
    <cellStyle name="强调文字颜色 2 3 3 4 2 3" xfId="33582"/>
    <cellStyle name="强调文字颜色 2 3 3 5" xfId="33583"/>
    <cellStyle name="强调文字颜色 2 3 3 5 2" xfId="8978"/>
    <cellStyle name="强调文字颜色 2 3 3 5 2 2" xfId="33584"/>
    <cellStyle name="强调文字颜色 2 3 3 5 2 3" xfId="33585"/>
    <cellStyle name="强调文字颜色 2 3 3 6" xfId="33586"/>
    <cellStyle name="强调文字颜色 2 3 3 6 2" xfId="23598"/>
    <cellStyle name="强调文字颜色 2 3 3 6 3" xfId="23052"/>
    <cellStyle name="强调文字颜色 2 3 3 7" xfId="33587"/>
    <cellStyle name="强调文字颜色 2 3 3 8" xfId="33588"/>
    <cellStyle name="强调文字颜色 2 3 4" xfId="33589"/>
    <cellStyle name="强调文字颜色 2 3 4 2" xfId="33590"/>
    <cellStyle name="强调文字颜色 2 3 4 2 2" xfId="10107"/>
    <cellStyle name="强调文字颜色 2 3 4 2 2 2" xfId="33591"/>
    <cellStyle name="强调文字颜色 2 3 4 2 2 2 2" xfId="33592"/>
    <cellStyle name="强调文字颜色 2 3 4 2 2 2 3" xfId="33593"/>
    <cellStyle name="强调文字颜色 2 3 4 2 3" xfId="5243"/>
    <cellStyle name="强调文字颜色 2 3 4 2 3 2" xfId="33594"/>
    <cellStyle name="强调文字颜色 2 3 4 2 3 3" xfId="33595"/>
    <cellStyle name="强调文字颜色 2 3 4 3" xfId="33596"/>
    <cellStyle name="强调文字颜色 2 3 4 3 2" xfId="1805"/>
    <cellStyle name="强调文字颜色 2 3 4 3 2 2" xfId="12896"/>
    <cellStyle name="强调文字颜色 2 3 4 3 2 3" xfId="33597"/>
    <cellStyle name="强调文字颜色 2 3 4 4" xfId="33598"/>
    <cellStyle name="强调文字颜色 2 3 4 4 2" xfId="10126"/>
    <cellStyle name="强调文字颜色 2 3 4 4 2 2" xfId="13438"/>
    <cellStyle name="强调文字颜色 2 3 4 4 2 3" xfId="33599"/>
    <cellStyle name="强调文字颜色 2 3 4 5" xfId="33600"/>
    <cellStyle name="强调文字颜色 2 3 4 5 2" xfId="33601"/>
    <cellStyle name="强调文字颜色 2 3 4 5 3" xfId="23253"/>
    <cellStyle name="强调文字颜色 2 3 4 6" xfId="33602"/>
    <cellStyle name="强调文字颜色 2 3 4 7" xfId="33603"/>
    <cellStyle name="强调文字颜色 2 3 5" xfId="33604"/>
    <cellStyle name="强调文字颜色 2 3 5 2" xfId="33605"/>
    <cellStyle name="强调文字颜色 2 3 5 2 2" xfId="22886"/>
    <cellStyle name="强调文字颜色 2 3 5 2 2 2" xfId="32723"/>
    <cellStyle name="强调文字颜色 2 3 5 2 2 3" xfId="32728"/>
    <cellStyle name="强调文字颜色 2 3 5 3" xfId="4631"/>
    <cellStyle name="强调文字颜色 2 3 5 3 2" xfId="52"/>
    <cellStyle name="强调文字颜色 2 3 5 3 3" xfId="15076"/>
    <cellStyle name="强调文字颜色 2 3 6" xfId="33606"/>
    <cellStyle name="强调文字颜色 2 3 6 2" xfId="33607"/>
    <cellStyle name="强调文字颜色 2 3 6 2 2" xfId="15353"/>
    <cellStyle name="强调文字颜色 2 3 6 2 3" xfId="16888"/>
    <cellStyle name="强调文字颜色 2 3 7" xfId="29800"/>
    <cellStyle name="强调文字颜色 2 3 7 2" xfId="29802"/>
    <cellStyle name="强调文字颜色 2 3 7 2 2" xfId="15398"/>
    <cellStyle name="强调文字颜色 2 3 7 2 3" xfId="4191"/>
    <cellStyle name="强调文字颜色 2 3 8" xfId="29805"/>
    <cellStyle name="强调文字颜色 2 3 8 2" xfId="29807"/>
    <cellStyle name="强调文字颜色 2 3 8 2 2" xfId="33608"/>
    <cellStyle name="强调文字颜色 2 3 8 2 3" xfId="2608"/>
    <cellStyle name="强调文字颜色 2 3 9" xfId="33609"/>
    <cellStyle name="强调文字颜色 2 3 9 2" xfId="13056"/>
    <cellStyle name="强调文字颜色 2 3 9 2 2" xfId="12073"/>
    <cellStyle name="强调文字颜色 2 3 9 2 3" xfId="974"/>
    <cellStyle name="强调文字颜色 2 3_11" xfId="33610"/>
    <cellStyle name="强调文字颜色 2 4" xfId="33611"/>
    <cellStyle name="强调文字颜色 2 4 10" xfId="10813"/>
    <cellStyle name="强调文字颜色 2 4 2" xfId="33612"/>
    <cellStyle name="强调文字颜色 2 4 2 2" xfId="33613"/>
    <cellStyle name="强调文字颜色 2 4 2 2 2" xfId="11783"/>
    <cellStyle name="强调文字颜色 2 4 2 2 2 2" xfId="33614"/>
    <cellStyle name="强调文字颜色 2 4 2 2 2 3" xfId="33615"/>
    <cellStyle name="强调文字颜色 2 4 2 3" xfId="14133"/>
    <cellStyle name="强调文字颜色 2 4 2 3 2" xfId="563"/>
    <cellStyle name="强调文字颜色 2 4 2 3 2 2" xfId="33616"/>
    <cellStyle name="强调文字颜色 2 4 2 3 2 3" xfId="33617"/>
    <cellStyle name="强调文字颜色 2 4 2 4" xfId="14137"/>
    <cellStyle name="强调文字颜色 2 4 2 4 2" xfId="582"/>
    <cellStyle name="强调文字颜色 2 4 2 4 3" xfId="11791"/>
    <cellStyle name="强调文字颜色 2 4 3" xfId="33618"/>
    <cellStyle name="强调文字颜色 2 4 3 2" xfId="33619"/>
    <cellStyle name="强调文字颜色 2 4 3 2 2" xfId="3182"/>
    <cellStyle name="强调文字颜色 2 4 3 2 3" xfId="11160"/>
    <cellStyle name="强调文字颜色 2 4 4" xfId="33620"/>
    <cellStyle name="强调文字颜色 2 4 4 2" xfId="33621"/>
    <cellStyle name="强调文字颜色 2 4 4 2 2" xfId="1577"/>
    <cellStyle name="强调文字颜色 2 4 4 2 3" xfId="11241"/>
    <cellStyle name="强调文字颜色 2 4 5" xfId="33622"/>
    <cellStyle name="强调文字颜色 2 4 5 2" xfId="33623"/>
    <cellStyle name="强调文字颜色 2 4 5 2 2" xfId="5125"/>
    <cellStyle name="强调文字颜色 2 4 5 2 3" xfId="33624"/>
    <cellStyle name="强调文字颜色 2 4 6" xfId="22718"/>
    <cellStyle name="强调文字颜色 2 4 6 2" xfId="33625"/>
    <cellStyle name="强调文字颜色 2 4 6 2 2" xfId="33626"/>
    <cellStyle name="强调文字颜色 2 4 6 2 3" xfId="25999"/>
    <cellStyle name="强调文字颜色 2 4 7" xfId="22722"/>
    <cellStyle name="强调文字颜色 2 4 7 2" xfId="29812"/>
    <cellStyle name="强调文字颜色 2 4 7 2 2" xfId="25244"/>
    <cellStyle name="强调文字颜色 2 4 7 2 3" xfId="4867"/>
    <cellStyle name="强调文字颜色 2 4 8" xfId="29815"/>
    <cellStyle name="强调文字颜色 2 4 8 2" xfId="29817"/>
    <cellStyle name="强调文字颜色 2 4 8 3" xfId="29819"/>
    <cellStyle name="强调文字颜色 2 4 9" xfId="33627"/>
    <cellStyle name="强调文字颜色 2 5" xfId="33628"/>
    <cellStyle name="强调文字颜色 2 5 2" xfId="33629"/>
    <cellStyle name="强调文字颜色 2 5 2 2" xfId="33630"/>
    <cellStyle name="强调文字颜色 2 5 2 2 2" xfId="13632"/>
    <cellStyle name="强调文字颜色 2 5 2 2 3" xfId="13634"/>
    <cellStyle name="强调文字颜色 2 5 3" xfId="33631"/>
    <cellStyle name="强调文字颜色 2 5 3 2" xfId="33632"/>
    <cellStyle name="强调文字颜色 2 5 3 2 2" xfId="10271"/>
    <cellStyle name="强调文字颜色 2 5 3 2 3" xfId="10281"/>
    <cellStyle name="强调文字颜色 2 5 4" xfId="33633"/>
    <cellStyle name="强调文字颜色 2 5 4 2" xfId="33634"/>
    <cellStyle name="强调文字颜色 2 5 4 2 2" xfId="11432"/>
    <cellStyle name="强调文字颜色 2 5 4 2 3" xfId="6781"/>
    <cellStyle name="强调文字颜色 2 5 5" xfId="1946"/>
    <cellStyle name="强调文字颜色 2 5 5 2" xfId="23789"/>
    <cellStyle name="强调文字颜色 2 5 5 2 2" xfId="23791"/>
    <cellStyle name="强调文字颜色 2 5 5 2 3" xfId="20117"/>
    <cellStyle name="强调文字颜色 2 5 6" xfId="561"/>
    <cellStyle name="强调文字颜色 2 5 6 2" xfId="23797"/>
    <cellStyle name="强调文字颜色 2 5 6 3" xfId="523"/>
    <cellStyle name="强调文字颜色 2 6" xfId="33635"/>
    <cellStyle name="强调文字颜色 2 6 2" xfId="33636"/>
    <cellStyle name="强调文字颜色 2 6 2 2" xfId="33637"/>
    <cellStyle name="强调文字颜色 2 6 2 2 2" xfId="14901"/>
    <cellStyle name="强调文字颜色 2 6 2 2 3" xfId="14903"/>
    <cellStyle name="强调文字颜色 2 6 3" xfId="33638"/>
    <cellStyle name="强调文字颜色 2 6 3 2" xfId="33639"/>
    <cellStyle name="强调文字颜色 2 6 3 2 2" xfId="11514"/>
    <cellStyle name="强调文字颜色 2 6 3 2 3" xfId="11518"/>
    <cellStyle name="强调文字颜色 2 6 4" xfId="33640"/>
    <cellStyle name="强调文字颜色 2 6 4 2" xfId="33641"/>
    <cellStyle name="强调文字颜色 2 6 4 3" xfId="33642"/>
    <cellStyle name="强调文字颜色 2 7" xfId="33643"/>
    <cellStyle name="强调文字颜色 2 7 2" xfId="33644"/>
    <cellStyle name="强调文字颜色 2 7 2 2" xfId="33645"/>
    <cellStyle name="强调文字颜色 2 7 2 2 2" xfId="33322"/>
    <cellStyle name="强调文字颜色 2 7 2 2 3" xfId="33646"/>
    <cellStyle name="强调文字颜色 2 7 3" xfId="7070"/>
    <cellStyle name="强调文字颜色 2 7 3 2" xfId="22781"/>
    <cellStyle name="强调文字颜色 2 7 3 3" xfId="22783"/>
    <cellStyle name="强调文字颜色 2 8" xfId="33648"/>
    <cellStyle name="强调文字颜色 2 8 2" xfId="30793"/>
    <cellStyle name="强调文字颜色 2 8 2 2" xfId="30796"/>
    <cellStyle name="强调文字颜色 2 8 2 2 2" xfId="14394"/>
    <cellStyle name="强调文字颜色 2 8 2 2 3" xfId="31009"/>
    <cellStyle name="强调文字颜色 2 8 3" xfId="5538"/>
    <cellStyle name="强调文字颜色 2 8 3 2" xfId="14407"/>
    <cellStyle name="强调文字颜色 2 8 3 3" xfId="14416"/>
    <cellStyle name="强调文字颜色 2 9" xfId="33649"/>
    <cellStyle name="强调文字颜色 2 9 2" xfId="31601"/>
    <cellStyle name="强调文字颜色 2 9 2 2" xfId="31604"/>
    <cellStyle name="强调文字颜色 2 9 2 2 2" xfId="30924"/>
    <cellStyle name="强调文字颜色 2 9 2 2 3" xfId="33650"/>
    <cellStyle name="强调文字颜色 2 9 3" xfId="22787"/>
    <cellStyle name="强调文字颜色 2 9 3 2" xfId="22791"/>
    <cellStyle name="强调文字颜色 2 9 3 3" xfId="22795"/>
    <cellStyle name="强调文字颜色 3 10" xfId="29291"/>
    <cellStyle name="强调文字颜色 3 10 2" xfId="33651"/>
    <cellStyle name="强调文字颜色 3 10 2 2" xfId="33652"/>
    <cellStyle name="强调文字颜色 3 10 2 3" xfId="33653"/>
    <cellStyle name="强调文字颜色 3 11" xfId="19948"/>
    <cellStyle name="强调文字颜色 3 11 2" xfId="33654"/>
    <cellStyle name="强调文字颜色 3 11 2 2" xfId="33655"/>
    <cellStyle name="强调文字颜色 3 11 2 3" xfId="33656"/>
    <cellStyle name="强调文字颜色 3 12" xfId="19950"/>
    <cellStyle name="强调文字颜色 3 12 2" xfId="33657"/>
    <cellStyle name="强调文字颜色 3 12 2 2" xfId="33658"/>
    <cellStyle name="强调文字颜色 3 12 2 3" xfId="33659"/>
    <cellStyle name="强调文字颜色 3 13" xfId="33660"/>
    <cellStyle name="强调文字颜色 3 13 2" xfId="9275"/>
    <cellStyle name="强调文字颜色 3 13 3" xfId="33661"/>
    <cellStyle name="强调文字颜色 3 14" xfId="33662"/>
    <cellStyle name="强调文字颜色 3 15" xfId="8254"/>
    <cellStyle name="强调文字颜色 3 16" xfId="8262"/>
    <cellStyle name="强调文字颜色 3 2" xfId="28570"/>
    <cellStyle name="强调文字颜色 3 2 10" xfId="33663"/>
    <cellStyle name="强调文字颜色 3 2 10 2" xfId="33664"/>
    <cellStyle name="强调文字颜色 3 2 10 2 2" xfId="17883"/>
    <cellStyle name="强调文字颜色 3 2 10 2 3" xfId="30593"/>
    <cellStyle name="强调文字颜色 3 2 11" xfId="33665"/>
    <cellStyle name="强调文字颜色 3 2 11 2" xfId="33666"/>
    <cellStyle name="强调文字颜色 3 2 11 2 2" xfId="33667"/>
    <cellStyle name="强调文字颜色 3 2 11 2 3" xfId="30606"/>
    <cellStyle name="强调文字颜色 3 2 12" xfId="33668"/>
    <cellStyle name="强调文字颜色 3 2 12 2" xfId="33669"/>
    <cellStyle name="强调文字颜色 3 2 12 3" xfId="33670"/>
    <cellStyle name="强调文字颜色 3 2 13" xfId="33671"/>
    <cellStyle name="强调文字颜色 3 2 14" xfId="33672"/>
    <cellStyle name="强调文字颜色 3 2 2" xfId="33673"/>
    <cellStyle name="强调文字颜色 3 2 2 10" xfId="33674"/>
    <cellStyle name="强调文字颜色 3 2 2 2" xfId="33675"/>
    <cellStyle name="强调文字颜色 3 2 2 2 2" xfId="33676"/>
    <cellStyle name="强调文字颜色 3 2 2 2 2 2" xfId="33677"/>
    <cellStyle name="强调文字颜色 3 2 2 2 2 2 2" xfId="33678"/>
    <cellStyle name="强调文字颜色 3 2 2 2 2 2 3" xfId="33679"/>
    <cellStyle name="强调文字颜色 3 2 2 2 3" xfId="33680"/>
    <cellStyle name="强调文字颜色 3 2 2 2 3 2" xfId="32281"/>
    <cellStyle name="强调文字颜色 3 2 2 2 3 2 2" xfId="33681"/>
    <cellStyle name="强调文字颜色 3 2 2 2 3 2 3" xfId="33682"/>
    <cellStyle name="强调文字颜色 3 2 2 2 4" xfId="33683"/>
    <cellStyle name="强调文字颜色 3 2 2 2 4 2" xfId="33684"/>
    <cellStyle name="强调文字颜色 3 2 2 2 4 3" xfId="33685"/>
    <cellStyle name="强调文字颜色 3 2 2 3" xfId="33686"/>
    <cellStyle name="强调文字颜色 3 2 2 3 2" xfId="2317"/>
    <cellStyle name="强调文字颜色 3 2 2 3 2 2" xfId="8182"/>
    <cellStyle name="强调文字颜色 3 2 2 3 2 3" xfId="19853"/>
    <cellStyle name="强调文字颜色 3 2 2 4" xfId="33687"/>
    <cellStyle name="强调文字颜色 3 2 2 4 2" xfId="33688"/>
    <cellStyle name="强调文字颜色 3 2 2 4 2 2" xfId="19941"/>
    <cellStyle name="强调文字颜色 3 2 2 4 2 3" xfId="19945"/>
    <cellStyle name="强调文字颜色 3 2 2 5" xfId="33689"/>
    <cellStyle name="强调文字颜色 3 2 2 5 2" xfId="33690"/>
    <cellStyle name="强调文字颜色 3 2 2 5 2 2" xfId="19978"/>
    <cellStyle name="强调文字颜色 3 2 2 5 2 3" xfId="19980"/>
    <cellStyle name="强调文字颜色 3 2 2 6" xfId="33691"/>
    <cellStyle name="强调文字颜色 3 2 2 6 2" xfId="33692"/>
    <cellStyle name="强调文字颜色 3 2 2 6 2 2" xfId="20019"/>
    <cellStyle name="强调文字颜色 3 2 2 6 2 3" xfId="20021"/>
    <cellStyle name="强调文字颜色 3 2 2 7" xfId="33693"/>
    <cellStyle name="强调文字颜色 3 2 2 7 2" xfId="33694"/>
    <cellStyle name="强调文字颜色 3 2 2 7 2 2" xfId="20041"/>
    <cellStyle name="强调文字颜色 3 2 2 7 2 3" xfId="33695"/>
    <cellStyle name="强调文字颜色 3 2 2 8" xfId="33696"/>
    <cellStyle name="强调文字颜色 3 2 2 8 2" xfId="20207"/>
    <cellStyle name="强调文字颜色 3 2 2 8 3" xfId="33697"/>
    <cellStyle name="强调文字颜色 3 2 2 9" xfId="24482"/>
    <cellStyle name="强调文字颜色 3 2 3" xfId="32996"/>
    <cellStyle name="强调文字颜色 3 2 3 10" xfId="80"/>
    <cellStyle name="强调文字颜色 3 2 3 2" xfId="32998"/>
    <cellStyle name="强调文字颜色 3 2 3 2 2" xfId="33698"/>
    <cellStyle name="强调文字颜色 3 2 3 2 2 2" xfId="33699"/>
    <cellStyle name="强调文字颜色 3 2 3 2 2 2 2" xfId="33700"/>
    <cellStyle name="强调文字颜色 3 2 3 2 2 2 3" xfId="24278"/>
    <cellStyle name="强调文字颜色 3 2 3 2 3" xfId="33701"/>
    <cellStyle name="强调文字颜色 3 2 3 2 3 2" xfId="5207"/>
    <cellStyle name="强调文字颜色 3 2 3 2 3 2 2" xfId="26714"/>
    <cellStyle name="强调文字颜色 3 2 3 2 3 2 3" xfId="24287"/>
    <cellStyle name="强调文字颜色 3 2 3 2 4" xfId="33702"/>
    <cellStyle name="强调文字颜色 3 2 3 2 4 2" xfId="33703"/>
    <cellStyle name="强调文字颜色 3 2 3 2 4 2 2" xfId="26829"/>
    <cellStyle name="强调文字颜色 3 2 3 2 4 2 3" xfId="24295"/>
    <cellStyle name="强调文字颜色 3 2 3 2 5" xfId="33533"/>
    <cellStyle name="强调文字颜色 3 2 3 2 5 2" xfId="33704"/>
    <cellStyle name="强调文字颜色 3 2 3 2 5 3" xfId="33705"/>
    <cellStyle name="强调文字颜色 3 2 3 3" xfId="33000"/>
    <cellStyle name="强调文字颜色 3 2 3 3 2" xfId="2626"/>
    <cellStyle name="强调文字颜色 3 2 3 3 2 2" xfId="6082"/>
    <cellStyle name="强调文字颜色 3 2 3 3 2 3" xfId="6099"/>
    <cellStyle name="强调文字颜色 3 2 3 4" xfId="33706"/>
    <cellStyle name="强调文字颜色 3 2 3 4 2" xfId="33707"/>
    <cellStyle name="强调文字颜色 3 2 3 4 2 2" xfId="6297"/>
    <cellStyle name="强调文字颜色 3 2 3 4 2 3" xfId="6318"/>
    <cellStyle name="强调文字颜色 3 2 3 5" xfId="33708"/>
    <cellStyle name="强调文字颜色 3 2 3 5 2" xfId="33709"/>
    <cellStyle name="强调文字颜色 3 2 3 5 2 2" xfId="1782"/>
    <cellStyle name="强调文字颜色 3 2 3 5 2 3" xfId="33710"/>
    <cellStyle name="强调文字颜色 3 2 3 6" xfId="33711"/>
    <cellStyle name="强调文字颜色 3 2 3 6 2" xfId="33712"/>
    <cellStyle name="强调文字颜色 3 2 3 6 2 2" xfId="33713"/>
    <cellStyle name="强调文字颜色 3 2 3 6 2 3" xfId="33714"/>
    <cellStyle name="强调文字颜色 3 2 3 7" xfId="33715"/>
    <cellStyle name="强调文字颜色 3 2 3 7 2" xfId="33716"/>
    <cellStyle name="强调文字颜色 3 2 3 7 2 2" xfId="3020"/>
    <cellStyle name="强调文字颜色 3 2 3 7 2 3" xfId="8232"/>
    <cellStyle name="强调文字颜色 3 2 3 8" xfId="33718"/>
    <cellStyle name="强调文字颜色 3 2 3 8 2" xfId="7545"/>
    <cellStyle name="强调文字颜色 3 2 3 8 3" xfId="33719"/>
    <cellStyle name="强调文字颜色 3 2 3 9" xfId="24490"/>
    <cellStyle name="强调文字颜色 3 2 4" xfId="30425"/>
    <cellStyle name="强调文字颜色 3 2 4 2" xfId="9271"/>
    <cellStyle name="强调文字颜色 3 2 4 2 2" xfId="23030"/>
    <cellStyle name="强调文字颜色 3 2 4 2 2 2" xfId="33721"/>
    <cellStyle name="强调文字颜色 3 2 4 2 2 2 2" xfId="33722"/>
    <cellStyle name="强调文字颜色 3 2 4 2 2 2 3" xfId="24447"/>
    <cellStyle name="强调文字颜色 3 2 4 2 3" xfId="8521"/>
    <cellStyle name="强调文字颜色 3 2 4 2 3 2" xfId="33723"/>
    <cellStyle name="强调文字颜色 3 2 4 2 3 3" xfId="33724"/>
    <cellStyle name="强调文字颜色 3 2 4 3" xfId="33725"/>
    <cellStyle name="强调文字颜色 3 2 4 3 2" xfId="1301"/>
    <cellStyle name="强调文字颜色 3 2 4 3 2 2" xfId="7929"/>
    <cellStyle name="强调文字颜色 3 2 4 3 2 3" xfId="8290"/>
    <cellStyle name="强调文字颜色 3 2 4 4" xfId="33726"/>
    <cellStyle name="强调文字颜色 3 2 4 4 2" xfId="23035"/>
    <cellStyle name="强调文字颜色 3 2 4 4 2 2" xfId="33727"/>
    <cellStyle name="强调文字颜色 3 2 4 4 2 3" xfId="33728"/>
    <cellStyle name="强调文字颜色 3 2 4 5" xfId="33729"/>
    <cellStyle name="强调文字颜色 3 2 4 5 2" xfId="23040"/>
    <cellStyle name="强调文字颜色 3 2 4 5 2 2" xfId="33730"/>
    <cellStyle name="强调文字颜色 3 2 4 5 2 3" xfId="33731"/>
    <cellStyle name="强调文字颜色 3 2 4 6" xfId="33732"/>
    <cellStyle name="强调文字颜色 3 2 4 6 2" xfId="23049"/>
    <cellStyle name="强调文字颜色 3 2 4 6 3" xfId="33733"/>
    <cellStyle name="强调文字颜色 3 2 4 7" xfId="33734"/>
    <cellStyle name="强调文字颜色 3 2 4 8" xfId="33735"/>
    <cellStyle name="强调文字颜色 3 2 5" xfId="30427"/>
    <cellStyle name="强调文字颜色 3 2 5 2" xfId="33736"/>
    <cellStyle name="强调文字颜色 3 2 5 2 2" xfId="23114"/>
    <cellStyle name="强调文字颜色 3 2 5 2 2 2" xfId="8080"/>
    <cellStyle name="强调文字颜色 3 2 5 2 2 3" xfId="9519"/>
    <cellStyle name="强调文字颜色 3 2 5 3" xfId="435"/>
    <cellStyle name="强调文字颜色 3 2 5 3 2" xfId="23121"/>
    <cellStyle name="强调文字颜色 3 2 5 3 2 2" xfId="9894"/>
    <cellStyle name="强调文字颜色 3 2 5 3 2 3" xfId="33737"/>
    <cellStyle name="强调文字颜色 3 2 5 4" xfId="483"/>
    <cellStyle name="强调文字颜色 3 2 5 4 2" xfId="23128"/>
    <cellStyle name="强调文字颜色 3 2 5 4 3" xfId="23131"/>
    <cellStyle name="强调文字颜色 3 2 6" xfId="24477"/>
    <cellStyle name="强调文字颜色 3 2 6 2" xfId="33738"/>
    <cellStyle name="强调文字颜色 3 2 6 2 2" xfId="15578"/>
    <cellStyle name="强调文字颜色 3 2 6 2 2 2" xfId="27823"/>
    <cellStyle name="强调文字颜色 3 2 6 2 2 3" xfId="27826"/>
    <cellStyle name="强调文字颜色 3 2 6 3" xfId="33739"/>
    <cellStyle name="强调文字颜色 3 2 6 3 2" xfId="15590"/>
    <cellStyle name="强调文字颜色 3 2 6 3 3" xfId="17454"/>
    <cellStyle name="强调文字颜色 3 2 7" xfId="24480"/>
    <cellStyle name="强调文字颜色 3 2 7 2" xfId="33287"/>
    <cellStyle name="强调文字颜色 3 2 7 2 2" xfId="17508"/>
    <cellStyle name="强调文字颜色 3 2 7 2 3" xfId="17514"/>
    <cellStyle name="强调文字颜色 3 2 8" xfId="33741"/>
    <cellStyle name="强调文字颜色 3 2 8 2" xfId="33742"/>
    <cellStyle name="强调文字颜色 3 2 8 2 2" xfId="23760"/>
    <cellStyle name="强调文字颜色 3 2 8 2 3" xfId="23606"/>
    <cellStyle name="强调文字颜色 3 2 9" xfId="33743"/>
    <cellStyle name="强调文字颜色 3 2 9 2" xfId="11150"/>
    <cellStyle name="强调文字颜色 3 2 9 2 2" xfId="13157"/>
    <cellStyle name="强调文字颜色 3 2 9 2 3" xfId="13161"/>
    <cellStyle name="强调文字颜色 3 2_11" xfId="28657"/>
    <cellStyle name="强调文字颜色 3 3" xfId="28572"/>
    <cellStyle name="强调文字颜色 3 3 10" xfId="33744"/>
    <cellStyle name="强调文字颜色 3 3 10 2" xfId="19064"/>
    <cellStyle name="强调文字颜色 3 3 10 3" xfId="33745"/>
    <cellStyle name="强调文字颜色 3 3 11" xfId="33746"/>
    <cellStyle name="强调文字颜色 3 3 12" xfId="33747"/>
    <cellStyle name="强调文字颜色 3 3 2" xfId="18344"/>
    <cellStyle name="强调文字颜色 3 3 2 2" xfId="33748"/>
    <cellStyle name="强调文字颜色 3 3 2 2 2" xfId="33749"/>
    <cellStyle name="强调文字颜色 3 3 2 2 2 2" xfId="33750"/>
    <cellStyle name="强调文字颜色 3 3 2 2 2 2 2" xfId="33751"/>
    <cellStyle name="强调文字颜色 3 3 2 2 2 2 3" xfId="33752"/>
    <cellStyle name="强调文字颜色 3 3 2 2 3" xfId="33753"/>
    <cellStyle name="强调文字颜色 3 3 2 2 3 2" xfId="7527"/>
    <cellStyle name="强调文字颜色 3 3 2 2 3 2 2" xfId="33754"/>
    <cellStyle name="强调文字颜色 3 3 2 2 3 2 3" xfId="33755"/>
    <cellStyle name="强调文字颜色 3 3 2 2 4" xfId="30853"/>
    <cellStyle name="强调文字颜色 3 3 2 2 4 2" xfId="33756"/>
    <cellStyle name="强调文字颜色 3 3 2 2 4 3" xfId="33757"/>
    <cellStyle name="强调文字颜色 3 3 2 3" xfId="33758"/>
    <cellStyle name="强调文字颜色 3 3 2 3 2" xfId="158"/>
    <cellStyle name="强调文字颜色 3 3 2 3 2 2" xfId="9836"/>
    <cellStyle name="强调文字颜色 3 3 2 3 2 3" xfId="20849"/>
    <cellStyle name="强调文字颜色 3 3 2 4" xfId="33759"/>
    <cellStyle name="强调文字颜色 3 3 2 4 2" xfId="33760"/>
    <cellStyle name="强调文字颜色 3 3 2 4 2 2" xfId="20953"/>
    <cellStyle name="强调文字颜色 3 3 2 4 2 3" xfId="20957"/>
    <cellStyle name="强调文字颜色 3 3 2 5" xfId="33761"/>
    <cellStyle name="强调文字颜色 3 3 2 5 2" xfId="33762"/>
    <cellStyle name="强调文字颜色 3 3 2 5 2 2" xfId="2798"/>
    <cellStyle name="强调文字颜色 3 3 2 5 2 3" xfId="2818"/>
    <cellStyle name="强调文字颜色 3 3 2 6" xfId="33763"/>
    <cellStyle name="强调文字颜色 3 3 2 6 2" xfId="33764"/>
    <cellStyle name="强调文字颜色 3 3 2 6 3" xfId="33765"/>
    <cellStyle name="强调文字颜色 3 3 2 7" xfId="29071"/>
    <cellStyle name="强调文字颜色 3 3 2 8" xfId="29073"/>
    <cellStyle name="强调文字颜色 3 3 3" xfId="18350"/>
    <cellStyle name="强调文字颜色 3 3 3 2" xfId="28421"/>
    <cellStyle name="强调文字颜色 3 3 3 2 2" xfId="28424"/>
    <cellStyle name="强调文字颜色 3 3 3 2 2 2" xfId="33766"/>
    <cellStyle name="强调文字颜色 3 3 3 2 2 2 2" xfId="4151"/>
    <cellStyle name="强调文字颜色 3 3 3 2 2 2 3" xfId="4160"/>
    <cellStyle name="强调文字颜色 3 3 3 2 3" xfId="28426"/>
    <cellStyle name="强调文字颜色 3 3 3 2 3 2" xfId="32286"/>
    <cellStyle name="强调文字颜色 3 3 3 2 3 2 2" xfId="4496"/>
    <cellStyle name="强调文字颜色 3 3 3 2 3 2 3" xfId="4503"/>
    <cellStyle name="强调文字颜色 3 3 3 2 4" xfId="30857"/>
    <cellStyle name="强调文字颜色 3 3 3 2 4 2" xfId="33767"/>
    <cellStyle name="强调文字颜色 3 3 3 2 4 3" xfId="33768"/>
    <cellStyle name="强调文字颜色 3 3 3 3" xfId="28429"/>
    <cellStyle name="强调文字颜色 3 3 3 3 2" xfId="33769"/>
    <cellStyle name="强调文字颜色 3 3 3 3 2 2" xfId="21075"/>
    <cellStyle name="强调文字颜色 3 3 3 3 2 3" xfId="21077"/>
    <cellStyle name="强调文字颜色 3 3 3 4" xfId="28431"/>
    <cellStyle name="强调文字颜色 3 3 3 4 2" xfId="33770"/>
    <cellStyle name="强调文字颜色 3 3 3 4 2 2" xfId="21130"/>
    <cellStyle name="强调文字颜色 3 3 3 4 2 3" xfId="21134"/>
    <cellStyle name="强调文字颜色 3 3 3 5" xfId="33771"/>
    <cellStyle name="强调文字颜色 3 3 3 5 2" xfId="33772"/>
    <cellStyle name="强调文字颜色 3 3 3 5 2 2" xfId="21176"/>
    <cellStyle name="强调文字颜色 3 3 3 5 2 3" xfId="33773"/>
    <cellStyle name="强调文字颜色 3 3 3 6" xfId="33774"/>
    <cellStyle name="强调文字颜色 3 3 3 6 2" xfId="33775"/>
    <cellStyle name="强调文字颜色 3 3 3 6 3" xfId="27849"/>
    <cellStyle name="强调文字颜色 3 3 3 7" xfId="33776"/>
    <cellStyle name="强调文字颜色 3 3 3 8" xfId="33777"/>
    <cellStyle name="强调文字颜色 3 3 4" xfId="33778"/>
    <cellStyle name="强调文字颜色 3 3 4 2" xfId="28435"/>
    <cellStyle name="强调文字颜色 3 3 4 2 2" xfId="23281"/>
    <cellStyle name="强调文字颜色 3 3 4 2 2 2" xfId="33779"/>
    <cellStyle name="强调文字颜色 3 3 4 2 2 2 2" xfId="3619"/>
    <cellStyle name="强调文字颜色 3 3 4 2 2 2 3" xfId="128"/>
    <cellStyle name="强调文字颜色 3 3 4 2 3" xfId="23283"/>
    <cellStyle name="强调文字颜色 3 3 4 2 3 2" xfId="33780"/>
    <cellStyle name="强调文字颜色 3 3 4 2 3 3" xfId="33781"/>
    <cellStyle name="强调文字颜色 3 3 4 3" xfId="33782"/>
    <cellStyle name="强调文字颜色 3 3 4 3 2" xfId="23286"/>
    <cellStyle name="强调文字颜色 3 3 4 3 2 2" xfId="21235"/>
    <cellStyle name="强调文字颜色 3 3 4 3 2 3" xfId="21237"/>
    <cellStyle name="强调文字颜色 3 3 4 4" xfId="33783"/>
    <cellStyle name="强调文字颜色 3 3 4 4 2" xfId="23290"/>
    <cellStyle name="强调文字颜色 3 3 4 4 2 2" xfId="33784"/>
    <cellStyle name="强调文字颜色 3 3 4 4 2 3" xfId="33785"/>
    <cellStyle name="强调文字颜色 3 3 4 5" xfId="33786"/>
    <cellStyle name="强调文字颜色 3 3 4 5 2" xfId="33787"/>
    <cellStyle name="强调文字颜色 3 3 4 5 3" xfId="33788"/>
    <cellStyle name="强调文字颜色 3 3 4 6" xfId="33789"/>
    <cellStyle name="强调文字颜色 3 3 4 7" xfId="24257"/>
    <cellStyle name="强调文字颜色 3 3 5" xfId="33790"/>
    <cellStyle name="强调文字颜色 3 3 5 2" xfId="28439"/>
    <cellStyle name="强调文字颜色 3 3 5 2 2" xfId="17092"/>
    <cellStyle name="强调文字颜色 3 3 5 2 2 2" xfId="23921"/>
    <cellStyle name="强调文字颜色 3 3 5 2 2 3" xfId="23923"/>
    <cellStyle name="强调文字颜色 3 3 5 3" xfId="33791"/>
    <cellStyle name="强调文字颜色 3 3 5 3 2" xfId="17124"/>
    <cellStyle name="强调文字颜色 3 3 5 3 3" xfId="17129"/>
    <cellStyle name="强调文字颜色 3 3 6" xfId="33792"/>
    <cellStyle name="强调文字颜色 3 3 6 2" xfId="28444"/>
    <cellStyle name="强调文字颜色 3 3 6 2 2" xfId="15818"/>
    <cellStyle name="强调文字颜色 3 3 6 2 3" xfId="17580"/>
    <cellStyle name="强调文字颜色 3 3 7" xfId="29846"/>
    <cellStyle name="强调文字颜色 3 3 7 2" xfId="28451"/>
    <cellStyle name="强调文字颜色 3 3 7 2 2" xfId="24108"/>
    <cellStyle name="强调文字颜色 3 3 7 2 3" xfId="6741"/>
    <cellStyle name="强调文字颜色 3 3 8" xfId="33793"/>
    <cellStyle name="强调文字颜色 3 3 8 2" xfId="28454"/>
    <cellStyle name="强调文字颜色 3 3 8 2 2" xfId="24160"/>
    <cellStyle name="强调文字颜色 3 3 8 2 3" xfId="33794"/>
    <cellStyle name="强调文字颜色 3 3 9" xfId="33795"/>
    <cellStyle name="强调文字颜色 3 3 9 2" xfId="13222"/>
    <cellStyle name="强调文字颜色 3 3 9 2 2" xfId="33796"/>
    <cellStyle name="强调文字颜色 3 3 9 2 3" xfId="33797"/>
    <cellStyle name="强调文字颜色 3 3_11" xfId="28676"/>
    <cellStyle name="强调文字颜色 3 4" xfId="33798"/>
    <cellStyle name="强调文字颜色 3 4 10" xfId="33799"/>
    <cellStyle name="强调文字颜色 3 4 2" xfId="18351"/>
    <cellStyle name="强调文字颜色 3 4 2 2" xfId="5357"/>
    <cellStyle name="强调文字颜色 3 4 2 2 2" xfId="33800"/>
    <cellStyle name="强调文字颜色 3 4 2 2 2 2" xfId="3066"/>
    <cellStyle name="强调文字颜色 3 4 2 2 2 3" xfId="3076"/>
    <cellStyle name="强调文字颜色 3 4 2 3" xfId="21437"/>
    <cellStyle name="强调文字颜色 3 4 2 3 2" xfId="470"/>
    <cellStyle name="强调文字颜色 3 4 2 3 2 2" xfId="11656"/>
    <cellStyle name="强调文字颜色 3 4 2 3 2 3" xfId="13841"/>
    <cellStyle name="强调文字颜色 3 4 2 4" xfId="33801"/>
    <cellStyle name="强调文字颜色 3 4 2 4 2" xfId="33802"/>
    <cellStyle name="强调文字颜色 3 4 2 4 3" xfId="33803"/>
    <cellStyle name="强调文字颜色 3 4 3" xfId="33804"/>
    <cellStyle name="强调文字颜色 3 4 3 2" xfId="21443"/>
    <cellStyle name="强调文字颜色 3 4 3 2 2" xfId="28461"/>
    <cellStyle name="强调文字颜色 3 4 3 2 3" xfId="28470"/>
    <cellStyle name="强调文字颜色 3 4 4" xfId="33805"/>
    <cellStyle name="强调文字颜色 3 4 4 2" xfId="21450"/>
    <cellStyle name="强调文字颜色 3 4 4 2 2" xfId="33806"/>
    <cellStyle name="强调文字颜色 3 4 4 2 3" xfId="33807"/>
    <cellStyle name="强调文字颜色 3 4 5" xfId="33809"/>
    <cellStyle name="强调文字颜色 3 4 5 2" xfId="28491"/>
    <cellStyle name="强调文字颜色 3 4 5 2 2" xfId="24385"/>
    <cellStyle name="强调文字颜色 3 4 5 2 3" xfId="24390"/>
    <cellStyle name="强调文字颜色 3 4 6" xfId="33810"/>
    <cellStyle name="强调文字颜色 3 4 6 2" xfId="28498"/>
    <cellStyle name="强调文字颜色 3 4 6 2 2" xfId="24561"/>
    <cellStyle name="强调文字颜色 3 4 6 2 3" xfId="24563"/>
    <cellStyle name="强调文字颜色 3 4 7" xfId="29852"/>
    <cellStyle name="强调文字颜色 3 4 7 2" xfId="28506"/>
    <cellStyle name="强调文字颜色 3 4 7 2 2" xfId="24625"/>
    <cellStyle name="强调文字颜色 3 4 7 2 3" xfId="7681"/>
    <cellStyle name="强调文字颜色 3 4 8" xfId="29854"/>
    <cellStyle name="强调文字颜色 3 4 8 2" xfId="28512"/>
    <cellStyle name="强调文字颜色 3 4 8 3" xfId="33811"/>
    <cellStyle name="强调文字颜色 3 4 9" xfId="33812"/>
    <cellStyle name="强调文字颜色 3 5" xfId="33813"/>
    <cellStyle name="强调文字颜色 3 5 2" xfId="33814"/>
    <cellStyle name="强调文字颜色 3 5 2 2" xfId="33815"/>
    <cellStyle name="强调文字颜色 3 5 2 2 2" xfId="33816"/>
    <cellStyle name="强调文字颜色 3 5 2 2 3" xfId="33817"/>
    <cellStyle name="强调文字颜色 3 5 3" xfId="33818"/>
    <cellStyle name="强调文字颜色 3 5 3 2" xfId="28526"/>
    <cellStyle name="强调文字颜色 3 5 3 2 2" xfId="17962"/>
    <cellStyle name="强调文字颜色 3 5 3 2 3" xfId="17972"/>
    <cellStyle name="强调文字颜色 3 5 4" xfId="33819"/>
    <cellStyle name="强调文字颜色 3 5 4 2" xfId="28532"/>
    <cellStyle name="强调文字颜色 3 5 4 2 2" xfId="33820"/>
    <cellStyle name="强调文字颜色 3 5 4 2 3" xfId="33821"/>
    <cellStyle name="强调文字颜色 3 5 5" xfId="33822"/>
    <cellStyle name="强调文字颜色 3 5 5 2" xfId="23955"/>
    <cellStyle name="强调文字颜色 3 5 5 2 2" xfId="23959"/>
    <cellStyle name="强调文字颜色 3 5 5 2 3" xfId="23962"/>
    <cellStyle name="强调文字颜色 3 5 6" xfId="33823"/>
    <cellStyle name="强调文字颜色 3 5 6 2" xfId="23977"/>
    <cellStyle name="强调文字颜色 3 5 6 3" xfId="33824"/>
    <cellStyle name="强调文字颜色 3 6" xfId="33825"/>
    <cellStyle name="强调文字颜色 3 6 2" xfId="33826"/>
    <cellStyle name="强调文字颜色 3 6 2 2" xfId="33827"/>
    <cellStyle name="强调文字颜色 3 6 2 2 2" xfId="33828"/>
    <cellStyle name="强调文字颜色 3 6 2 2 3" xfId="33829"/>
    <cellStyle name="强调文字颜色 3 6 3" xfId="33830"/>
    <cellStyle name="强调文字颜色 3 6 3 2" xfId="28539"/>
    <cellStyle name="强调文字颜色 3 6 3 2 2" xfId="33831"/>
    <cellStyle name="强调文字颜色 3 6 3 2 3" xfId="26481"/>
    <cellStyle name="强调文字颜色 3 6 4" xfId="33832"/>
    <cellStyle name="强调文字颜色 3 6 4 2" xfId="15724"/>
    <cellStyle name="强调文字颜色 3 6 4 3" xfId="31724"/>
    <cellStyle name="强调文字颜色 3 7" xfId="33833"/>
    <cellStyle name="强调文字颜色 3 7 2" xfId="33834"/>
    <cellStyle name="强调文字颜色 3 7 2 2" xfId="33835"/>
    <cellStyle name="强调文字颜色 3 7 2 2 2" xfId="33836"/>
    <cellStyle name="强调文字颜色 3 7 2 2 3" xfId="33837"/>
    <cellStyle name="强调文字颜色 3 7 3" xfId="22811"/>
    <cellStyle name="强调文字颜色 3 7 3 2" xfId="28548"/>
    <cellStyle name="强调文字颜色 3 7 3 3" xfId="33838"/>
    <cellStyle name="强调文字颜色 3 8" xfId="33839"/>
    <cellStyle name="强调文字颜色 3 8 2" xfId="33840"/>
    <cellStyle name="强调文字颜色 3 8 2 2" xfId="28025"/>
    <cellStyle name="强调文字颜色 3 8 2 2 2" xfId="33841"/>
    <cellStyle name="强调文字颜色 3 8 2 2 3" xfId="33842"/>
    <cellStyle name="强调文字颜色 3 8 3" xfId="5612"/>
    <cellStyle name="强调文字颜色 3 8 3 2" xfId="10312"/>
    <cellStyle name="强调文字颜色 3 8 3 3" xfId="10422"/>
    <cellStyle name="强调文字颜色 3 9" xfId="33843"/>
    <cellStyle name="强调文字颜色 3 9 2" xfId="33844"/>
    <cellStyle name="强调文字颜色 3 9 2 2" xfId="33845"/>
    <cellStyle name="强调文字颜色 3 9 2 2 2" xfId="33846"/>
    <cellStyle name="强调文字颜色 3 9 2 2 3" xfId="33847"/>
    <cellStyle name="强调文字颜色 3 9 3" xfId="10562"/>
    <cellStyle name="强调文字颜色 3 9 3 2" xfId="10567"/>
    <cellStyle name="强调文字颜色 3 9 3 3" xfId="10589"/>
    <cellStyle name="强调文字颜色 4 10" xfId="33848"/>
    <cellStyle name="强调文字颜色 4 10 2" xfId="33849"/>
    <cellStyle name="强调文字颜色 4 10 2 2" xfId="33850"/>
    <cellStyle name="强调文字颜色 4 10 2 3" xfId="33851"/>
    <cellStyle name="强调文字颜色 4 11" xfId="33852"/>
    <cellStyle name="强调文字颜色 4 11 2" xfId="33853"/>
    <cellStyle name="强调文字颜色 4 11 2 2" xfId="29140"/>
    <cellStyle name="强调文字颜色 4 11 2 3" xfId="29143"/>
    <cellStyle name="强调文字颜色 4 12" xfId="33854"/>
    <cellStyle name="强调文字颜色 4 12 2" xfId="33855"/>
    <cellStyle name="强调文字颜色 4 12 2 2" xfId="29239"/>
    <cellStyle name="强调文字颜色 4 12 2 3" xfId="33856"/>
    <cellStyle name="强调文字颜色 4 13" xfId="33857"/>
    <cellStyle name="强调文字颜色 4 13 2" xfId="31732"/>
    <cellStyle name="强调文字颜色 4 13 3" xfId="33859"/>
    <cellStyle name="强调文字颜色 4 14" xfId="33860"/>
    <cellStyle name="强调文字颜色 4 15" xfId="33862"/>
    <cellStyle name="强调文字颜色 4 16" xfId="33863"/>
    <cellStyle name="强调文字颜色 4 2" xfId="28580"/>
    <cellStyle name="强调文字颜色 4 2 10" xfId="33864"/>
    <cellStyle name="强调文字颜色 4 2 10 2" xfId="33865"/>
    <cellStyle name="强调文字颜色 4 2 10 2 2" xfId="33866"/>
    <cellStyle name="强调文字颜色 4 2 10 2 3" xfId="33867"/>
    <cellStyle name="强调文字颜色 4 2 11" xfId="33868"/>
    <cellStyle name="强调文字颜色 4 2 11 2" xfId="33869"/>
    <cellStyle name="强调文字颜色 4 2 11 2 2" xfId="33870"/>
    <cellStyle name="强调文字颜色 4 2 11 2 3" xfId="33871"/>
    <cellStyle name="强调文字颜色 4 2 12" xfId="33872"/>
    <cellStyle name="强调文字颜色 4 2 12 2" xfId="32699"/>
    <cellStyle name="强调文字颜色 4 2 12 3" xfId="16189"/>
    <cellStyle name="强调文字颜色 4 2 13" xfId="33873"/>
    <cellStyle name="强调文字颜色 4 2 14" xfId="33874"/>
    <cellStyle name="强调文字颜色 4 2 2" xfId="33875"/>
    <cellStyle name="强调文字颜色 4 2 2 10" xfId="33876"/>
    <cellStyle name="强调文字颜色 4 2 2 2" xfId="33877"/>
    <cellStyle name="强调文字颜色 4 2 2 2 2" xfId="33878"/>
    <cellStyle name="强调文字颜色 4 2 2 2 2 2" xfId="33879"/>
    <cellStyle name="强调文字颜色 4 2 2 2 2 2 2" xfId="33880"/>
    <cellStyle name="强调文字颜色 4 2 2 2 2 2 3" xfId="33881"/>
    <cellStyle name="强调文字颜色 4 2 2 2 3" xfId="33882"/>
    <cellStyle name="强调文字颜色 4 2 2 2 3 2" xfId="25518"/>
    <cellStyle name="强调文字颜色 4 2 2 2 3 2 2" xfId="33883"/>
    <cellStyle name="强调文字颜色 4 2 2 2 3 2 3" xfId="33884"/>
    <cellStyle name="强调文字颜色 4 2 2 2 4" xfId="33885"/>
    <cellStyle name="强调文字颜色 4 2 2 2 4 2" xfId="18098"/>
    <cellStyle name="强调文字颜色 4 2 2 2 4 3" xfId="33886"/>
    <cellStyle name="强调文字颜色 4 2 2 3" xfId="33887"/>
    <cellStyle name="强调文字颜色 4 2 2 3 2" xfId="2917"/>
    <cellStyle name="强调文字颜色 4 2 2 3 2 2" xfId="15134"/>
    <cellStyle name="强调文字颜色 4 2 2 3 2 3" xfId="11291"/>
    <cellStyle name="强调文字颜色 4 2 2 4" xfId="33888"/>
    <cellStyle name="强调文字颜色 4 2 2 4 2" xfId="33889"/>
    <cellStyle name="强调文字颜色 4 2 2 4 2 2" xfId="33890"/>
    <cellStyle name="强调文字颜色 4 2 2 4 2 3" xfId="33891"/>
    <cellStyle name="强调文字颜色 4 2 2 5" xfId="33892"/>
    <cellStyle name="强调文字颜色 4 2 2 5 2" xfId="12251"/>
    <cellStyle name="强调文字颜色 4 2 2 5 2 2" xfId="26915"/>
    <cellStyle name="强调文字颜色 4 2 2 5 2 3" xfId="33893"/>
    <cellStyle name="强调文字颜色 4 2 2 6" xfId="33894"/>
    <cellStyle name="强调文字颜色 4 2 2 6 2" xfId="33895"/>
    <cellStyle name="强调文字颜色 4 2 2 6 2 2" xfId="886"/>
    <cellStyle name="强调文字颜色 4 2 2 6 2 3" xfId="2465"/>
    <cellStyle name="强调文字颜色 4 2 2 7" xfId="33896"/>
    <cellStyle name="强调文字颜色 4 2 2 7 2" xfId="33897"/>
    <cellStyle name="强调文字颜色 4 2 2 7 2 2" xfId="33898"/>
    <cellStyle name="强调文字颜色 4 2 2 7 2 3" xfId="2824"/>
    <cellStyle name="强调文字颜色 4 2 2 8" xfId="33899"/>
    <cellStyle name="强调文字颜色 4 2 2 8 2" xfId="33900"/>
    <cellStyle name="强调文字颜色 4 2 2 8 3" xfId="33901"/>
    <cellStyle name="强调文字颜色 4 2 2 9" xfId="33902"/>
    <cellStyle name="强调文字颜色 4 2 3" xfId="33903"/>
    <cellStyle name="强调文字颜色 4 2 3 10" xfId="33904"/>
    <cellStyle name="强调文字颜色 4 2 3 2" xfId="33905"/>
    <cellStyle name="强调文字颜色 4 2 3 2 2" xfId="33906"/>
    <cellStyle name="强调文字颜色 4 2 3 2 2 2" xfId="33907"/>
    <cellStyle name="强调文字颜色 4 2 3 2 2 2 2" xfId="33908"/>
    <cellStyle name="强调文字颜色 4 2 3 2 2 2 3" xfId="33909"/>
    <cellStyle name="强调文字颜色 4 2 3 2 3" xfId="33910"/>
    <cellStyle name="强调文字颜色 4 2 3 2 3 2" xfId="33911"/>
    <cellStyle name="强调文字颜色 4 2 3 2 3 2 2" xfId="33912"/>
    <cellStyle name="强调文字颜色 4 2 3 2 3 2 3" xfId="33913"/>
    <cellStyle name="强调文字颜色 4 2 3 2 4" xfId="20076"/>
    <cellStyle name="强调文字颜色 4 2 3 2 4 2" xfId="18168"/>
    <cellStyle name="强调文字颜色 4 2 3 2 4 2 2" xfId="33914"/>
    <cellStyle name="强调文字颜色 4 2 3 2 4 2 3" xfId="33915"/>
    <cellStyle name="强调文字颜色 4 2 3 2 5" xfId="14398"/>
    <cellStyle name="强调文字颜色 4 2 3 2 5 2" xfId="30797"/>
    <cellStyle name="强调文字颜色 4 2 3 2 5 3" xfId="30800"/>
    <cellStyle name="强调文字颜色 4 2 3 3" xfId="33916"/>
    <cellStyle name="强调文字颜色 4 2 3 3 2" xfId="33917"/>
    <cellStyle name="强调文字颜色 4 2 3 3 2 2" xfId="19854"/>
    <cellStyle name="强调文字颜色 4 2 3 3 2 3" xfId="21384"/>
    <cellStyle name="强调文字颜色 4 2 3 4" xfId="33918"/>
    <cellStyle name="强调文字颜色 4 2 3 4 2" xfId="33919"/>
    <cellStyle name="强调文字颜色 4 2 3 4 2 2" xfId="33920"/>
    <cellStyle name="强调文字颜色 4 2 3 4 2 3" xfId="33921"/>
    <cellStyle name="强调文字颜色 4 2 3 5" xfId="33922"/>
    <cellStyle name="强调文字颜色 4 2 3 5 2" xfId="33923"/>
    <cellStyle name="强调文字颜色 4 2 3 5 2 2" xfId="33924"/>
    <cellStyle name="强调文字颜色 4 2 3 5 2 3" xfId="33925"/>
    <cellStyle name="强调文字颜色 4 2 3 6" xfId="33926"/>
    <cellStyle name="强调文字颜色 4 2 3 6 2" xfId="33927"/>
    <cellStyle name="强调文字颜色 4 2 3 6 2 2" xfId="33928"/>
    <cellStyle name="强调文字颜色 4 2 3 6 2 3" xfId="33929"/>
    <cellStyle name="强调文字颜色 4 2 3 7" xfId="33930"/>
    <cellStyle name="强调文字颜色 4 2 3 7 2" xfId="33931"/>
    <cellStyle name="强调文字颜色 4 2 3 7 2 2" xfId="33932"/>
    <cellStyle name="强调文字颜色 4 2 3 7 2 3" xfId="33933"/>
    <cellStyle name="强调文字颜色 4 2 3 8" xfId="33934"/>
    <cellStyle name="强调文字颜色 4 2 3 8 2" xfId="33935"/>
    <cellStyle name="强调文字颜色 4 2 3 8 3" xfId="33936"/>
    <cellStyle name="强调文字颜色 4 2 3 9" xfId="33937"/>
    <cellStyle name="强调文字颜色 4 2 4" xfId="33938"/>
    <cellStyle name="强调文字颜色 4 2 4 2" xfId="33939"/>
    <cellStyle name="强调文字颜色 4 2 4 2 2" xfId="33940"/>
    <cellStyle name="强调文字颜色 4 2 4 2 2 2" xfId="5151"/>
    <cellStyle name="强调文字颜色 4 2 4 2 2 2 2" xfId="4862"/>
    <cellStyle name="强调文字颜色 4 2 4 2 2 2 3" xfId="5169"/>
    <cellStyle name="强调文字颜色 4 2 4 2 3" xfId="33941"/>
    <cellStyle name="强调文字颜色 4 2 4 2 3 2" xfId="5385"/>
    <cellStyle name="强调文字颜色 4 2 4 2 3 3" xfId="5412"/>
    <cellStyle name="强调文字颜色 4 2 4 3" xfId="33942"/>
    <cellStyle name="强调文字颜色 4 2 4 3 2" xfId="33943"/>
    <cellStyle name="强调文字颜色 4 2 4 3 2 2" xfId="6132"/>
    <cellStyle name="强调文字颜色 4 2 4 3 2 3" xfId="6139"/>
    <cellStyle name="强调文字颜色 4 2 4 4" xfId="33944"/>
    <cellStyle name="强调文字颜色 4 2 4 4 2" xfId="33945"/>
    <cellStyle name="强调文字颜色 4 2 4 4 2 2" xfId="6323"/>
    <cellStyle name="强调文字颜色 4 2 4 4 2 3" xfId="1615"/>
    <cellStyle name="强调文字颜色 4 2 4 5" xfId="33946"/>
    <cellStyle name="强调文字颜色 4 2 4 5 2" xfId="33947"/>
    <cellStyle name="强调文字颜色 4 2 4 5 2 2" xfId="1871"/>
    <cellStyle name="强调文字颜色 4 2 4 5 2 3" xfId="33948"/>
    <cellStyle name="强调文字颜色 4 2 4 6" xfId="33949"/>
    <cellStyle name="强调文字颜色 4 2 4 6 2" xfId="33950"/>
    <cellStyle name="强调文字颜色 4 2 4 6 3" xfId="33951"/>
    <cellStyle name="强调文字颜色 4 2 4 7" xfId="31799"/>
    <cellStyle name="强调文字颜色 4 2 4 8" xfId="31801"/>
    <cellStyle name="强调文字颜色 4 2 5" xfId="33952"/>
    <cellStyle name="强调文字颜色 4 2 5 2" xfId="33953"/>
    <cellStyle name="强调文字颜色 4 2 5 2 2" xfId="33954"/>
    <cellStyle name="强调文字颜色 4 2 5 2 2 2" xfId="7678"/>
    <cellStyle name="强调文字颜色 4 2 5 2 2 3" xfId="7685"/>
    <cellStyle name="强调文字颜色 4 2 5 3" xfId="33955"/>
    <cellStyle name="强调文字颜色 4 2 5 3 2" xfId="33956"/>
    <cellStyle name="强调文字颜色 4 2 5 3 2 2" xfId="8305"/>
    <cellStyle name="强调文字颜色 4 2 5 3 2 3" xfId="2545"/>
    <cellStyle name="强调文字颜色 4 2 5 4" xfId="33957"/>
    <cellStyle name="强调文字颜色 4 2 5 4 2" xfId="33958"/>
    <cellStyle name="强调文字颜色 4 2 5 4 3" xfId="33959"/>
    <cellStyle name="强调文字颜色 4 2 6" xfId="33960"/>
    <cellStyle name="强调文字颜色 4 2 6 2" xfId="27449"/>
    <cellStyle name="强调文字颜色 4 2 6 2 2" xfId="23070"/>
    <cellStyle name="强调文字颜色 4 2 6 2 2 2" xfId="9533"/>
    <cellStyle name="强调文字颜色 4 2 6 2 2 3" xfId="9542"/>
    <cellStyle name="强调文字颜色 4 2 6 3" xfId="33327"/>
    <cellStyle name="强调文字颜色 4 2 6 3 2" xfId="23085"/>
    <cellStyle name="强调文字颜色 4 2 6 3 3" xfId="23657"/>
    <cellStyle name="强调文字颜色 4 2 7" xfId="33961"/>
    <cellStyle name="强调文字颜色 4 2 7 2" xfId="33962"/>
    <cellStyle name="强调文字颜色 4 2 7 2 2" xfId="33963"/>
    <cellStyle name="强调文字颜色 4 2 7 2 3" xfId="33964"/>
    <cellStyle name="强调文字颜色 4 2 8" xfId="33965"/>
    <cellStyle name="强调文字颜色 4 2 8 2" xfId="33966"/>
    <cellStyle name="强调文字颜色 4 2 8 2 2" xfId="33967"/>
    <cellStyle name="强调文字颜色 4 2 8 2 3" xfId="33968"/>
    <cellStyle name="强调文字颜色 4 2 9" xfId="33969"/>
    <cellStyle name="强调文字颜色 4 2 9 2" xfId="33970"/>
    <cellStyle name="强调文字颜色 4 2 9 2 2" xfId="33971"/>
    <cellStyle name="强调文字颜色 4 2 9 2 3" xfId="33972"/>
    <cellStyle name="强调文字颜色 4 2_11" xfId="28728"/>
    <cellStyle name="强调文字颜色 4 3" xfId="28582"/>
    <cellStyle name="强调文字颜色 4 3 10" xfId="33973"/>
    <cellStyle name="强调文字颜色 4 3 10 2" xfId="30705"/>
    <cellStyle name="强调文字颜色 4 3 10 3" xfId="10606"/>
    <cellStyle name="强调文字颜色 4 3 11" xfId="33974"/>
    <cellStyle name="强调文字颜色 4 3 12" xfId="33975"/>
    <cellStyle name="强调文字颜色 4 3 2" xfId="18363"/>
    <cellStyle name="强调文字颜色 4 3 2 2" xfId="33976"/>
    <cellStyle name="强调文字颜色 4 3 2 2 2" xfId="33977"/>
    <cellStyle name="强调文字颜色 4 3 2 2 2 2" xfId="33978"/>
    <cellStyle name="强调文字颜色 4 3 2 2 2 2 2" xfId="33979"/>
    <cellStyle name="强调文字颜色 4 3 2 2 2 2 3" xfId="33980"/>
    <cellStyle name="强调文字颜色 4 3 2 2 3" xfId="33981"/>
    <cellStyle name="强调文字颜色 4 3 2 2 3 2" xfId="25562"/>
    <cellStyle name="强调文字颜色 4 3 2 2 3 2 2" xfId="33982"/>
    <cellStyle name="强调文字颜色 4 3 2 2 3 2 3" xfId="33983"/>
    <cellStyle name="强调文字颜色 4 3 2 2 4" xfId="33984"/>
    <cellStyle name="强调文字颜色 4 3 2 2 4 2" xfId="18298"/>
    <cellStyle name="强调文字颜色 4 3 2 2 4 3" xfId="33985"/>
    <cellStyle name="强调文字颜色 4 3 2 3" xfId="33986"/>
    <cellStyle name="强调文字颜色 4 3 2 3 2" xfId="1682"/>
    <cellStyle name="强调文字颜色 4 3 2 3 2 2" xfId="33987"/>
    <cellStyle name="强调文字颜色 4 3 2 3 2 3" xfId="33988"/>
    <cellStyle name="强调文字颜色 4 3 2 4" xfId="33989"/>
    <cellStyle name="强调文字颜色 4 3 2 4 2" xfId="33990"/>
    <cellStyle name="强调文字颜色 4 3 2 4 2 2" xfId="14288"/>
    <cellStyle name="强调文字颜色 4 3 2 4 2 3" xfId="14293"/>
    <cellStyle name="强调文字颜色 4 3 2 5" xfId="33991"/>
    <cellStyle name="强调文字颜色 4 3 2 5 2" xfId="33992"/>
    <cellStyle name="强调文字颜色 4 3 2 5 2 2" xfId="33993"/>
    <cellStyle name="强调文字颜色 4 3 2 5 2 3" xfId="33994"/>
    <cellStyle name="强调文字颜色 4 3 2 6" xfId="33995"/>
    <cellStyle name="强调文字颜色 4 3 2 6 2" xfId="33996"/>
    <cellStyle name="强调文字颜色 4 3 2 6 3" xfId="33997"/>
    <cellStyle name="强调文字颜色 4 3 2 7" xfId="29076"/>
    <cellStyle name="强调文字颜色 4 3 2 8" xfId="29078"/>
    <cellStyle name="强调文字颜色 4 3 3" xfId="33998"/>
    <cellStyle name="强调文字颜色 4 3 3 2" xfId="28584"/>
    <cellStyle name="强调文字颜色 4 3 3 2 2" xfId="28587"/>
    <cellStyle name="强调文字颜色 4 3 3 2 2 2" xfId="33235"/>
    <cellStyle name="强调文字颜色 4 3 3 2 2 2 2" xfId="33999"/>
    <cellStyle name="强调文字颜色 4 3 3 2 2 2 3" xfId="34000"/>
    <cellStyle name="强调文字颜色 4 3 3 2 3" xfId="5029"/>
    <cellStyle name="强调文字颜色 4 3 3 2 3 2" xfId="34001"/>
    <cellStyle name="强调文字颜色 4 3 3 2 3 2 2" xfId="34003"/>
    <cellStyle name="强调文字颜色 4 3 3 2 3 2 3" xfId="34005"/>
    <cellStyle name="强调文字颜色 4 3 3 2 4" xfId="34007"/>
    <cellStyle name="强调文字颜色 4 3 3 2 4 2" xfId="18373"/>
    <cellStyle name="强调文字颜色 4 3 3 2 4 3" xfId="34009"/>
    <cellStyle name="强调文字颜色 4 3 3 3" xfId="28589"/>
    <cellStyle name="强调文字颜色 4 3 3 3 2" xfId="34011"/>
    <cellStyle name="强调文字颜色 4 3 3 3 2 2" xfId="33239"/>
    <cellStyle name="强调文字颜色 4 3 3 3 2 3" xfId="34012"/>
    <cellStyle name="强调文字颜色 4 3 3 4" xfId="28592"/>
    <cellStyle name="强调文字颜色 4 3 3 4 2" xfId="34013"/>
    <cellStyle name="强调文字颜色 4 3 3 4 2 2" xfId="34014"/>
    <cellStyle name="强调文字颜色 4 3 3 4 2 3" xfId="34015"/>
    <cellStyle name="强调文字颜色 4 3 3 5" xfId="34016"/>
    <cellStyle name="强调文字颜色 4 3 3 5 2" xfId="34017"/>
    <cellStyle name="强调文字颜色 4 3 3 5 2 2" xfId="34018"/>
    <cellStyle name="强调文字颜色 4 3 3 5 2 3" xfId="34019"/>
    <cellStyle name="强调文字颜色 4 3 3 6" xfId="34020"/>
    <cellStyle name="强调文字颜色 4 3 3 6 2" xfId="34021"/>
    <cellStyle name="强调文字颜色 4 3 3 6 3" xfId="34022"/>
    <cellStyle name="强调文字颜色 4 3 3 7" xfId="34023"/>
    <cellStyle name="强调文字颜色 4 3 3 8" xfId="34024"/>
    <cellStyle name="强调文字颜色 4 3 4" xfId="34025"/>
    <cellStyle name="强调文字颜色 4 3 4 2" xfId="28595"/>
    <cellStyle name="强调文字颜色 4 3 4 2 2" xfId="16062"/>
    <cellStyle name="强调文字颜色 4 3 4 2 2 2" xfId="34026"/>
    <cellStyle name="强调文字颜色 4 3 4 2 2 2 2" xfId="34027"/>
    <cellStyle name="强调文字颜色 4 3 4 2 2 2 3" xfId="34028"/>
    <cellStyle name="强调文字颜色 4 3 4 2 3" xfId="1210"/>
    <cellStyle name="强调文字颜色 4 3 4 2 3 2" xfId="34029"/>
    <cellStyle name="强调文字颜色 4 3 4 2 3 3" xfId="34030"/>
    <cellStyle name="强调文字颜色 4 3 4 3" xfId="34031"/>
    <cellStyle name="强调文字颜色 4 3 4 3 2" xfId="34032"/>
    <cellStyle name="强调文字颜色 4 3 4 3 2 2" xfId="34033"/>
    <cellStyle name="强调文字颜色 4 3 4 3 2 3" xfId="34034"/>
    <cellStyle name="强调文字颜色 4 3 4 4" xfId="34035"/>
    <cellStyle name="强调文字颜色 4 3 4 4 2" xfId="34036"/>
    <cellStyle name="强调文字颜色 4 3 4 4 2 2" xfId="22845"/>
    <cellStyle name="强调文字颜色 4 3 4 4 2 3" xfId="22852"/>
    <cellStyle name="强调文字颜色 4 3 4 5" xfId="34037"/>
    <cellStyle name="强调文字颜色 4 3 4 5 2" xfId="34038"/>
    <cellStyle name="强调文字颜色 4 3 4 5 3" xfId="34039"/>
    <cellStyle name="强调文字颜色 4 3 4 6" xfId="34040"/>
    <cellStyle name="强调文字颜色 4 3 4 7" xfId="34041"/>
    <cellStyle name="强调文字颜色 4 3 5" xfId="34042"/>
    <cellStyle name="强调文字颜色 4 3 5 2" xfId="28597"/>
    <cellStyle name="强调文字颜色 4 3 5 2 2" xfId="15542"/>
    <cellStyle name="强调文字颜色 4 3 5 2 2 2" xfId="34043"/>
    <cellStyle name="强调文字颜色 4 3 5 2 2 3" xfId="34044"/>
    <cellStyle name="强调文字颜色 4 3 5 3" xfId="34045"/>
    <cellStyle name="强调文字颜色 4 3 5 3 2" xfId="34046"/>
    <cellStyle name="强调文字颜色 4 3 5 3 3" xfId="34047"/>
    <cellStyle name="强调文字颜色 4 3 6" xfId="34048"/>
    <cellStyle name="强调文字颜色 4 3 6 2" xfId="28601"/>
    <cellStyle name="强调文字颜色 4 3 6 2 2" xfId="34049"/>
    <cellStyle name="强调文字颜色 4 3 6 2 3" xfId="34050"/>
    <cellStyle name="强调文字颜色 4 3 7" xfId="29858"/>
    <cellStyle name="强调文字颜色 4 3 7 2" xfId="29860"/>
    <cellStyle name="强调文字颜色 4 3 7 2 2" xfId="34051"/>
    <cellStyle name="强调文字颜色 4 3 7 2 3" xfId="34052"/>
    <cellStyle name="强调文字颜色 4 3 8" xfId="34053"/>
    <cellStyle name="强调文字颜色 4 3 8 2" xfId="34054"/>
    <cellStyle name="强调文字颜色 4 3 8 2 2" xfId="34055"/>
    <cellStyle name="强调文字颜色 4 3 8 2 3" xfId="34056"/>
    <cellStyle name="强调文字颜色 4 3 9" xfId="34057"/>
    <cellStyle name="强调文字颜色 4 3 9 2" xfId="34058"/>
    <cellStyle name="强调文字颜色 4 3 9 2 2" xfId="34059"/>
    <cellStyle name="强调文字颜色 4 3 9 2 3" xfId="34060"/>
    <cellStyle name="强调文字颜色 4 3_11" xfId="34061"/>
    <cellStyle name="强调文字颜色 4 4" xfId="34062"/>
    <cellStyle name="强调文字颜色 4 4 10" xfId="12813"/>
    <cellStyle name="强调文字颜色 4 4 2" xfId="34063"/>
    <cellStyle name="强调文字颜色 4 4 2 2" xfId="16259"/>
    <cellStyle name="强调文字颜色 4 4 2 2 2" xfId="16226"/>
    <cellStyle name="强调文字颜色 4 4 2 2 2 2" xfId="34064"/>
    <cellStyle name="强调文字颜色 4 4 2 2 2 3" xfId="12292"/>
    <cellStyle name="强调文字颜色 4 4 2 3" xfId="34065"/>
    <cellStyle name="强调文字颜色 4 4 2 3 2" xfId="3044"/>
    <cellStyle name="强调文字颜色 4 4 2 3 2 2" xfId="13040"/>
    <cellStyle name="强调文字颜色 4 4 2 3 2 3" xfId="34066"/>
    <cellStyle name="强调文字颜色 4 4 2 4" xfId="34067"/>
    <cellStyle name="强调文字颜色 4 4 2 4 2" xfId="34068"/>
    <cellStyle name="强调文字颜色 4 4 2 4 3" xfId="34069"/>
    <cellStyle name="强调文字颜色 4 4 3" xfId="34070"/>
    <cellStyle name="强调文字颜色 4 4 3 2" xfId="16380"/>
    <cellStyle name="强调文字颜色 4 4 3 2 2" xfId="28614"/>
    <cellStyle name="强调文字颜色 4 4 3 2 3" xfId="28616"/>
    <cellStyle name="强调文字颜色 4 4 4" xfId="34071"/>
    <cellStyle name="强调文字颜色 4 4 4 2" xfId="16449"/>
    <cellStyle name="强调文字颜色 4 4 4 2 2" xfId="34072"/>
    <cellStyle name="强调文字颜色 4 4 4 2 3" xfId="34073"/>
    <cellStyle name="强调文字颜色 4 4 5" xfId="34074"/>
    <cellStyle name="强调文字颜色 4 4 5 2" xfId="28622"/>
    <cellStyle name="强调文字颜色 4 4 5 2 2" xfId="34075"/>
    <cellStyle name="强调文字颜色 4 4 5 2 3" xfId="28876"/>
    <cellStyle name="强调文字颜色 4 4 6" xfId="34076"/>
    <cellStyle name="强调文字颜色 4 4 6 2" xfId="28627"/>
    <cellStyle name="强调文字颜色 4 4 6 2 2" xfId="34077"/>
    <cellStyle name="强调文字颜色 4 4 6 2 3" xfId="34078"/>
    <cellStyle name="强调文字颜色 4 4 7" xfId="29865"/>
    <cellStyle name="强调文字颜色 4 4 7 2" xfId="34079"/>
    <cellStyle name="强调文字颜色 4 4 7 2 2" xfId="34080"/>
    <cellStyle name="强调文字颜色 4 4 7 2 3" xfId="34081"/>
    <cellStyle name="强调文字颜色 4 4 8" xfId="29867"/>
    <cellStyle name="强调文字颜色 4 4 8 2" xfId="34082"/>
    <cellStyle name="强调文字颜色 4 4 8 3" xfId="26669"/>
    <cellStyle name="强调文字颜色 4 4 9" xfId="34083"/>
    <cellStyle name="强调文字颜色 4 5" xfId="34084"/>
    <cellStyle name="强调文字颜色 4 5 2" xfId="34085"/>
    <cellStyle name="强调文字颜色 4 5 2 2" xfId="17831"/>
    <cellStyle name="强调文字颜色 4 5 2 2 2" xfId="17833"/>
    <cellStyle name="强调文字颜色 4 5 2 2 3" xfId="17835"/>
    <cellStyle name="强调文字颜色 4 5 3" xfId="34086"/>
    <cellStyle name="强调文字颜色 4 5 3 2" xfId="17918"/>
    <cellStyle name="强调文字颜色 4 5 3 2 2" xfId="34087"/>
    <cellStyle name="强调文字颜色 4 5 3 2 3" xfId="34088"/>
    <cellStyle name="强调文字颜色 4 5 4" xfId="34089"/>
    <cellStyle name="强调文字颜色 4 5 4 2" xfId="17950"/>
    <cellStyle name="强调文字颜色 4 5 4 2 2" xfId="34090"/>
    <cellStyle name="强调文字颜色 4 5 4 2 3" xfId="34091"/>
    <cellStyle name="强调文字颜色 4 5 5" xfId="34092"/>
    <cellStyle name="强调文字颜色 4 5 5 2" xfId="24089"/>
    <cellStyle name="强调文字颜色 4 5 5 2 2" xfId="34093"/>
    <cellStyle name="强调文字颜色 4 5 5 2 3" xfId="28014"/>
    <cellStyle name="强调文字颜色 4 5 6" xfId="34094"/>
    <cellStyle name="强调文字颜色 4 5 6 2" xfId="24100"/>
    <cellStyle name="强调文字颜色 4 5 6 3" xfId="34095"/>
    <cellStyle name="强调文字颜色 4 6" xfId="34096"/>
    <cellStyle name="强调文字颜色 4 6 2" xfId="34097"/>
    <cellStyle name="强调文字颜色 4 6 2 2" xfId="19144"/>
    <cellStyle name="强调文字颜色 4 6 2 2 2" xfId="778"/>
    <cellStyle name="强调文字颜色 4 6 2 2 3" xfId="16954"/>
    <cellStyle name="强调文字颜色 4 6 3" xfId="34098"/>
    <cellStyle name="强调文字颜色 4 6 3 2" xfId="19224"/>
    <cellStyle name="强调文字颜色 4 6 3 2 2" xfId="18548"/>
    <cellStyle name="强调文字颜色 4 6 3 2 3" xfId="18567"/>
    <cellStyle name="强调文字颜色 4 6 4" xfId="34099"/>
    <cellStyle name="强调文字颜色 4 6 4 2" xfId="15851"/>
    <cellStyle name="强调文字颜色 4 6 4 3" xfId="34100"/>
    <cellStyle name="强调文字颜色 4 7" xfId="34101"/>
    <cellStyle name="强调文字颜色 4 7 2" xfId="34102"/>
    <cellStyle name="强调文字颜色 4 7 2 2" xfId="20192"/>
    <cellStyle name="强调文字颜色 4 7 2 2 2" xfId="20194"/>
    <cellStyle name="强调文字颜色 4 7 2 2 3" xfId="20196"/>
    <cellStyle name="强调文字颜色 4 7 3" xfId="22816"/>
    <cellStyle name="强调文字颜色 4 7 3 2" xfId="20260"/>
    <cellStyle name="强调文字颜色 4 7 3 3" xfId="34103"/>
    <cellStyle name="强调文字颜色 4 8" xfId="34104"/>
    <cellStyle name="强调文字颜色 4 8 2" xfId="31892"/>
    <cellStyle name="强调文字颜色 4 8 2 2" xfId="21202"/>
    <cellStyle name="强调文字颜色 4 8 2 2 2" xfId="21204"/>
    <cellStyle name="强调文字颜色 4 8 2 2 3" xfId="21206"/>
    <cellStyle name="强调文字颜色 4 8 3" xfId="5647"/>
    <cellStyle name="强调文字颜色 4 8 3 2" xfId="11089"/>
    <cellStyle name="强调文字颜色 4 8 3 3" xfId="4481"/>
    <cellStyle name="强调文字颜色 4 9" xfId="34105"/>
    <cellStyle name="强调文字颜色 4 9 2" xfId="34106"/>
    <cellStyle name="强调文字颜色 4 9 2 2" xfId="22574"/>
    <cellStyle name="强调文字颜色 4 9 2 2 2" xfId="22576"/>
    <cellStyle name="强调文字颜色 4 9 2 2 3" xfId="22578"/>
    <cellStyle name="强调文字颜色 4 9 3" xfId="11318"/>
    <cellStyle name="强调文字颜色 4 9 3 2" xfId="11324"/>
    <cellStyle name="强调文字颜色 4 9 3 3" xfId="2589"/>
    <cellStyle name="强调文字颜色 5 10" xfId="26924"/>
    <cellStyle name="强调文字颜色 5 10 2" xfId="26928"/>
    <cellStyle name="强调文字颜色 5 10 2 2" xfId="34107"/>
    <cellStyle name="强调文字颜色 5 10 2 3" xfId="34108"/>
    <cellStyle name="强调文字颜色 5 11" xfId="26934"/>
    <cellStyle name="强调文字颜色 5 11 2" xfId="34109"/>
    <cellStyle name="强调文字颜色 5 11 2 2" xfId="34110"/>
    <cellStyle name="强调文字颜色 5 11 2 3" xfId="34111"/>
    <cellStyle name="强调文字颜色 5 12" xfId="26936"/>
    <cellStyle name="强调文字颜色 5 12 2" xfId="34112"/>
    <cellStyle name="强调文字颜色 5 12 2 2" xfId="34113"/>
    <cellStyle name="强调文字颜色 5 12 2 3" xfId="34114"/>
    <cellStyle name="强调文字颜色 5 13" xfId="34115"/>
    <cellStyle name="强调文字颜色 5 13 2" xfId="27861"/>
    <cellStyle name="强调文字颜色 5 13 3" xfId="34116"/>
    <cellStyle name="强调文字颜色 5 14" xfId="34117"/>
    <cellStyle name="强调文字颜色 5 15" xfId="34118"/>
    <cellStyle name="强调文字颜色 5 16" xfId="34119"/>
    <cellStyle name="强调文字颜色 5 2" xfId="5028"/>
    <cellStyle name="强调文字颜色 5 2 10" xfId="20517"/>
    <cellStyle name="强调文字颜色 5 2 10 2" xfId="34120"/>
    <cellStyle name="强调文字颜色 5 2 10 2 2" xfId="34121"/>
    <cellStyle name="强调文字颜色 5 2 10 2 3" xfId="34122"/>
    <cellStyle name="强调文字颜色 5 2 11" xfId="26681"/>
    <cellStyle name="强调文字颜色 5 2 11 2" xfId="34123"/>
    <cellStyle name="强调文字颜色 5 2 11 2 2" xfId="34124"/>
    <cellStyle name="强调文字颜色 5 2 11 2 3" xfId="34125"/>
    <cellStyle name="强调文字颜色 5 2 12" xfId="34126"/>
    <cellStyle name="强调文字颜色 5 2 12 2" xfId="34127"/>
    <cellStyle name="强调文字颜色 5 2 12 3" xfId="34128"/>
    <cellStyle name="强调文字颜色 5 2 13" xfId="34129"/>
    <cellStyle name="强调文字颜色 5 2 14" xfId="34130"/>
    <cellStyle name="强调文字颜色 5 2 2" xfId="34002"/>
    <cellStyle name="强调文字颜色 5 2 2 10" xfId="13332"/>
    <cellStyle name="强调文字颜色 5 2 2 2" xfId="34004"/>
    <cellStyle name="强调文字颜色 5 2 2 2 2" xfId="34131"/>
    <cellStyle name="强调文字颜色 5 2 2 2 2 2" xfId="9080"/>
    <cellStyle name="强调文字颜色 5 2 2 2 2 2 2" xfId="34132"/>
    <cellStyle name="强调文字颜色 5 2 2 2 2 2 3" xfId="34133"/>
    <cellStyle name="强调文字颜色 5 2 2 2 3" xfId="34134"/>
    <cellStyle name="强调文字颜色 5 2 2 2 3 2" xfId="15401"/>
    <cellStyle name="强调文字颜色 5 2 2 2 3 2 2" xfId="34135"/>
    <cellStyle name="强调文字颜色 5 2 2 2 3 2 3" xfId="34136"/>
    <cellStyle name="强调文字颜色 5 2 2 2 4" xfId="34137"/>
    <cellStyle name="强调文字颜色 5 2 2 2 4 2" xfId="18650"/>
    <cellStyle name="强调文字颜色 5 2 2 2 4 3" xfId="4199"/>
    <cellStyle name="强调文字颜色 5 2 2 3" xfId="34006"/>
    <cellStyle name="强调文字颜色 5 2 2 3 2" xfId="2115"/>
    <cellStyle name="强调文字颜色 5 2 2 3 2 2" xfId="27129"/>
    <cellStyle name="强调文字颜色 5 2 2 3 2 3" xfId="2573"/>
    <cellStyle name="强调文字颜色 5 2 2 4" xfId="34138"/>
    <cellStyle name="强调文字颜色 5 2 2 4 2" xfId="13051"/>
    <cellStyle name="强调文字颜色 5 2 2 4 2 2" xfId="34139"/>
    <cellStyle name="强调文字颜色 5 2 2 4 2 3" xfId="162"/>
    <cellStyle name="强调文字颜色 5 2 2 5" xfId="34140"/>
    <cellStyle name="强调文字颜色 5 2 2 5 2" xfId="34141"/>
    <cellStyle name="强调文字颜色 5 2 2 5 2 2" xfId="34142"/>
    <cellStyle name="强调文字颜色 5 2 2 5 2 3" xfId="2730"/>
    <cellStyle name="强调文字颜色 5 2 2 6" xfId="34143"/>
    <cellStyle name="强调文字颜色 5 2 2 6 2" xfId="13076"/>
    <cellStyle name="强调文字颜色 5 2 2 6 2 2" xfId="34144"/>
    <cellStyle name="强调文字颜色 5 2 2 6 2 3" xfId="4818"/>
    <cellStyle name="强调文字颜色 5 2 2 7" xfId="34145"/>
    <cellStyle name="强调文字颜色 5 2 2 7 2" xfId="34146"/>
    <cellStyle name="强调文字颜色 5 2 2 7 2 2" xfId="34147"/>
    <cellStyle name="强调文字颜色 5 2 2 7 2 3" xfId="31828"/>
    <cellStyle name="强调文字颜色 5 2 2 8" xfId="34148"/>
    <cellStyle name="强调文字颜色 5 2 2 8 2" xfId="34149"/>
    <cellStyle name="强调文字颜色 5 2 2 8 3" xfId="34150"/>
    <cellStyle name="强调文字颜色 5 2 2 9" xfId="34151"/>
    <cellStyle name="强调文字颜色 5 2 3" xfId="34152"/>
    <cellStyle name="强调文字颜色 5 2 3 10" xfId="14762"/>
    <cellStyle name="强调文字颜色 5 2 3 2" xfId="34153"/>
    <cellStyle name="强调文字颜色 5 2 3 2 2" xfId="34154"/>
    <cellStyle name="强调文字颜色 5 2 3 2 2 2" xfId="34155"/>
    <cellStyle name="强调文字颜色 5 2 3 2 2 2 2" xfId="34156"/>
    <cellStyle name="强调文字颜色 5 2 3 2 2 2 3" xfId="34157"/>
    <cellStyle name="强调文字颜色 5 2 3 2 3" xfId="34158"/>
    <cellStyle name="强调文字颜色 5 2 3 2 3 2" xfId="25241"/>
    <cellStyle name="强调文字颜色 5 2 3 2 3 2 2" xfId="25245"/>
    <cellStyle name="强调文字颜色 5 2 3 2 3 2 3" xfId="19006"/>
    <cellStyle name="强调文字颜色 5 2 3 2 4" xfId="34159"/>
    <cellStyle name="强调文字颜色 5 2 3 2 4 2" xfId="18690"/>
    <cellStyle name="强调文字颜色 5 2 3 2 4 2 2" xfId="520"/>
    <cellStyle name="强调文字颜色 5 2 3 2 4 2 3" xfId="34160"/>
    <cellStyle name="强调文字颜色 5 2 3 2 5" xfId="34161"/>
    <cellStyle name="强调文字颜色 5 2 3 2 5 2" xfId="34162"/>
    <cellStyle name="强调文字颜色 5 2 3 2 5 3" xfId="4063"/>
    <cellStyle name="强调文字颜色 5 2 3 3" xfId="34163"/>
    <cellStyle name="强调文字颜色 5 2 3 3 2" xfId="34164"/>
    <cellStyle name="强调文字颜色 5 2 3 3 2 2" xfId="34165"/>
    <cellStyle name="强调文字颜色 5 2 3 3 2 3" xfId="5335"/>
    <cellStyle name="强调文字颜色 5 2 3 4" xfId="34166"/>
    <cellStyle name="强调文字颜色 5 2 3 4 2" xfId="34167"/>
    <cellStyle name="强调文字颜色 5 2 3 4 2 2" xfId="34168"/>
    <cellStyle name="强调文字颜色 5 2 3 4 2 3" xfId="5592"/>
    <cellStyle name="强调文字颜色 5 2 3 5" xfId="34169"/>
    <cellStyle name="强调文字颜色 5 2 3 5 2" xfId="34170"/>
    <cellStyle name="强调文字颜色 5 2 3 5 2 2" xfId="34171"/>
    <cellStyle name="强调文字颜色 5 2 3 5 2 3" xfId="5237"/>
    <cellStyle name="强调文字颜色 5 2 3 6" xfId="34172"/>
    <cellStyle name="强调文字颜色 5 2 3 6 2" xfId="32200"/>
    <cellStyle name="强调文字颜色 5 2 3 6 2 2" xfId="34173"/>
    <cellStyle name="强调文字颜色 5 2 3 6 2 3" xfId="34174"/>
    <cellStyle name="强调文字颜色 5 2 3 7" xfId="34175"/>
    <cellStyle name="强调文字颜色 5 2 3 7 2" xfId="3792"/>
    <cellStyle name="强调文字颜色 5 2 3 7 2 2" xfId="34176"/>
    <cellStyle name="强调文字颜色 5 2 3 7 2 3" xfId="34177"/>
    <cellStyle name="强调文字颜色 5 2 3 8" xfId="34178"/>
    <cellStyle name="强调文字颜色 5 2 3 8 2" xfId="3804"/>
    <cellStyle name="强调文字颜色 5 2 3 8 3" xfId="34179"/>
    <cellStyle name="强调文字颜色 5 2 3 9" xfId="34180"/>
    <cellStyle name="强调文字颜色 5 2 4" xfId="34181"/>
    <cellStyle name="强调文字颜色 5 2 4 2" xfId="34182"/>
    <cellStyle name="强调文字颜色 5 2 4 2 2" xfId="34183"/>
    <cellStyle name="强调文字颜色 5 2 4 2 2 2" xfId="34184"/>
    <cellStyle name="强调文字颜色 5 2 4 2 2 2 2" xfId="34185"/>
    <cellStyle name="强调文字颜色 5 2 4 2 2 2 3" xfId="34186"/>
    <cellStyle name="强调文字颜色 5 2 4 2 3" xfId="34187"/>
    <cellStyle name="强调文字颜色 5 2 4 2 3 2" xfId="34188"/>
    <cellStyle name="强调文字颜色 5 2 4 2 3 3" xfId="4368"/>
    <cellStyle name="强调文字颜色 5 2 4 3" xfId="34189"/>
    <cellStyle name="强调文字颜色 5 2 4 3 2" xfId="34190"/>
    <cellStyle name="强调文字颜色 5 2 4 3 2 2" xfId="34191"/>
    <cellStyle name="强调文字颜色 5 2 4 3 2 3" xfId="5750"/>
    <cellStyle name="强调文字颜色 5 2 4 4" xfId="34192"/>
    <cellStyle name="强调文字颜色 5 2 4 4 2" xfId="34193"/>
    <cellStyle name="强调文字颜色 5 2 4 4 2 2" xfId="34194"/>
    <cellStyle name="强调文字颜色 5 2 4 4 2 3" xfId="34195"/>
    <cellStyle name="强调文字颜色 5 2 4 5" xfId="34196"/>
    <cellStyle name="强调文字颜色 5 2 4 5 2" xfId="34197"/>
    <cellStyle name="强调文字颜色 5 2 4 5 2 2" xfId="34198"/>
    <cellStyle name="强调文字颜色 5 2 4 5 2 3" xfId="34199"/>
    <cellStyle name="强调文字颜色 5 2 4 6" xfId="34200"/>
    <cellStyle name="强调文字颜色 5 2 4 6 2" xfId="23828"/>
    <cellStyle name="强调文字颜色 5 2 4 6 3" xfId="34201"/>
    <cellStyle name="强调文字颜色 5 2 4 7" xfId="34202"/>
    <cellStyle name="强调文字颜色 5 2 4 8" xfId="34203"/>
    <cellStyle name="强调文字颜色 5 2 5" xfId="34204"/>
    <cellStyle name="强调文字颜色 5 2 5 2" xfId="34206"/>
    <cellStyle name="强调文字颜色 5 2 5 2 2" xfId="34208"/>
    <cellStyle name="强调文字颜色 5 2 5 2 2 2" xfId="34210"/>
    <cellStyle name="强调文字颜色 5 2 5 2 2 3" xfId="4072"/>
    <cellStyle name="强调文字颜色 5 2 5 3" xfId="34211"/>
    <cellStyle name="强调文字颜色 5 2 5 3 2" xfId="34212"/>
    <cellStyle name="强调文字颜色 5 2 5 3 2 2" xfId="34213"/>
    <cellStyle name="强调文字颜色 5 2 5 3 2 3" xfId="34214"/>
    <cellStyle name="强调文字颜色 5 2 5 4" xfId="34215"/>
    <cellStyle name="强调文字颜色 5 2 5 4 2" xfId="34216"/>
    <cellStyle name="强调文字颜色 5 2 5 4 3" xfId="34217"/>
    <cellStyle name="强调文字颜色 5 2 6" xfId="34218"/>
    <cellStyle name="强调文字颜色 5 2 6 2" xfId="34220"/>
    <cellStyle name="强调文字颜色 5 2 6 2 2" xfId="23320"/>
    <cellStyle name="强调文字颜色 5 2 6 2 2 2" xfId="34222"/>
    <cellStyle name="强调文字颜色 5 2 6 2 2 3" xfId="34223"/>
    <cellStyle name="强调文字颜色 5 2 6 3" xfId="9496"/>
    <cellStyle name="强调文字颜色 5 2 6 3 2" xfId="34224"/>
    <cellStyle name="强调文字颜色 5 2 6 3 3" xfId="34225"/>
    <cellStyle name="强调文字颜色 5 2 7" xfId="34226"/>
    <cellStyle name="强调文字颜色 5 2 7 2" xfId="34228"/>
    <cellStyle name="强调文字颜色 5 2 7 2 2" xfId="34230"/>
    <cellStyle name="强调文字颜色 5 2 7 2 3" xfId="29834"/>
    <cellStyle name="强调文字颜色 5 2 8" xfId="34231"/>
    <cellStyle name="强调文字颜色 5 2 8 2" xfId="34232"/>
    <cellStyle name="强调文字颜色 5 2 8 2 2" xfId="34233"/>
    <cellStyle name="强调文字颜色 5 2 8 2 3" xfId="31687"/>
    <cellStyle name="强调文字颜色 5 2 9" xfId="34234"/>
    <cellStyle name="强调文字颜色 5 2 9 2" xfId="34235"/>
    <cellStyle name="强调文字颜色 5 2 9 2 2" xfId="34236"/>
    <cellStyle name="强调文字颜色 5 2 9 2 3" xfId="34237"/>
    <cellStyle name="强调文字颜色 5 2_11" xfId="34238"/>
    <cellStyle name="强调文字颜色 5 3" xfId="34008"/>
    <cellStyle name="强调文字颜色 5 3 10" xfId="34239"/>
    <cellStyle name="强调文字颜色 5 3 10 2" xfId="33421"/>
    <cellStyle name="强调文字颜色 5 3 10 3" xfId="33424"/>
    <cellStyle name="强调文字颜色 5 3 11" xfId="34240"/>
    <cellStyle name="强调文字颜色 5 3 12" xfId="30261"/>
    <cellStyle name="强调文字颜色 5 3 2" xfId="18372"/>
    <cellStyle name="强调文字颜色 5 3 2 2" xfId="34241"/>
    <cellStyle name="强调文字颜色 5 3 2 2 2" xfId="34242"/>
    <cellStyle name="强调文字颜色 5 3 2 2 2 2" xfId="15901"/>
    <cellStyle name="强调文字颜色 5 3 2 2 2 2 2" xfId="34243"/>
    <cellStyle name="强调文字颜色 5 3 2 2 2 2 3" xfId="34244"/>
    <cellStyle name="强调文字颜色 5 3 2 2 3" xfId="34245"/>
    <cellStyle name="强调文字颜色 5 3 2 2 3 2" xfId="34246"/>
    <cellStyle name="强调文字颜色 5 3 2 2 3 2 2" xfId="34247"/>
    <cellStyle name="强调文字颜色 5 3 2 2 3 2 3" xfId="34248"/>
    <cellStyle name="强调文字颜色 5 3 2 2 4" xfId="34249"/>
    <cellStyle name="强调文字颜色 5 3 2 2 4 2" xfId="18266"/>
    <cellStyle name="强调文字颜色 5 3 2 2 4 3" xfId="6755"/>
    <cellStyle name="强调文字颜色 5 3 2 3" xfId="34250"/>
    <cellStyle name="强调文字颜色 5 3 2 3 2" xfId="3212"/>
    <cellStyle name="强调文字颜色 5 3 2 3 2 2" xfId="24156"/>
    <cellStyle name="强调文字颜色 5 3 2 3 2 3" xfId="7009"/>
    <cellStyle name="强调文字颜色 5 3 2 4" xfId="34251"/>
    <cellStyle name="强调文字颜色 5 3 2 4 2" xfId="34252"/>
    <cellStyle name="强调文字颜色 5 3 2 4 2 2" xfId="34253"/>
    <cellStyle name="强调文字颜色 5 3 2 4 2 3" xfId="7153"/>
    <cellStyle name="强调文字颜色 5 3 2 5" xfId="34254"/>
    <cellStyle name="强调文字颜色 5 3 2 5 2" xfId="34255"/>
    <cellStyle name="强调文字颜色 5 3 2 5 2 2" xfId="34256"/>
    <cellStyle name="强调文字颜色 5 3 2 5 2 3" xfId="7251"/>
    <cellStyle name="强调文字颜色 5 3 2 6" xfId="34257"/>
    <cellStyle name="强调文字颜色 5 3 2 6 2" xfId="13249"/>
    <cellStyle name="强调文字颜色 5 3 2 6 3" xfId="34258"/>
    <cellStyle name="强调文字颜色 5 3 2 7" xfId="34259"/>
    <cellStyle name="强调文字颜色 5 3 2 8" xfId="34260"/>
    <cellStyle name="强调文字颜色 5 3 3" xfId="34010"/>
    <cellStyle name="强调文字颜色 5 3 3 2" xfId="28650"/>
    <cellStyle name="强调文字颜色 5 3 3 2 2" xfId="34261"/>
    <cellStyle name="强调文字颜色 5 3 3 2 2 2" xfId="24620"/>
    <cellStyle name="强调文字颜色 5 3 3 2 2 2 2" xfId="34262"/>
    <cellStyle name="强调文字颜色 5 3 3 2 2 2 3" xfId="34263"/>
    <cellStyle name="强调文字颜色 5 3 3 2 3" xfId="34264"/>
    <cellStyle name="强调文字颜色 5 3 3 2 3 2" xfId="34265"/>
    <cellStyle name="强调文字颜色 5 3 3 2 3 2 2" xfId="34266"/>
    <cellStyle name="强调文字颜色 5 3 3 2 3 2 3" xfId="34267"/>
    <cellStyle name="强调文字颜色 5 3 3 2 4" xfId="34268"/>
    <cellStyle name="强调文字颜色 5 3 3 2 4 2" xfId="18872"/>
    <cellStyle name="强调文字颜色 5 3 3 2 4 3" xfId="6498"/>
    <cellStyle name="强调文字颜色 5 3 3 3" xfId="34269"/>
    <cellStyle name="强调文字颜色 5 3 3 3 2" xfId="34270"/>
    <cellStyle name="强调文字颜色 5 3 3 3 2 2" xfId="34271"/>
    <cellStyle name="强调文字颜色 5 3 3 3 2 3" xfId="7904"/>
    <cellStyle name="强调文字颜色 5 3 3 4" xfId="34272"/>
    <cellStyle name="强调文字颜色 5 3 3 4 2" xfId="34273"/>
    <cellStyle name="强调文字颜色 5 3 3 4 2 2" xfId="34274"/>
    <cellStyle name="强调文字颜色 5 3 3 4 2 3" xfId="8050"/>
    <cellStyle name="强调文字颜色 5 3 3 5" xfId="34275"/>
    <cellStyle name="强调文字颜色 5 3 3 5 2" xfId="34276"/>
    <cellStyle name="强调文字颜色 5 3 3 5 2 2" xfId="34277"/>
    <cellStyle name="强调文字颜色 5 3 3 5 2 3" xfId="8141"/>
    <cellStyle name="强调文字颜色 5 3 3 6" xfId="34278"/>
    <cellStyle name="强调文字颜色 5 3 3 6 2" xfId="32206"/>
    <cellStyle name="强调文字颜色 5 3 3 6 3" xfId="34279"/>
    <cellStyle name="强调文字颜色 5 3 3 7" xfId="34280"/>
    <cellStyle name="强调文字颜色 5 3 3 8" xfId="34281"/>
    <cellStyle name="强调文字颜色 5 3 4" xfId="34282"/>
    <cellStyle name="强调文字颜色 5 3 4 2" xfId="1633"/>
    <cellStyle name="强调文字颜色 5 3 4 2 2" xfId="34283"/>
    <cellStyle name="强调文字颜色 5 3 4 2 2 2" xfId="34284"/>
    <cellStyle name="强调文字颜色 5 3 4 2 2 2 2" xfId="34285"/>
    <cellStyle name="强调文字颜色 5 3 4 2 2 2 3" xfId="34286"/>
    <cellStyle name="强调文字颜色 5 3 4 2 3" xfId="34287"/>
    <cellStyle name="强调文字颜色 5 3 4 2 3 2" xfId="34288"/>
    <cellStyle name="强调文字颜色 5 3 4 2 3 3" xfId="8309"/>
    <cellStyle name="强调文字颜色 5 3 4 3" xfId="34289"/>
    <cellStyle name="强调文字颜色 5 3 4 3 2" xfId="34290"/>
    <cellStyle name="强调文字颜色 5 3 4 3 2 2" xfId="34291"/>
    <cellStyle name="强调文字颜色 5 3 4 3 2 3" xfId="8376"/>
    <cellStyle name="强调文字颜色 5 3 4 4" xfId="34292"/>
    <cellStyle name="强调文字颜色 5 3 4 4 2" xfId="34293"/>
    <cellStyle name="强调文字颜色 5 3 4 4 2 2" xfId="34294"/>
    <cellStyle name="强调文字颜色 5 3 4 4 2 3" xfId="2330"/>
    <cellStyle name="强调文字颜色 5 3 4 5" xfId="34295"/>
    <cellStyle name="强调文字颜色 5 3 4 5 2" xfId="34296"/>
    <cellStyle name="强调文字颜色 5 3 4 5 3" xfId="34297"/>
    <cellStyle name="强调文字颜色 5 3 4 6" xfId="34298"/>
    <cellStyle name="强调文字颜色 5 3 4 7" xfId="34299"/>
    <cellStyle name="强调文字颜色 5 3 5" xfId="34300"/>
    <cellStyle name="强调文字颜色 5 3 5 2" xfId="34302"/>
    <cellStyle name="强调文字颜色 5 3 5 2 2" xfId="15772"/>
    <cellStyle name="强调文字颜色 5 3 5 2 2 2" xfId="34304"/>
    <cellStyle name="强调文字颜色 5 3 5 2 2 3" xfId="1004"/>
    <cellStyle name="强调文字颜色 5 3 5 3" xfId="34305"/>
    <cellStyle name="强调文字颜色 5 3 5 3 2" xfId="34306"/>
    <cellStyle name="强调文字颜色 5 3 5 3 3" xfId="34307"/>
    <cellStyle name="强调文字颜色 5 3 6" xfId="34308"/>
    <cellStyle name="强调文字颜色 5 3 6 2" xfId="34310"/>
    <cellStyle name="强调文字颜色 5 3 6 2 2" xfId="34312"/>
    <cellStyle name="强调文字颜色 5 3 6 2 3" xfId="34313"/>
    <cellStyle name="强调文字颜色 5 3 7" xfId="29870"/>
    <cellStyle name="强调文字颜色 5 3 7 2" xfId="29872"/>
    <cellStyle name="强调文字颜色 5 3 7 2 2" xfId="34314"/>
    <cellStyle name="强调文字颜色 5 3 7 2 3" xfId="34315"/>
    <cellStyle name="强调文字颜色 5 3 8" xfId="34316"/>
    <cellStyle name="强调文字颜色 5 3 8 2" xfId="34317"/>
    <cellStyle name="强调文字颜色 5 3 8 2 2" xfId="34318"/>
    <cellStyle name="强调文字颜色 5 3 8 2 3" xfId="34319"/>
    <cellStyle name="强调文字颜色 5 3 9" xfId="34320"/>
    <cellStyle name="强调文字颜色 5 3 9 2" xfId="34321"/>
    <cellStyle name="强调文字颜色 5 3 9 2 2" xfId="34322"/>
    <cellStyle name="强调文字颜色 5 3 9 2 3" xfId="34323"/>
    <cellStyle name="强调文字颜色 5 3_11" xfId="29940"/>
    <cellStyle name="强调文字颜色 5 4" xfId="34324"/>
    <cellStyle name="强调文字颜色 5 4 10" xfId="25837"/>
    <cellStyle name="强调文字颜色 5 4 2" xfId="34325"/>
    <cellStyle name="强调文字颜色 5 4 2 2" xfId="34326"/>
    <cellStyle name="强调文字颜色 5 4 2 2 2" xfId="34327"/>
    <cellStyle name="强调文字颜色 5 4 2 2 2 2" xfId="10535"/>
    <cellStyle name="强调文字颜色 5 4 2 2 2 3" xfId="8949"/>
    <cellStyle name="强调文字颜色 5 4 2 3" xfId="34328"/>
    <cellStyle name="强调文字颜色 5 4 2 3 2" xfId="3289"/>
    <cellStyle name="强调文字颜色 5 4 2 3 2 2" xfId="27824"/>
    <cellStyle name="强调文字颜色 5 4 2 3 2 3" xfId="9104"/>
    <cellStyle name="强调文字颜色 5 4 2 4" xfId="34329"/>
    <cellStyle name="强调文字颜色 5 4 2 4 2" xfId="34330"/>
    <cellStyle name="强调文字颜色 5 4 2 4 3" xfId="34331"/>
    <cellStyle name="强调文字颜色 5 4 3" xfId="34332"/>
    <cellStyle name="强调文字颜色 5 4 3 2" xfId="34333"/>
    <cellStyle name="强调文字颜色 5 4 3 2 2" xfId="34334"/>
    <cellStyle name="强调文字颜色 5 4 3 2 3" xfId="34335"/>
    <cellStyle name="强调文字颜色 5 4 4" xfId="34336"/>
    <cellStyle name="强调文字颜色 5 4 4 2" xfId="34337"/>
    <cellStyle name="强调文字颜色 5 4 4 2 2" xfId="3257"/>
    <cellStyle name="强调文字颜色 5 4 4 2 3" xfId="3340"/>
    <cellStyle name="强调文字颜色 5 4 5" xfId="34338"/>
    <cellStyle name="强调文字颜色 5 4 5 2" xfId="34340"/>
    <cellStyle name="强调文字颜色 5 4 5 2 2" xfId="6076"/>
    <cellStyle name="强调文字颜色 5 4 5 2 3" xfId="6654"/>
    <cellStyle name="强调文字颜色 5 4 6" xfId="8801"/>
    <cellStyle name="强调文字颜色 5 4 6 2" xfId="11396"/>
    <cellStyle name="强调文字颜色 5 4 6 2 2" xfId="6196"/>
    <cellStyle name="强调文字颜色 5 4 6 2 3" xfId="6702"/>
    <cellStyle name="强调文字颜色 5 4 7" xfId="11409"/>
    <cellStyle name="强调文字颜色 5 4 7 2" xfId="34342"/>
    <cellStyle name="强调文字颜色 5 4 7 2 2" xfId="4659"/>
    <cellStyle name="强调文字颜色 5 4 7 2 3" xfId="34343"/>
    <cellStyle name="强调文字颜色 5 4 8" xfId="11412"/>
    <cellStyle name="强调文字颜色 5 4 8 2" xfId="34344"/>
    <cellStyle name="强调文字颜色 5 4 8 3" xfId="34345"/>
    <cellStyle name="强调文字颜色 5 4 9" xfId="34346"/>
    <cellStyle name="强调文字颜色 5 5" xfId="34347"/>
    <cellStyle name="强调文字颜色 5 5 2" xfId="34348"/>
    <cellStyle name="强调文字颜色 5 5 2 2" xfId="16769"/>
    <cellStyle name="强调文字颜色 5 5 2 2 2" xfId="34349"/>
    <cellStyle name="强调文字颜色 5 5 2 2 3" xfId="34350"/>
    <cellStyle name="强调文字颜色 5 5 3" xfId="34351"/>
    <cellStyle name="强调文字颜色 5 5 3 2" xfId="16775"/>
    <cellStyle name="强调文字颜色 5 5 3 2 2" xfId="34352"/>
    <cellStyle name="强调文字颜色 5 5 3 2 3" xfId="34353"/>
    <cellStyle name="强调文字颜色 5 5 4" xfId="34354"/>
    <cellStyle name="强调文字颜色 5 5 4 2" xfId="34355"/>
    <cellStyle name="强调文字颜色 5 5 4 2 2" xfId="3820"/>
    <cellStyle name="强调文字颜色 5 5 4 2 3" xfId="3850"/>
    <cellStyle name="强调文字颜色 5 5 5" xfId="34356"/>
    <cellStyle name="强调文字颜色 5 5 5 2" xfId="34358"/>
    <cellStyle name="强调文字颜色 5 5 5 2 2" xfId="4023"/>
    <cellStyle name="强调文字颜色 5 5 5 2 3" xfId="3975"/>
    <cellStyle name="强调文字颜色 5 5 6" xfId="8820"/>
    <cellStyle name="强调文字颜色 5 5 6 2" xfId="34360"/>
    <cellStyle name="强调文字颜色 5 5 6 3" xfId="34362"/>
    <cellStyle name="强调文字颜色 5 6" xfId="34364"/>
    <cellStyle name="强调文字颜色 5 6 2" xfId="31896"/>
    <cellStyle name="强调文字颜色 5 6 2 2" xfId="13008"/>
    <cellStyle name="强调文字颜色 5 6 2 2 2" xfId="206"/>
    <cellStyle name="强调文字颜色 5 6 2 2 3" xfId="177"/>
    <cellStyle name="强调文字颜色 5 6 3" xfId="34365"/>
    <cellStyle name="强调文字颜色 5 6 3 2" xfId="13020"/>
    <cellStyle name="强调文字颜色 5 6 3 2 2" xfId="34366"/>
    <cellStyle name="强调文字颜色 5 6 3 2 3" xfId="34367"/>
    <cellStyle name="强调文字颜色 5 6 4" xfId="8830"/>
    <cellStyle name="强调文字颜色 5 6 4 2" xfId="10573"/>
    <cellStyle name="强调文字颜色 5 6 4 3" xfId="34368"/>
    <cellStyle name="强调文字颜色 5 7" xfId="34369"/>
    <cellStyle name="强调文字颜色 5 7 2" xfId="34370"/>
    <cellStyle name="强调文字颜色 5 7 2 2" xfId="13072"/>
    <cellStyle name="强调文字颜色 5 7 2 2 2" xfId="34371"/>
    <cellStyle name="强调文字颜色 5 7 2 2 3" xfId="34372"/>
    <cellStyle name="强调文字颜色 5 7 3" xfId="22819"/>
    <cellStyle name="强调文字颜色 5 7 3 2" xfId="13085"/>
    <cellStyle name="强调文字颜色 5 7 3 3" xfId="34373"/>
    <cellStyle name="强调文字颜色 5 8" xfId="34374"/>
    <cellStyle name="强调文字颜色 5 8 2" xfId="34375"/>
    <cellStyle name="强调文字颜色 5 8 2 2" xfId="34376"/>
    <cellStyle name="强调文字颜色 5 8 2 2 2" xfId="2444"/>
    <cellStyle name="强调文字颜色 5 8 2 2 3" xfId="34377"/>
    <cellStyle name="强调文字颜色 5 8 3" xfId="11693"/>
    <cellStyle name="强调文字颜色 5 8 3 2" xfId="3786"/>
    <cellStyle name="强调文字颜色 5 8 3 3" xfId="3790"/>
    <cellStyle name="强调文字颜色 5 9" xfId="34378"/>
    <cellStyle name="强调文字颜色 5 9 2" xfId="34379"/>
    <cellStyle name="强调文字颜色 5 9 2 2" xfId="34380"/>
    <cellStyle name="强调文字颜色 5 9 2 2 2" xfId="27368"/>
    <cellStyle name="强调文字颜色 5 9 2 2 3" xfId="34381"/>
    <cellStyle name="强调文字颜色 5 9 3" xfId="11741"/>
    <cellStyle name="强调文字颜色 5 9 3 2" xfId="3913"/>
    <cellStyle name="强调文字颜色 5 9 3 3" xfId="939"/>
    <cellStyle name="强调文字颜色 6 10" xfId="34382"/>
    <cellStyle name="强调文字颜色 6 10 2" xfId="15273"/>
    <cellStyle name="强调文字颜色 6 10 2 2" xfId="15276"/>
    <cellStyle name="强调文字颜色 6 10 2 3" xfId="15288"/>
    <cellStyle name="强调文字颜色 6 11" xfId="34383"/>
    <cellStyle name="强调文字颜色 6 11 2" xfId="12101"/>
    <cellStyle name="强调文字颜色 6 11 2 2" xfId="12106"/>
    <cellStyle name="强调文字颜色 6 11 2 3" xfId="12119"/>
    <cellStyle name="强调文字颜色 6 12" xfId="34385"/>
    <cellStyle name="强调文字颜色 6 12 2" xfId="12219"/>
    <cellStyle name="强调文字颜色 6 12 2 2" xfId="12226"/>
    <cellStyle name="强调文字颜色 6 12 2 3" xfId="12245"/>
    <cellStyle name="强调文字颜色 6 13" xfId="34386"/>
    <cellStyle name="强调文字颜色 6 13 2" xfId="12336"/>
    <cellStyle name="强调文字颜色 6 13 3" xfId="12375"/>
    <cellStyle name="强调文字颜色 6 14" xfId="34387"/>
    <cellStyle name="强调文字颜色 6 15" xfId="34388"/>
    <cellStyle name="强调文字颜色 6 16" xfId="34389"/>
    <cellStyle name="强调文字颜色 6 2" xfId="34390"/>
    <cellStyle name="强调文字颜色 6 2 10" xfId="34391"/>
    <cellStyle name="强调文字颜色 6 2 10 2" xfId="34392"/>
    <cellStyle name="强调文字颜色 6 2 10 2 2" xfId="9351"/>
    <cellStyle name="强调文字颜色 6 2 10 2 3" xfId="9355"/>
    <cellStyle name="强调文字颜色 6 2 11" xfId="34393"/>
    <cellStyle name="强调文字颜色 6 2 11 2" xfId="34394"/>
    <cellStyle name="强调文字颜色 6 2 11 2 2" xfId="34395"/>
    <cellStyle name="强调文字颜色 6 2 11 2 3" xfId="20570"/>
    <cellStyle name="强调文字颜色 6 2 12" xfId="34396"/>
    <cellStyle name="强调文字颜色 6 2 12 2" xfId="26847"/>
    <cellStyle name="强调文字颜色 6 2 12 3" xfId="34397"/>
    <cellStyle name="强调文字颜色 6 2 13" xfId="34398"/>
    <cellStyle name="强调文字颜色 6 2 14" xfId="34399"/>
    <cellStyle name="强调文字颜色 6 2 2" xfId="34400"/>
    <cellStyle name="强调文字颜色 6 2 2 10" xfId="34401"/>
    <cellStyle name="强调文字颜色 6 2 2 2" xfId="34402"/>
    <cellStyle name="强调文字颜色 6 2 2 2 2" xfId="34403"/>
    <cellStyle name="强调文字颜色 6 2 2 2 2 2" xfId="9694"/>
    <cellStyle name="强调文字颜色 6 2 2 2 2 2 2" xfId="14274"/>
    <cellStyle name="强调文字颜色 6 2 2 2 2 2 3" xfId="34404"/>
    <cellStyle name="强调文字颜色 6 2 2 2 3" xfId="34405"/>
    <cellStyle name="强调文字颜色 6 2 2 2 3 2" xfId="14625"/>
    <cellStyle name="强调文字颜色 6 2 2 2 3 2 2" xfId="14630"/>
    <cellStyle name="强调文字颜色 6 2 2 2 3 2 3" xfId="34406"/>
    <cellStyle name="强调文字颜色 6 2 2 2 4" xfId="34407"/>
    <cellStyle name="强调文字颜色 6 2 2 2 4 2" xfId="14870"/>
    <cellStyle name="强调文字颜色 6 2 2 2 4 3" xfId="34408"/>
    <cellStyle name="强调文字颜色 6 2 2 3" xfId="34409"/>
    <cellStyle name="强调文字颜色 6 2 2 3 2" xfId="25855"/>
    <cellStyle name="强调文字颜色 6 2 2 3 2 2" xfId="34410"/>
    <cellStyle name="强调文字颜色 6 2 2 3 2 3" xfId="34411"/>
    <cellStyle name="强调文字颜色 6 2 2 4" xfId="34412"/>
    <cellStyle name="强调文字颜色 6 2 2 4 2" xfId="29137"/>
    <cellStyle name="强调文字颜色 6 2 2 4 2 2" xfId="34413"/>
    <cellStyle name="强调文字颜色 6 2 2 4 2 3" xfId="34414"/>
    <cellStyle name="强调文字颜色 6 2 2 5" xfId="34415"/>
    <cellStyle name="强调文字颜色 6 2 2 5 2" xfId="18481"/>
    <cellStyle name="强调文字颜色 6 2 2 5 2 2" xfId="21587"/>
    <cellStyle name="强调文字颜色 6 2 2 5 2 3" xfId="21589"/>
    <cellStyle name="强调文字颜色 6 2 2 6" xfId="34416"/>
    <cellStyle name="强调文字颜色 6 2 2 6 2" xfId="18500"/>
    <cellStyle name="强调文字颜色 6 2 2 6 2 2" xfId="34417"/>
    <cellStyle name="强调文字颜色 6 2 2 6 2 3" xfId="34418"/>
    <cellStyle name="强调文字颜色 6 2 2 7" xfId="34419"/>
    <cellStyle name="强调文字颜色 6 2 2 7 2" xfId="21606"/>
    <cellStyle name="强调文字颜色 6 2 2 7 2 2" xfId="34420"/>
    <cellStyle name="强调文字颜色 6 2 2 7 2 3" xfId="31914"/>
    <cellStyle name="强调文字颜色 6 2 2 8" xfId="34421"/>
    <cellStyle name="强调文字颜色 6 2 2 8 2" xfId="21614"/>
    <cellStyle name="强调文字颜色 6 2 2 8 3" xfId="21616"/>
    <cellStyle name="强调文字颜色 6 2 2 9" xfId="34422"/>
    <cellStyle name="强调文字颜色 6 2 3" xfId="34423"/>
    <cellStyle name="强调文字颜色 6 2 3 10" xfId="30738"/>
    <cellStyle name="强调文字颜色 6 2 3 2" xfId="34424"/>
    <cellStyle name="强调文字颜色 6 2 3 2 2" xfId="34425"/>
    <cellStyle name="强调文字颜色 6 2 3 2 2 2" xfId="34426"/>
    <cellStyle name="强调文字颜色 6 2 3 2 2 2 2" xfId="34427"/>
    <cellStyle name="强调文字颜色 6 2 3 2 2 2 3" xfId="34428"/>
    <cellStyle name="强调文字颜色 6 2 3 2 3" xfId="34429"/>
    <cellStyle name="强调文字颜色 6 2 3 2 3 2" xfId="34430"/>
    <cellStyle name="强调文字颜色 6 2 3 2 3 2 2" xfId="34431"/>
    <cellStyle name="强调文字颜色 6 2 3 2 3 2 3" xfId="34432"/>
    <cellStyle name="强调文字颜色 6 2 3 2 4" xfId="34433"/>
    <cellStyle name="强调文字颜色 6 2 3 2 4 2" xfId="34434"/>
    <cellStyle name="强调文字颜色 6 2 3 2 4 2 2" xfId="34435"/>
    <cellStyle name="强调文字颜色 6 2 3 2 4 2 3" xfId="34436"/>
    <cellStyle name="强调文字颜色 6 2 3 2 5" xfId="34437"/>
    <cellStyle name="强调文字颜色 6 2 3 2 5 2" xfId="34438"/>
    <cellStyle name="强调文字颜色 6 2 3 2 5 3" xfId="34439"/>
    <cellStyle name="强调文字颜色 6 2 3 3" xfId="34440"/>
    <cellStyle name="强调文字颜色 6 2 3 3 2" xfId="34441"/>
    <cellStyle name="强调文字颜色 6 2 3 3 2 2" xfId="34442"/>
    <cellStyle name="强调文字颜色 6 2 3 3 2 3" xfId="34443"/>
    <cellStyle name="强调文字颜色 6 2 3 4" xfId="34444"/>
    <cellStyle name="强调文字颜色 6 2 3 4 2" xfId="34445"/>
    <cellStyle name="强调文字颜色 6 2 3 4 2 2" xfId="34446"/>
    <cellStyle name="强调文字颜色 6 2 3 4 2 3" xfId="34447"/>
    <cellStyle name="强调文字颜色 6 2 3 5" xfId="34448"/>
    <cellStyle name="强调文字颜色 6 2 3 5 2" xfId="17376"/>
    <cellStyle name="强调文字颜色 6 2 3 5 2 2" xfId="34449"/>
    <cellStyle name="强调文字颜色 6 2 3 5 2 3" xfId="34450"/>
    <cellStyle name="强调文字颜色 6 2 3 6" xfId="34451"/>
    <cellStyle name="强调文字颜色 6 2 3 6 2" xfId="18227"/>
    <cellStyle name="强调文字颜色 6 2 3 6 2 2" xfId="4824"/>
    <cellStyle name="强调文字颜色 6 2 3 6 2 3" xfId="18236"/>
    <cellStyle name="强调文字颜色 6 2 3 7" xfId="34452"/>
    <cellStyle name="强调文字颜色 6 2 3 7 2" xfId="4269"/>
    <cellStyle name="强调文字颜色 6 2 3 7 2 2" xfId="5517"/>
    <cellStyle name="强调文字颜色 6 2 3 7 2 3" xfId="5528"/>
    <cellStyle name="强调文字颜色 6 2 3 8" xfId="34453"/>
    <cellStyle name="强调文字颜色 6 2 3 8 2" xfId="3280"/>
    <cellStyle name="强调文字颜色 6 2 3 8 3" xfId="5557"/>
    <cellStyle name="强调文字颜色 6 2 3 9" xfId="34454"/>
    <cellStyle name="强调文字颜色 6 2 4" xfId="34455"/>
    <cellStyle name="强调文字颜色 6 2 4 2" xfId="34456"/>
    <cellStyle name="强调文字颜色 6 2 4 2 2" xfId="34457"/>
    <cellStyle name="强调文字颜色 6 2 4 2 2 2" xfId="34458"/>
    <cellStyle name="强调文字颜色 6 2 4 2 2 2 2" xfId="34459"/>
    <cellStyle name="强调文字颜色 6 2 4 2 2 2 3" xfId="34460"/>
    <cellStyle name="强调文字颜色 6 2 4 2 3" xfId="34461"/>
    <cellStyle name="强调文字颜色 6 2 4 2 3 2" xfId="34462"/>
    <cellStyle name="强调文字颜色 6 2 4 2 3 3" xfId="34463"/>
    <cellStyle name="强调文字颜色 6 2 4 3" xfId="34464"/>
    <cellStyle name="强调文字颜色 6 2 4 3 2" xfId="34465"/>
    <cellStyle name="强调文字颜色 6 2 4 3 2 2" xfId="5368"/>
    <cellStyle name="强调文字颜色 6 2 4 3 2 3" xfId="5381"/>
    <cellStyle name="强调文字颜色 6 2 4 4" xfId="34466"/>
    <cellStyle name="强调文字颜色 6 2 4 4 2" xfId="34467"/>
    <cellStyle name="强调文字颜色 6 2 4 4 2 2" xfId="26854"/>
    <cellStyle name="强调文字颜色 6 2 4 4 2 3" xfId="26856"/>
    <cellStyle name="强调文字颜色 6 2 4 5" xfId="34468"/>
    <cellStyle name="强调文字颜色 6 2 4 5 2" xfId="21646"/>
    <cellStyle name="强调文字颜色 6 2 4 5 2 2" xfId="34469"/>
    <cellStyle name="强调文字颜色 6 2 4 5 2 3" xfId="34470"/>
    <cellStyle name="强调文字颜色 6 2 4 6" xfId="34471"/>
    <cellStyle name="强调文字颜色 6 2 4 6 2" xfId="18725"/>
    <cellStyle name="强调文字颜色 6 2 4 6 3" xfId="18738"/>
    <cellStyle name="强调文字颜色 6 2 4 7" xfId="34472"/>
    <cellStyle name="强调文字颜色 6 2 4 8" xfId="34473"/>
    <cellStyle name="强调文字颜色 6 2 5" xfId="34474"/>
    <cellStyle name="强调文字颜色 6 2 5 2" xfId="34475"/>
    <cellStyle name="强调文字颜色 6 2 5 2 2" xfId="34476"/>
    <cellStyle name="强调文字颜色 6 2 5 2 2 2" xfId="34477"/>
    <cellStyle name="强调文字颜色 6 2 5 2 2 3" xfId="6126"/>
    <cellStyle name="强调文字颜色 6 2 5 3" xfId="34478"/>
    <cellStyle name="强调文字颜色 6 2 5 3 2" xfId="34479"/>
    <cellStyle name="强调文字颜色 6 2 5 3 2 2" xfId="2138"/>
    <cellStyle name="强调文字颜色 6 2 5 3 2 3" xfId="21408"/>
    <cellStyle name="强调文字颜色 6 2 5 4" xfId="34480"/>
    <cellStyle name="强调文字颜色 6 2 5 4 2" xfId="34481"/>
    <cellStyle name="强调文字颜色 6 2 5 4 3" xfId="34482"/>
    <cellStyle name="强调文字颜色 6 2 6" xfId="34483"/>
    <cellStyle name="强调文字颜色 6 2 6 2" xfId="34484"/>
    <cellStyle name="强调文字颜色 6 2 6 2 2" xfId="34485"/>
    <cellStyle name="强调文字颜色 6 2 6 2 2 2" xfId="34486"/>
    <cellStyle name="强调文字颜色 6 2 6 2 2 3" xfId="23220"/>
    <cellStyle name="强调文字颜色 6 2 6 3" xfId="34487"/>
    <cellStyle name="强调文字颜色 6 2 6 3 2" xfId="34488"/>
    <cellStyle name="强调文字颜色 6 2 6 3 3" xfId="34489"/>
    <cellStyle name="强调文字颜色 6 2 7" xfId="34490"/>
    <cellStyle name="强调文字颜色 6 2 7 2" xfId="34491"/>
    <cellStyle name="强调文字颜色 6 2 7 2 2" xfId="34492"/>
    <cellStyle name="强调文字颜色 6 2 7 2 3" xfId="29108"/>
    <cellStyle name="强调文字颜色 6 2 8" xfId="34493"/>
    <cellStyle name="强调文字颜色 6 2 8 2" xfId="14522"/>
    <cellStyle name="强调文字颜色 6 2 8 2 2" xfId="34494"/>
    <cellStyle name="强调文字颜色 6 2 8 2 3" xfId="34495"/>
    <cellStyle name="强调文字颜色 6 2 9" xfId="34496"/>
    <cellStyle name="强调文字颜色 6 2 9 2" xfId="34497"/>
    <cellStyle name="强调文字颜色 6 2 9 2 2" xfId="34498"/>
    <cellStyle name="强调文字颜色 6 2 9 2 3" xfId="34499"/>
    <cellStyle name="强调文字颜色 6 2_11" xfId="34500"/>
    <cellStyle name="强调文字颜色 6 3" xfId="34501"/>
    <cellStyle name="强调文字颜色 6 3 10" xfId="34502"/>
    <cellStyle name="强调文字颜色 6 3 10 2" xfId="5911"/>
    <cellStyle name="强调文字颜色 6 3 10 3" xfId="34503"/>
    <cellStyle name="强调文字颜色 6 3 11" xfId="34504"/>
    <cellStyle name="强调文字颜色 6 3 12" xfId="34505"/>
    <cellStyle name="强调文字颜色 6 3 2" xfId="18381"/>
    <cellStyle name="强调文字颜色 6 3 2 2" xfId="34506"/>
    <cellStyle name="强调文字颜色 6 3 2 2 2" xfId="34507"/>
    <cellStyle name="强调文字颜色 6 3 2 2 2 2" xfId="17500"/>
    <cellStyle name="强调文字颜色 6 3 2 2 2 2 2" xfId="34508"/>
    <cellStyle name="强调文字颜色 6 3 2 2 2 2 3" xfId="34509"/>
    <cellStyle name="强调文字颜色 6 3 2 2 3" xfId="34510"/>
    <cellStyle name="强调文字颜色 6 3 2 2 3 2" xfId="34511"/>
    <cellStyle name="强调文字颜色 6 3 2 2 3 2 2" xfId="34512"/>
    <cellStyle name="强调文字颜色 6 3 2 2 3 2 3" xfId="34513"/>
    <cellStyle name="强调文字颜色 6 3 2 2 4" xfId="34514"/>
    <cellStyle name="强调文字颜色 6 3 2 2 4 2" xfId="34515"/>
    <cellStyle name="强调文字颜色 6 3 2 2 4 3" xfId="34516"/>
    <cellStyle name="强调文字颜色 6 3 2 3" xfId="34517"/>
    <cellStyle name="强调文字颜色 6 3 2 3 2" xfId="34518"/>
    <cellStyle name="强调文字颜色 6 3 2 3 2 2" xfId="34519"/>
    <cellStyle name="强调文字颜色 6 3 2 3 2 3" xfId="34520"/>
    <cellStyle name="强调文字颜色 6 3 2 4" xfId="34521"/>
    <cellStyle name="强调文字颜色 6 3 2 4 2" xfId="34522"/>
    <cellStyle name="强调文字颜色 6 3 2 4 2 2" xfId="34523"/>
    <cellStyle name="强调文字颜色 6 3 2 4 2 3" xfId="34524"/>
    <cellStyle name="强调文字颜色 6 3 2 5" xfId="34525"/>
    <cellStyle name="强调文字颜色 6 3 2 5 2" xfId="16986"/>
    <cellStyle name="强调文字颜色 6 3 2 5 2 2" xfId="34526"/>
    <cellStyle name="强调文字颜色 6 3 2 5 2 3" xfId="34527"/>
    <cellStyle name="强调文字颜色 6 3 2 6" xfId="34528"/>
    <cellStyle name="强调文字颜色 6 3 2 6 2" xfId="16997"/>
    <cellStyle name="强调文字颜色 6 3 2 6 3" xfId="34529"/>
    <cellStyle name="强调文字颜色 6 3 2 7" xfId="34530"/>
    <cellStyle name="强调文字颜色 6 3 2 8" xfId="34531"/>
    <cellStyle name="强调文字颜色 6 3 3" xfId="34532"/>
    <cellStyle name="强调文字颜色 6 3 3 2" xfId="34533"/>
    <cellStyle name="强调文字颜色 6 3 3 2 2" xfId="34534"/>
    <cellStyle name="强调文字颜色 6 3 3 2 2 2" xfId="34535"/>
    <cellStyle name="强调文字颜色 6 3 3 2 2 2 2" xfId="25961"/>
    <cellStyle name="强调文字颜色 6 3 3 2 2 2 3" xfId="34536"/>
    <cellStyle name="强调文字颜色 6 3 3 2 3" xfId="34537"/>
    <cellStyle name="强调文字颜色 6 3 3 2 3 2" xfId="34538"/>
    <cellStyle name="强调文字颜色 6 3 3 2 3 2 2" xfId="34539"/>
    <cellStyle name="强调文字颜色 6 3 3 2 3 2 3" xfId="34540"/>
    <cellStyle name="强调文字颜色 6 3 3 2 4" xfId="34541"/>
    <cellStyle name="强调文字颜色 6 3 3 2 4 2" xfId="34542"/>
    <cellStyle name="强调文字颜色 6 3 3 2 4 3" xfId="34543"/>
    <cellStyle name="强调文字颜色 6 3 3 3" xfId="34544"/>
    <cellStyle name="强调文字颜色 6 3 3 3 2" xfId="34545"/>
    <cellStyle name="强调文字颜色 6 3 3 3 2 2" xfId="34546"/>
    <cellStyle name="强调文字颜色 6 3 3 3 2 3" xfId="34547"/>
    <cellStyle name="强调文字颜色 6 3 3 4" xfId="34548"/>
    <cellStyle name="强调文字颜色 6 3 3 4 2" xfId="34549"/>
    <cellStyle name="强调文字颜色 6 3 3 4 2 2" xfId="34550"/>
    <cellStyle name="强调文字颜色 6 3 3 4 2 3" xfId="34551"/>
    <cellStyle name="强调文字颜色 6 3 3 5" xfId="34552"/>
    <cellStyle name="强调文字颜色 6 3 3 5 2" xfId="21738"/>
    <cellStyle name="强调文字颜色 6 3 3 5 2 2" xfId="34553"/>
    <cellStyle name="强调文字颜色 6 3 3 5 2 3" xfId="34554"/>
    <cellStyle name="强调文字颜色 6 3 3 6" xfId="34555"/>
    <cellStyle name="强调文字颜色 6 3 3 6 2" xfId="19413"/>
    <cellStyle name="强调文字颜色 6 3 3 6 3" xfId="19418"/>
    <cellStyle name="强调文字颜色 6 3 3 7" xfId="34556"/>
    <cellStyle name="强调文字颜色 6 3 3 8" xfId="34557"/>
    <cellStyle name="强调文字颜色 6 3 4" xfId="34558"/>
    <cellStyle name="强调文字颜色 6 3 4 2" xfId="34559"/>
    <cellStyle name="强调文字颜色 6 3 4 2 2" xfId="34560"/>
    <cellStyle name="强调文字颜色 6 3 4 2 2 2" xfId="34561"/>
    <cellStyle name="强调文字颜色 6 3 4 2 2 2 2" xfId="16966"/>
    <cellStyle name="强调文字颜色 6 3 4 2 2 2 3" xfId="16970"/>
    <cellStyle name="强调文字颜色 6 3 4 2 3" xfId="34562"/>
    <cellStyle name="强调文字颜色 6 3 4 2 3 2" xfId="34563"/>
    <cellStyle name="强调文字颜色 6 3 4 2 3 3" xfId="34564"/>
    <cellStyle name="强调文字颜色 6 3 4 3" xfId="34565"/>
    <cellStyle name="强调文字颜色 6 3 4 3 2" xfId="34566"/>
    <cellStyle name="强调文字颜色 6 3 4 3 2 2" xfId="34567"/>
    <cellStyle name="强调文字颜色 6 3 4 3 2 3" xfId="34568"/>
    <cellStyle name="强调文字颜色 6 3 4 4" xfId="34569"/>
    <cellStyle name="强调文字颜色 6 3 4 4 2" xfId="34570"/>
    <cellStyle name="强调文字颜色 6 3 4 4 2 2" xfId="34571"/>
    <cellStyle name="强调文字颜色 6 3 4 4 2 3" xfId="34572"/>
    <cellStyle name="强调文字颜色 6 3 4 5" xfId="34573"/>
    <cellStyle name="强调文字颜色 6 3 4 5 2" xfId="21755"/>
    <cellStyle name="强调文字颜色 6 3 4 5 3" xfId="34574"/>
    <cellStyle name="强调文字颜色 6 3 4 6" xfId="34575"/>
    <cellStyle name="强调文字颜色 6 3 4 7" xfId="34576"/>
    <cellStyle name="强调文字颜色 6 3 5" xfId="34577"/>
    <cellStyle name="强调文字颜色 6 3 5 2" xfId="34578"/>
    <cellStyle name="强调文字颜色 6 3 5 2 2" xfId="34579"/>
    <cellStyle name="强调文字颜色 6 3 5 2 2 2" xfId="34580"/>
    <cellStyle name="强调文字颜色 6 3 5 2 2 3" xfId="34581"/>
    <cellStyle name="强调文字颜色 6 3 5 3" xfId="34582"/>
    <cellStyle name="强调文字颜色 6 3 5 3 2" xfId="34583"/>
    <cellStyle name="强调文字颜色 6 3 5 3 3" xfId="34584"/>
    <cellStyle name="强调文字颜色 6 3 6" xfId="34585"/>
    <cellStyle name="强调文字颜色 6 3 6 2" xfId="34586"/>
    <cellStyle name="强调文字颜色 6 3 6 2 2" xfId="34587"/>
    <cellStyle name="强调文字颜色 6 3 6 2 3" xfId="34588"/>
    <cellStyle name="强调文字颜色 6 3 7" xfId="29876"/>
    <cellStyle name="强调文字颜色 6 3 7 2" xfId="178"/>
    <cellStyle name="强调文字颜色 6 3 7 2 2" xfId="34589"/>
    <cellStyle name="强调文字颜色 6 3 7 2 3" xfId="9526"/>
    <cellStyle name="强调文字颜色 6 3 8" xfId="34590"/>
    <cellStyle name="强调文字颜色 6 3 8 2" xfId="14531"/>
    <cellStyle name="强调文字颜色 6 3 8 2 2" xfId="34591"/>
    <cellStyle name="强调文字颜色 6 3 8 2 3" xfId="34592"/>
    <cellStyle name="强调文字颜色 6 3 9" xfId="34593"/>
    <cellStyle name="强调文字颜色 6 3 9 2" xfId="34594"/>
    <cellStyle name="强调文字颜色 6 3 9 2 2" xfId="34595"/>
    <cellStyle name="强调文字颜色 6 3 9 2 3" xfId="34596"/>
    <cellStyle name="强调文字颜色 6 3_11" xfId="34597"/>
    <cellStyle name="强调文字颜色 6 4" xfId="34598"/>
    <cellStyle name="强调文字颜色 6 4 10" xfId="34599"/>
    <cellStyle name="强调文字颜色 6 4 2" xfId="34600"/>
    <cellStyle name="强调文字颜色 6 4 2 2" xfId="34601"/>
    <cellStyle name="强调文字颜色 6 4 2 2 2" xfId="34602"/>
    <cellStyle name="强调文字颜色 6 4 2 2 2 2" xfId="8967"/>
    <cellStyle name="强调文字颜色 6 4 2 2 2 3" xfId="4576"/>
    <cellStyle name="强调文字颜色 6 4 2 3" xfId="34603"/>
    <cellStyle name="强调文字颜色 6 4 2 3 2" xfId="34604"/>
    <cellStyle name="强调文字颜色 6 4 2 3 2 2" xfId="9543"/>
    <cellStyle name="强调文字颜色 6 4 2 3 2 3" xfId="9552"/>
    <cellStyle name="强调文字颜色 6 4 2 4" xfId="34605"/>
    <cellStyle name="强调文字颜色 6 4 2 4 2" xfId="34606"/>
    <cellStyle name="强调文字颜色 6 4 2 4 3" xfId="34607"/>
    <cellStyle name="强调文字颜色 6 4 3" xfId="34608"/>
    <cellStyle name="强调文字颜色 6 4 3 2" xfId="34609"/>
    <cellStyle name="强调文字颜色 6 4 3 2 2" xfId="34610"/>
    <cellStyle name="强调文字颜色 6 4 3 2 3" xfId="34611"/>
    <cellStyle name="强调文字颜色 6 4 4" xfId="34612"/>
    <cellStyle name="强调文字颜色 6 4 4 2" xfId="34613"/>
    <cellStyle name="强调文字颜色 6 4 4 2 2" xfId="7418"/>
    <cellStyle name="强调文字颜色 6 4 4 2 3" xfId="7442"/>
    <cellStyle name="强调文字颜色 6 4 5" xfId="34614"/>
    <cellStyle name="强调文字颜色 6 4 5 2" xfId="34615"/>
    <cellStyle name="强调文字颜色 6 4 5 2 2" xfId="7569"/>
    <cellStyle name="强调文字颜色 6 4 5 2 3" xfId="7575"/>
    <cellStyle name="强调文字颜色 6 4 6" xfId="11427"/>
    <cellStyle name="强调文字颜色 6 4 6 2" xfId="34616"/>
    <cellStyle name="强调文字颜色 6 4 6 2 2" xfId="7653"/>
    <cellStyle name="强调文字颜色 6 4 6 2 3" xfId="7656"/>
    <cellStyle name="强调文字颜色 6 4 7" xfId="11431"/>
    <cellStyle name="强调文字颜色 6 4 7 2" xfId="34617"/>
    <cellStyle name="强调文字颜色 6 4 7 2 2" xfId="4095"/>
    <cellStyle name="强调文字颜色 6 4 7 2 3" xfId="34618"/>
    <cellStyle name="强调文字颜色 6 4 8" xfId="29879"/>
    <cellStyle name="强调文字颜色 6 4 8 2" xfId="14534"/>
    <cellStyle name="强调文字颜色 6 4 8 3" xfId="34619"/>
    <cellStyle name="强调文字颜色 6 4 9" xfId="34620"/>
    <cellStyle name="强调文字颜色 6 5" xfId="34621"/>
    <cellStyle name="强调文字颜色 6 5 2" xfId="34622"/>
    <cellStyle name="强调文字颜色 6 5 2 2" xfId="17372"/>
    <cellStyle name="强调文字颜色 6 5 2 2 2" xfId="34623"/>
    <cellStyle name="强调文字颜色 6 5 2 2 3" xfId="34624"/>
    <cellStyle name="强调文字颜色 6 5 3" xfId="34625"/>
    <cellStyle name="强调文字颜色 6 5 3 2" xfId="15378"/>
    <cellStyle name="强调文字颜色 6 5 3 2 2" xfId="34626"/>
    <cellStyle name="强调文字颜色 6 5 3 2 3" xfId="34627"/>
    <cellStyle name="强调文字颜色 6 5 4" xfId="34628"/>
    <cellStyle name="强调文字颜色 6 5 4 2" xfId="25760"/>
    <cellStyle name="强调文字颜色 6 5 4 2 2" xfId="4505"/>
    <cellStyle name="强调文字颜色 6 5 4 2 3" xfId="4511"/>
    <cellStyle name="强调文字颜色 6 5 5" xfId="34629"/>
    <cellStyle name="强调文字颜色 6 5 5 2" xfId="25787"/>
    <cellStyle name="强调文字颜色 6 5 5 2 2" xfId="5140"/>
    <cellStyle name="强调文字颜色 6 5 5 2 3" xfId="7846"/>
    <cellStyle name="强调文字颜色 6 5 6" xfId="34630"/>
    <cellStyle name="强调文字颜色 6 5 6 2" xfId="25829"/>
    <cellStyle name="强调文字颜色 6 5 6 3" xfId="25831"/>
    <cellStyle name="强调文字颜色 6 6" xfId="34631"/>
    <cellStyle name="强调文字颜色 6 6 2" xfId="31899"/>
    <cellStyle name="强调文字颜色 6 6 2 2" xfId="13189"/>
    <cellStyle name="强调文字颜色 6 6 2 2 2" xfId="34632"/>
    <cellStyle name="强调文字颜色 6 6 2 2 3" xfId="34633"/>
    <cellStyle name="强调文字颜色 6 6 3" xfId="34634"/>
    <cellStyle name="强调文字颜色 6 6 3 2" xfId="13201"/>
    <cellStyle name="强调文字颜色 6 6 3 2 2" xfId="34635"/>
    <cellStyle name="强调文字颜色 6 6 3 2 3" xfId="34636"/>
    <cellStyle name="强调文字颜色 6 6 4" xfId="12670"/>
    <cellStyle name="强调文字颜色 6 6 4 2" xfId="34637"/>
    <cellStyle name="强调文字颜色 6 6 4 3" xfId="34638"/>
    <cellStyle name="强调文字颜色 6 7" xfId="32082"/>
    <cellStyle name="强调文字颜色 6 7 2" xfId="32084"/>
    <cellStyle name="强调文字颜色 6 7 2 2" xfId="13247"/>
    <cellStyle name="强调文字颜色 6 7 2 2 2" xfId="34639"/>
    <cellStyle name="强调文字颜色 6 7 2 2 3" xfId="34640"/>
    <cellStyle name="强调文字颜色 6 7 3" xfId="22822"/>
    <cellStyle name="强调文字颜色 6 7 3 2" xfId="34641"/>
    <cellStyle name="强调文字颜色 6 7 3 3" xfId="34642"/>
    <cellStyle name="强调文字颜色 6 8" xfId="32086"/>
    <cellStyle name="强调文字颜色 6 8 2" xfId="32088"/>
    <cellStyle name="强调文字颜色 6 8 2 2" xfId="34643"/>
    <cellStyle name="强调文字颜色 6 8 2 2 2" xfId="32227"/>
    <cellStyle name="强调文字颜色 6 8 2 2 3" xfId="32240"/>
    <cellStyle name="强调文字颜色 6 8 3" xfId="11815"/>
    <cellStyle name="强调文字颜色 6 8 3 2" xfId="3992"/>
    <cellStyle name="强调文字颜色 6 8 3 3" xfId="3996"/>
    <cellStyle name="强调文字颜色 6 9" xfId="34644"/>
    <cellStyle name="强调文字颜色 6 9 2" xfId="34645"/>
    <cellStyle name="强调文字颜色 6 9 2 2" xfId="34647"/>
    <cellStyle name="强调文字颜色 6 9 2 2 2" xfId="2472"/>
    <cellStyle name="强调文字颜色 6 9 2 2 3" xfId="6146"/>
    <cellStyle name="强调文字颜色 6 9 3" xfId="11829"/>
    <cellStyle name="强调文字颜色 6 9 3 2" xfId="211"/>
    <cellStyle name="强调文字颜色 6 9 3 3" xfId="433"/>
    <cellStyle name="适中 10" xfId="34649"/>
    <cellStyle name="适中 10 2" xfId="34650"/>
    <cellStyle name="适中 10 2 2" xfId="34651"/>
    <cellStyle name="适中 10 2 3" xfId="23045"/>
    <cellStyle name="适中 11" xfId="11277"/>
    <cellStyle name="适中 11 2" xfId="11280"/>
    <cellStyle name="适中 11 2 2" xfId="34652"/>
    <cellStyle name="适中 11 2 3" xfId="23146"/>
    <cellStyle name="适中 12" xfId="2897"/>
    <cellStyle name="适中 12 2" xfId="7711"/>
    <cellStyle name="适中 12 2 2" xfId="5941"/>
    <cellStyle name="适中 12 2 3" xfId="34653"/>
    <cellStyle name="适中 13" xfId="2158"/>
    <cellStyle name="适中 13 2" xfId="34654"/>
    <cellStyle name="适中 13 3" xfId="34655"/>
    <cellStyle name="适中 14" xfId="34656"/>
    <cellStyle name="适中 15" xfId="34657"/>
    <cellStyle name="适中 16" xfId="34658"/>
    <cellStyle name="适中 2" xfId="34659"/>
    <cellStyle name="适中 2 10" xfId="32749"/>
    <cellStyle name="适中 2 10 2" xfId="32751"/>
    <cellStyle name="适中 2 10 2 2" xfId="1092"/>
    <cellStyle name="适中 2 10 2 3" xfId="34660"/>
    <cellStyle name="适中 2 11" xfId="32757"/>
    <cellStyle name="适中 2 11 2" xfId="32759"/>
    <cellStyle name="适中 2 11 2 2" xfId="3032"/>
    <cellStyle name="适中 2 11 2 3" xfId="34661"/>
    <cellStyle name="适中 2 12" xfId="32764"/>
    <cellStyle name="适中 2 12 2" xfId="32766"/>
    <cellStyle name="适中 2 12 3" xfId="32771"/>
    <cellStyle name="适中 2 13" xfId="15934"/>
    <cellStyle name="适中 2 14" xfId="15981"/>
    <cellStyle name="适中 2 2" xfId="34662"/>
    <cellStyle name="适中 2 2 10" xfId="11256"/>
    <cellStyle name="适中 2 2 2" xfId="17622"/>
    <cellStyle name="适中 2 2 2 2" xfId="34663"/>
    <cellStyle name="适中 2 2 2 2 2" xfId="34664"/>
    <cellStyle name="适中 2 2 2 2 2 2" xfId="18270"/>
    <cellStyle name="适中 2 2 2 2 2 3" xfId="18435"/>
    <cellStyle name="适中 2 2 2 3" xfId="34665"/>
    <cellStyle name="适中 2 2 2 3 2" xfId="34666"/>
    <cellStyle name="适中 2 2 2 3 2 2" xfId="7838"/>
    <cellStyle name="适中 2 2 2 3 2 3" xfId="19554"/>
    <cellStyle name="适中 2 2 2 4" xfId="34667"/>
    <cellStyle name="适中 2 2 2 4 2" xfId="16828"/>
    <cellStyle name="适中 2 2 2 4 3" xfId="16831"/>
    <cellStyle name="适中 2 2 3" xfId="34668"/>
    <cellStyle name="适中 2 2 3 2" xfId="34669"/>
    <cellStyle name="适中 2 2 3 2 2" xfId="34670"/>
    <cellStyle name="适中 2 2 3 2 3" xfId="34671"/>
    <cellStyle name="适中 2 2 4" xfId="8865"/>
    <cellStyle name="适中 2 2 4 2" xfId="8868"/>
    <cellStyle name="适中 2 2 4 2 2" xfId="34672"/>
    <cellStyle name="适中 2 2 4 2 3" xfId="34673"/>
    <cellStyle name="适中 2 2 5" xfId="8871"/>
    <cellStyle name="适中 2 2 5 2" xfId="34674"/>
    <cellStyle name="适中 2 2 5 2 2" xfId="34675"/>
    <cellStyle name="适中 2 2 5 2 3" xfId="34676"/>
    <cellStyle name="适中 2 2 6" xfId="8878"/>
    <cellStyle name="适中 2 2 6 2" xfId="34677"/>
    <cellStyle name="适中 2 2 6 2 2" xfId="34678"/>
    <cellStyle name="适中 2 2 6 2 3" xfId="34679"/>
    <cellStyle name="适中 2 2 7" xfId="10596"/>
    <cellStyle name="适中 2 2 7 2" xfId="15496"/>
    <cellStyle name="适中 2 2 7 2 2" xfId="34680"/>
    <cellStyle name="适中 2 2 7 2 3" xfId="34681"/>
    <cellStyle name="适中 2 2 8" xfId="10601"/>
    <cellStyle name="适中 2 2 8 2" xfId="34682"/>
    <cellStyle name="适中 2 2 8 3" xfId="34683"/>
    <cellStyle name="适中 2 2 9" xfId="12676"/>
    <cellStyle name="适中 2 3" xfId="34684"/>
    <cellStyle name="适中 2 3 10" xfId="34685"/>
    <cellStyle name="适中 2 3 2" xfId="34686"/>
    <cellStyle name="适中 2 3 2 2" xfId="34687"/>
    <cellStyle name="适中 2 3 2 2 2" xfId="34688"/>
    <cellStyle name="适中 2 3 2 2 2 2" xfId="34689"/>
    <cellStyle name="适中 2 3 2 2 2 3" xfId="34690"/>
    <cellStyle name="适中 2 3 2 3" xfId="34691"/>
    <cellStyle name="适中 2 3 2 3 2" xfId="34692"/>
    <cellStyle name="适中 2 3 2 3 2 2" xfId="4245"/>
    <cellStyle name="适中 2 3 2 3 2 3" xfId="34693"/>
    <cellStyle name="适中 2 3 2 4" xfId="34694"/>
    <cellStyle name="适中 2 3 2 4 2" xfId="4399"/>
    <cellStyle name="适中 2 3 2 4 2 2" xfId="34695"/>
    <cellStyle name="适中 2 3 2 4 2 3" xfId="34696"/>
    <cellStyle name="适中 2 3 2 5" xfId="34697"/>
    <cellStyle name="适中 2 3 2 5 2" xfId="34698"/>
    <cellStyle name="适中 2 3 2 5 3" xfId="34699"/>
    <cellStyle name="适中 2 3 3" xfId="34700"/>
    <cellStyle name="适中 2 3 3 2" xfId="33048"/>
    <cellStyle name="适中 2 3 3 2 2" xfId="34701"/>
    <cellStyle name="适中 2 3 3 2 3" xfId="34702"/>
    <cellStyle name="适中 2 3 4" xfId="7319"/>
    <cellStyle name="适中 2 3 4 2" xfId="8881"/>
    <cellStyle name="适中 2 3 4 2 2" xfId="34703"/>
    <cellStyle name="适中 2 3 4 2 3" xfId="34704"/>
    <cellStyle name="适中 2 3 5" xfId="2391"/>
    <cellStyle name="适中 2 3 5 2" xfId="32556"/>
    <cellStyle name="适中 2 3 5 2 2" xfId="32559"/>
    <cellStyle name="适中 2 3 5 2 3" xfId="18026"/>
    <cellStyle name="适中 2 3 6" xfId="2415"/>
    <cellStyle name="适中 2 3 6 2" xfId="32562"/>
    <cellStyle name="适中 2 3 6 2 2" xfId="32565"/>
    <cellStyle name="适中 2 3 6 2 3" xfId="18275"/>
    <cellStyle name="适中 2 3 7" xfId="10609"/>
    <cellStyle name="适中 2 3 7 2" xfId="15503"/>
    <cellStyle name="适中 2 3 7 2 2" xfId="32567"/>
    <cellStyle name="适中 2 3 7 2 3" xfId="18442"/>
    <cellStyle name="适中 2 3 8" xfId="10614"/>
    <cellStyle name="适中 2 3 8 2" xfId="12686"/>
    <cellStyle name="适中 2 3 8 3" xfId="4914"/>
    <cellStyle name="适中 2 3 9" xfId="12690"/>
    <cellStyle name="适中 2 4" xfId="34705"/>
    <cellStyle name="适中 2 4 2" xfId="34706"/>
    <cellStyle name="适中 2 4 2 2" xfId="2428"/>
    <cellStyle name="适中 2 4 2 2 2" xfId="34707"/>
    <cellStyle name="适中 2 4 2 2 2 2" xfId="24224"/>
    <cellStyle name="适中 2 4 2 2 2 3" xfId="34708"/>
    <cellStyle name="适中 2 4 2 3" xfId="34709"/>
    <cellStyle name="适中 2 4 2 3 2" xfId="34710"/>
    <cellStyle name="适中 2 4 2 3 3" xfId="34711"/>
    <cellStyle name="适中 2 4 3" xfId="34712"/>
    <cellStyle name="适中 2 4 3 2" xfId="33051"/>
    <cellStyle name="适中 2 4 3 2 2" xfId="34713"/>
    <cellStyle name="适中 2 4 3 2 3" xfId="34714"/>
    <cellStyle name="适中 2 4 4" xfId="8885"/>
    <cellStyle name="适中 2 4 4 2" xfId="7207"/>
    <cellStyle name="适中 2 4 4 2 2" xfId="33858"/>
    <cellStyle name="适中 2 4 4 2 3" xfId="33861"/>
    <cellStyle name="适中 2 4 5" xfId="8887"/>
    <cellStyle name="适中 2 4 5 2" xfId="34715"/>
    <cellStyle name="适中 2 4 5 2 2" xfId="34717"/>
    <cellStyle name="适中 2 4 5 2 3" xfId="1832"/>
    <cellStyle name="适中 2 4 6" xfId="8892"/>
    <cellStyle name="适中 2 4 6 2" xfId="34719"/>
    <cellStyle name="适中 2 4 6 3" xfId="34720"/>
    <cellStyle name="适中 2 4 7" xfId="10625"/>
    <cellStyle name="适中 2 4 8" xfId="10634"/>
    <cellStyle name="适中 2 5" xfId="34646"/>
    <cellStyle name="适中 2 5 2" xfId="34648"/>
    <cellStyle name="适中 2 5 2 2" xfId="2473"/>
    <cellStyle name="适中 2 5 2 2 2" xfId="18616"/>
    <cellStyle name="适中 2 5 2 2 3" xfId="10139"/>
    <cellStyle name="适中 2 5 3" xfId="34721"/>
    <cellStyle name="适中 2 5 3 2" xfId="22828"/>
    <cellStyle name="适中 2 5 3 2 2" xfId="22831"/>
    <cellStyle name="适中 2 5 3 2 3" xfId="11871"/>
    <cellStyle name="适中 2 5 4" xfId="2505"/>
    <cellStyle name="适中 2 5 4 2" xfId="3072"/>
    <cellStyle name="适中 2 5 4 3" xfId="3082"/>
    <cellStyle name="适中 2 6" xfId="11830"/>
    <cellStyle name="适中 2 6 2" xfId="210"/>
    <cellStyle name="适中 2 6 2 2" xfId="2228"/>
    <cellStyle name="适中 2 6 2 2 2" xfId="34722"/>
    <cellStyle name="适中 2 6 2 2 3" xfId="34723"/>
    <cellStyle name="适中 2 6 3" xfId="434"/>
    <cellStyle name="适中 2 6 3 2" xfId="18638"/>
    <cellStyle name="适中 2 6 3 3" xfId="6353"/>
    <cellStyle name="适中 2 7" xfId="11832"/>
    <cellStyle name="适中 2 7 2" xfId="6307"/>
    <cellStyle name="适中 2 7 2 2" xfId="11254"/>
    <cellStyle name="适中 2 7 2 3" xfId="34724"/>
    <cellStyle name="适中 2 8" xfId="11836"/>
    <cellStyle name="适中 2 8 2" xfId="6896"/>
    <cellStyle name="适中 2 8 2 2" xfId="11453"/>
    <cellStyle name="适中 2 8 2 3" xfId="28541"/>
    <cellStyle name="适中 2 9" xfId="11838"/>
    <cellStyle name="适中 2 9 2" xfId="34725"/>
    <cellStyle name="适中 2 9 2 2" xfId="15039"/>
    <cellStyle name="适中 2 9 2 3" xfId="34726"/>
    <cellStyle name="适中 2_11" xfId="34727"/>
    <cellStyle name="适中 3" xfId="34728"/>
    <cellStyle name="适中 3 10" xfId="34729"/>
    <cellStyle name="适中 3 10 2" xfId="33006"/>
    <cellStyle name="适中 3 10 3" xfId="34730"/>
    <cellStyle name="适中 3 11" xfId="34731"/>
    <cellStyle name="适中 3 12" xfId="34732"/>
    <cellStyle name="适中 3 2" xfId="15775"/>
    <cellStyle name="适中 3 2 2" xfId="34733"/>
    <cellStyle name="适中 3 2 2 2" xfId="34734"/>
    <cellStyle name="适中 3 2 2 2 2" xfId="34735"/>
    <cellStyle name="适中 3 2 2 2 2 2" xfId="34736"/>
    <cellStyle name="适中 3 2 2 2 2 3" xfId="30504"/>
    <cellStyle name="适中 3 2 2 3" xfId="34737"/>
    <cellStyle name="适中 3 2 2 3 2" xfId="34738"/>
    <cellStyle name="适中 3 2 2 3 2 2" xfId="34739"/>
    <cellStyle name="适中 3 2 2 3 2 3" xfId="30508"/>
    <cellStyle name="适中 3 2 2 4" xfId="28838"/>
    <cellStyle name="适中 3 2 2 4 2" xfId="17527"/>
    <cellStyle name="适中 3 2 2 4 3" xfId="17531"/>
    <cellStyle name="适中 3 2 3" xfId="34740"/>
    <cellStyle name="适中 3 2 3 2" xfId="33065"/>
    <cellStyle name="适中 3 2 3 2 2" xfId="11099"/>
    <cellStyle name="适中 3 2 3 2 3" xfId="11101"/>
    <cellStyle name="适中 3 2 4" xfId="1321"/>
    <cellStyle name="适中 3 2 4 2" xfId="8909"/>
    <cellStyle name="适中 3 2 4 2 2" xfId="11156"/>
    <cellStyle name="适中 3 2 4 2 3" xfId="34741"/>
    <cellStyle name="适中 3 2 5" xfId="8912"/>
    <cellStyle name="适中 3 2 5 2" xfId="34742"/>
    <cellStyle name="适中 3 2 5 2 2" xfId="11172"/>
    <cellStyle name="适中 3 2 5 2 3" xfId="34743"/>
    <cellStyle name="适中 3 2 6" xfId="8916"/>
    <cellStyle name="适中 3 2 6 2" xfId="31285"/>
    <cellStyle name="适中 3 2 6 3" xfId="31288"/>
    <cellStyle name="适中 3 2 7" xfId="34744"/>
    <cellStyle name="适中 3 2 8" xfId="34745"/>
    <cellStyle name="适中 3 3" xfId="34746"/>
    <cellStyle name="适中 3 3 2" xfId="34747"/>
    <cellStyle name="适中 3 3 2 2" xfId="34748"/>
    <cellStyle name="适中 3 3 2 2 2" xfId="34749"/>
    <cellStyle name="适中 3 3 2 2 2 2" xfId="34750"/>
    <cellStyle name="适中 3 3 2 2 2 3" xfId="30611"/>
    <cellStyle name="适中 3 3 2 3" xfId="34751"/>
    <cellStyle name="适中 3 3 2 3 2" xfId="34752"/>
    <cellStyle name="适中 3 3 2 3 2 2" xfId="34753"/>
    <cellStyle name="适中 3 3 2 3 2 3" xfId="3822"/>
    <cellStyle name="适中 3 3 2 4" xfId="34754"/>
    <cellStyle name="适中 3 3 2 4 2" xfId="6879"/>
    <cellStyle name="适中 3 3 2 4 3" xfId="34755"/>
    <cellStyle name="适中 3 3 3" xfId="34756"/>
    <cellStyle name="适中 3 3 3 2" xfId="33067"/>
    <cellStyle name="适中 3 3 3 2 2" xfId="1262"/>
    <cellStyle name="适中 3 3 3 2 3" xfId="11226"/>
    <cellStyle name="适中 3 3 4" xfId="1359"/>
    <cellStyle name="适中 3 3 4 2" xfId="8919"/>
    <cellStyle name="适中 3 3 4 2 2" xfId="11237"/>
    <cellStyle name="适中 3 3 4 2 3" xfId="34757"/>
    <cellStyle name="适中 3 3 5" xfId="1384"/>
    <cellStyle name="适中 3 3 5 2" xfId="34758"/>
    <cellStyle name="适中 3 3 5 2 2" xfId="2805"/>
    <cellStyle name="适中 3 3 5 2 3" xfId="2822"/>
    <cellStyle name="适中 3 3 6" xfId="3554"/>
    <cellStyle name="适中 3 3 6 2" xfId="31626"/>
    <cellStyle name="适中 3 3 6 3" xfId="31307"/>
    <cellStyle name="适中 3 3 7" xfId="34760"/>
    <cellStyle name="适中 3 3 8" xfId="34761"/>
    <cellStyle name="适中 3 4" xfId="34762"/>
    <cellStyle name="适中 3 4 2" xfId="34763"/>
    <cellStyle name="适中 3 4 2 2" xfId="34764"/>
    <cellStyle name="适中 3 4 2 2 2" xfId="23523"/>
    <cellStyle name="适中 3 4 2 2 2 2" xfId="34765"/>
    <cellStyle name="适中 3 4 2 2 2 3" xfId="34766"/>
    <cellStyle name="适中 3 4 2 3" xfId="34767"/>
    <cellStyle name="适中 3 4 2 3 2" xfId="34768"/>
    <cellStyle name="适中 3 4 2 3 3" xfId="34769"/>
    <cellStyle name="适中 3 4 3" xfId="34770"/>
    <cellStyle name="适中 3 4 3 2" xfId="33071"/>
    <cellStyle name="适中 3 4 3 2 2" xfId="11267"/>
    <cellStyle name="适中 3 4 3 2 3" xfId="23781"/>
    <cellStyle name="适中 3 4 4" xfId="8922"/>
    <cellStyle name="适中 3 4 4 2" xfId="23537"/>
    <cellStyle name="适中 3 4 4 2 2" xfId="24203"/>
    <cellStyle name="适中 3 4 4 2 3" xfId="24205"/>
    <cellStyle name="适中 3 4 5" xfId="8925"/>
    <cellStyle name="适中 3 4 5 2" xfId="34771"/>
    <cellStyle name="适中 3 4 5 3" xfId="34773"/>
    <cellStyle name="适中 3 4 6" xfId="10691"/>
    <cellStyle name="适中 3 4 7" xfId="10697"/>
    <cellStyle name="适中 3 5" xfId="20031"/>
    <cellStyle name="适中 3 5 2" xfId="34775"/>
    <cellStyle name="适中 3 5 2 2" xfId="23042"/>
    <cellStyle name="适中 3 5 2 2 2" xfId="23044"/>
    <cellStyle name="适中 3 5 2 2 3" xfId="23047"/>
    <cellStyle name="适中 3 5 3" xfId="34776"/>
    <cellStyle name="适中 3 5 3 2" xfId="23144"/>
    <cellStyle name="适中 3 5 3 3" xfId="781"/>
    <cellStyle name="适中 3 6" xfId="11092"/>
    <cellStyle name="适中 3 6 2" xfId="2743"/>
    <cellStyle name="适中 3 6 2 2" xfId="23291"/>
    <cellStyle name="适中 3 6 2 3" xfId="34777"/>
    <cellStyle name="适中 3 7" xfId="11103"/>
    <cellStyle name="适中 3 7 2" xfId="34778"/>
    <cellStyle name="适中 3 7 2 2" xfId="34779"/>
    <cellStyle name="适中 3 7 2 3" xfId="34780"/>
    <cellStyle name="适中 3 8" xfId="11118"/>
    <cellStyle name="适中 3 8 2" xfId="6909"/>
    <cellStyle name="适中 3 8 2 2" xfId="34781"/>
    <cellStyle name="适中 3 8 2 3" xfId="34782"/>
    <cellStyle name="适中 3 9" xfId="28811"/>
    <cellStyle name="适中 3 9 2" xfId="32418"/>
    <cellStyle name="适中 3 9 2 2" xfId="13135"/>
    <cellStyle name="适中 3 9 2 3" xfId="34783"/>
    <cellStyle name="适中 3_11" xfId="34784"/>
    <cellStyle name="适中 4" xfId="34785"/>
    <cellStyle name="适中 4 10" xfId="10626"/>
    <cellStyle name="适中 4 2" xfId="17563"/>
    <cellStyle name="适中 4 2 2" xfId="34786"/>
    <cellStyle name="适中 4 2 2 2" xfId="34787"/>
    <cellStyle name="适中 4 2 2 2 2" xfId="34788"/>
    <cellStyle name="适中 4 2 2 2 3" xfId="34789"/>
    <cellStyle name="适中 4 2 3" xfId="25765"/>
    <cellStyle name="适中 4 2 3 2" xfId="32638"/>
    <cellStyle name="适中 4 2 3 2 2" xfId="9452"/>
    <cellStyle name="适中 4 2 3 2 3" xfId="9455"/>
    <cellStyle name="适中 4 2 4" xfId="5314"/>
    <cellStyle name="适中 4 2 4 2" xfId="342"/>
    <cellStyle name="适中 4 2 4 3" xfId="8"/>
    <cellStyle name="适中 4 3" xfId="34790"/>
    <cellStyle name="适中 4 3 2" xfId="34791"/>
    <cellStyle name="适中 4 3 2 2" xfId="29863"/>
    <cellStyle name="适中 4 3 2 3" xfId="34792"/>
    <cellStyle name="适中 4 4" xfId="34793"/>
    <cellStyle name="适中 4 4 2" xfId="34794"/>
    <cellStyle name="适中 4 4 2 2" xfId="20323"/>
    <cellStyle name="适中 4 4 2 3" xfId="34795"/>
    <cellStyle name="适中 4 5" xfId="34796"/>
    <cellStyle name="适中 4 5 2" xfId="34797"/>
    <cellStyle name="适中 4 5 2 2" xfId="23590"/>
    <cellStyle name="适中 4 5 2 3" xfId="9923"/>
    <cellStyle name="适中 4 6" xfId="3155"/>
    <cellStyle name="适中 4 6 2" xfId="5485"/>
    <cellStyle name="适中 4 6 2 2" xfId="23710"/>
    <cellStyle name="适中 4 6 2 3" xfId="34798"/>
    <cellStyle name="适中 4 7" xfId="3185"/>
    <cellStyle name="适中 4 7 2" xfId="34799"/>
    <cellStyle name="适中 4 7 2 2" xfId="34800"/>
    <cellStyle name="适中 4 7 2 3" xfId="34801"/>
    <cellStyle name="适中 4 8" xfId="11162"/>
    <cellStyle name="适中 4 8 2" xfId="6933"/>
    <cellStyle name="适中 4 8 3" xfId="34802"/>
    <cellStyle name="适中 4 9" xfId="33194"/>
    <cellStyle name="适中 5" xfId="34803"/>
    <cellStyle name="适中 5 2" xfId="17574"/>
    <cellStyle name="适中 5 2 2" xfId="21422"/>
    <cellStyle name="适中 5 2 2 2" xfId="34804"/>
    <cellStyle name="适中 5 2 2 3" xfId="34805"/>
    <cellStyle name="适中 5 3" xfId="34806"/>
    <cellStyle name="适中 5 3 2" xfId="34807"/>
    <cellStyle name="适中 5 3 2 2" xfId="34808"/>
    <cellStyle name="适中 5 3 2 3" xfId="34809"/>
    <cellStyle name="适中 5 4" xfId="34810"/>
    <cellStyle name="适中 5 4 2" xfId="34811"/>
    <cellStyle name="适中 5 4 2 2" xfId="33408"/>
    <cellStyle name="适中 5 4 2 3" xfId="34813"/>
    <cellStyle name="适中 5 5" xfId="19878"/>
    <cellStyle name="适中 5 5 2" xfId="34814"/>
    <cellStyle name="适中 5 5 2 2" xfId="23820"/>
    <cellStyle name="适中 5 5 2 3" xfId="11743"/>
    <cellStyle name="适中 5 6" xfId="2013"/>
    <cellStyle name="适中 5 6 2" xfId="11164"/>
    <cellStyle name="适中 5 6 3" xfId="11168"/>
    <cellStyle name="适中 6" xfId="31410"/>
    <cellStyle name="适中 6 2" xfId="31412"/>
    <cellStyle name="适中 6 2 2" xfId="21426"/>
    <cellStyle name="适中 6 2 2 2" xfId="34815"/>
    <cellStyle name="适中 6 2 2 3" xfId="34816"/>
    <cellStyle name="适中 6 3" xfId="34817"/>
    <cellStyle name="适中 6 3 2" xfId="34818"/>
    <cellStyle name="适中 6 3 2 2" xfId="10905"/>
    <cellStyle name="适中 6 3 2 3" xfId="12427"/>
    <cellStyle name="适中 6 4" xfId="34819"/>
    <cellStyle name="适中 6 4 2" xfId="34820"/>
    <cellStyle name="适中 6 4 3" xfId="34821"/>
    <cellStyle name="适中 7" xfId="31415"/>
    <cellStyle name="适中 7 2" xfId="31417"/>
    <cellStyle name="适中 7 2 2" xfId="21435"/>
    <cellStyle name="适中 7 2 2 2" xfId="7770"/>
    <cellStyle name="适中 7 2 2 3" xfId="25393"/>
    <cellStyle name="适中 7 3" xfId="31419"/>
    <cellStyle name="适中 7 3 2" xfId="34822"/>
    <cellStyle name="适中 7 3 3" xfId="34823"/>
    <cellStyle name="适中 8" xfId="34824"/>
    <cellStyle name="适中 8 2" xfId="468"/>
    <cellStyle name="适中 8 2 2" xfId="21370"/>
    <cellStyle name="适中 8 2 2 2" xfId="7865"/>
    <cellStyle name="适中 8 2 2 3" xfId="21543"/>
    <cellStyle name="适中 8 3" xfId="22571"/>
    <cellStyle name="适中 8 3 2" xfId="28469"/>
    <cellStyle name="适中 8 3 3" xfId="28473"/>
    <cellStyle name="适中 9" xfId="34825"/>
    <cellStyle name="适中 9 2" xfId="34826"/>
    <cellStyle name="适中 9 2 2" xfId="34827"/>
    <cellStyle name="适中 9 2 2 2" xfId="34828"/>
    <cellStyle name="适中 9 2 2 3" xfId="11959"/>
    <cellStyle name="适中 9 3" xfId="34829"/>
    <cellStyle name="适中 9 3 2" xfId="33808"/>
    <cellStyle name="适中 9 3 3" xfId="34830"/>
    <cellStyle name="输出 10" xfId="24787"/>
    <cellStyle name="输出 10 2" xfId="24789"/>
    <cellStyle name="输出 10 2 2" xfId="24791"/>
    <cellStyle name="输出 10 2 3" xfId="24793"/>
    <cellStyle name="输出 11" xfId="24798"/>
    <cellStyle name="输出 11 2" xfId="24800"/>
    <cellStyle name="输出 11 2 2" xfId="4157"/>
    <cellStyle name="输出 11 2 3" xfId="4161"/>
    <cellStyle name="输出 12" xfId="24805"/>
    <cellStyle name="输出 12 2" xfId="24807"/>
    <cellStyle name="输出 12 2 2" xfId="4500"/>
    <cellStyle name="输出 12 2 3" xfId="4517"/>
    <cellStyle name="输出 13" xfId="24811"/>
    <cellStyle name="输出 13 2" xfId="24813"/>
    <cellStyle name="输出 13 3" xfId="24820"/>
    <cellStyle name="输出 14" xfId="22128"/>
    <cellStyle name="输出 15" xfId="22144"/>
    <cellStyle name="输出 16" xfId="14832"/>
    <cellStyle name="输出 2" xfId="34831"/>
    <cellStyle name="输出 2 10" xfId="34832"/>
    <cellStyle name="输出 2 10 2" xfId="34834"/>
    <cellStyle name="输出 2 10 2 2" xfId="34836"/>
    <cellStyle name="输出 2 10 2 3" xfId="34837"/>
    <cellStyle name="输出 2 11" xfId="34838"/>
    <cellStyle name="输出 2 11 2" xfId="34839"/>
    <cellStyle name="输出 2 11 2 2" xfId="34840"/>
    <cellStyle name="输出 2 11 2 3" xfId="34841"/>
    <cellStyle name="输出 2 12" xfId="34842"/>
    <cellStyle name="输出 2 12 2" xfId="34843"/>
    <cellStyle name="输出 2 12 3" xfId="34844"/>
    <cellStyle name="输出 2 13" xfId="34845"/>
    <cellStyle name="输出 2 14" xfId="34846"/>
    <cellStyle name="输出 2 2" xfId="34847"/>
    <cellStyle name="输出 2 2 10" xfId="34848"/>
    <cellStyle name="输出 2 2 2" xfId="34849"/>
    <cellStyle name="输出 2 2 2 2" xfId="34850"/>
    <cellStyle name="输出 2 2 2 2 2" xfId="34851"/>
    <cellStyle name="输出 2 2 2 2 2 2" xfId="34852"/>
    <cellStyle name="输出 2 2 2 2 2 3" xfId="3562"/>
    <cellStyle name="输出 2 2 2 3" xfId="34853"/>
    <cellStyle name="输出 2 2 2 3 2" xfId="34854"/>
    <cellStyle name="输出 2 2 2 3 2 2" xfId="34855"/>
    <cellStyle name="输出 2 2 2 3 2 3" xfId="34856"/>
    <cellStyle name="输出 2 2 2 4" xfId="23391"/>
    <cellStyle name="输出 2 2 2 4 2" xfId="34857"/>
    <cellStyle name="输出 2 2 2 4 3" xfId="34858"/>
    <cellStyle name="输出 2 2 3" xfId="34859"/>
    <cellStyle name="输出 2 2 3 2" xfId="3726"/>
    <cellStyle name="输出 2 2 3 2 2" xfId="3447"/>
    <cellStyle name="输出 2 2 3 2 3" xfId="3731"/>
    <cellStyle name="输出 2 2 4" xfId="34860"/>
    <cellStyle name="输出 2 2 4 2" xfId="1351"/>
    <cellStyle name="输出 2 2 4 2 2" xfId="10761"/>
    <cellStyle name="输出 2 2 4 2 3" xfId="10763"/>
    <cellStyle name="输出 2 2 5" xfId="34861"/>
    <cellStyle name="输出 2 2 5 2" xfId="10826"/>
    <cellStyle name="输出 2 2 5 2 2" xfId="34862"/>
    <cellStyle name="输出 2 2 5 2 3" xfId="34863"/>
    <cellStyle name="输出 2 2 6" xfId="34864"/>
    <cellStyle name="输出 2 2 6 2" xfId="34865"/>
    <cellStyle name="输出 2 2 6 2 2" xfId="31492"/>
    <cellStyle name="输出 2 2 6 2 3" xfId="31993"/>
    <cellStyle name="输出 2 2 7" xfId="34866"/>
    <cellStyle name="输出 2 2 7 2" xfId="34867"/>
    <cellStyle name="输出 2 2 7 2 2" xfId="34868"/>
    <cellStyle name="输出 2 2 7 2 3" xfId="34869"/>
    <cellStyle name="输出 2 2 8" xfId="34870"/>
    <cellStyle name="输出 2 2 8 2" xfId="4979"/>
    <cellStyle name="输出 2 2 8 3" xfId="5012"/>
    <cellStyle name="输出 2 2 9" xfId="34871"/>
    <cellStyle name="输出 2 3" xfId="33717"/>
    <cellStyle name="输出 2 3 10" xfId="32322"/>
    <cellStyle name="输出 2 3 2" xfId="3021"/>
    <cellStyle name="输出 2 3 2 2" xfId="34872"/>
    <cellStyle name="输出 2 3 2 2 2" xfId="34873"/>
    <cellStyle name="输出 2 3 2 2 2 2" xfId="34874"/>
    <cellStyle name="输出 2 3 2 2 2 3" xfId="34875"/>
    <cellStyle name="输出 2 3 2 3" xfId="34876"/>
    <cellStyle name="输出 2 3 2 3 2" xfId="34877"/>
    <cellStyle name="输出 2 3 2 3 2 2" xfId="34878"/>
    <cellStyle name="输出 2 3 2 3 2 3" xfId="34879"/>
    <cellStyle name="输出 2 3 2 4" xfId="34880"/>
    <cellStyle name="输出 2 3 2 4 2" xfId="34881"/>
    <cellStyle name="输出 2 3 2 4 2 2" xfId="34882"/>
    <cellStyle name="输出 2 3 2 4 2 3" xfId="34883"/>
    <cellStyle name="输出 2 3 2 5" xfId="34884"/>
    <cellStyle name="输出 2 3 2 5 2" xfId="34885"/>
    <cellStyle name="输出 2 3 2 5 3" xfId="34886"/>
    <cellStyle name="输出 2 3 3" xfId="8233"/>
    <cellStyle name="输出 2 3 3 2" xfId="11307"/>
    <cellStyle name="输出 2 3 3 2 2" xfId="34887"/>
    <cellStyle name="输出 2 3 3 2 3" xfId="34888"/>
    <cellStyle name="输出 2 3 4" xfId="6533"/>
    <cellStyle name="输出 2 3 4 2" xfId="11500"/>
    <cellStyle name="输出 2 3 4 2 2" xfId="16611"/>
    <cellStyle name="输出 2 3 4 2 3" xfId="16617"/>
    <cellStyle name="输出 2 3 5" xfId="1651"/>
    <cellStyle name="输出 2 3 5 2" xfId="11594"/>
    <cellStyle name="输出 2 3 5 2 2" xfId="29674"/>
    <cellStyle name="输出 2 3 5 2 3" xfId="29686"/>
    <cellStyle name="输出 2 3 6" xfId="16627"/>
    <cellStyle name="输出 2 3 6 2" xfId="29740"/>
    <cellStyle name="输出 2 3 6 2 2" xfId="29742"/>
    <cellStyle name="输出 2 3 6 2 3" xfId="29749"/>
    <cellStyle name="输出 2 3 7" xfId="16634"/>
    <cellStyle name="输出 2 3 7 2" xfId="29796"/>
    <cellStyle name="输出 2 3 7 2 2" xfId="29798"/>
    <cellStyle name="输出 2 3 7 2 3" xfId="29803"/>
    <cellStyle name="输出 2 3 8" xfId="29842"/>
    <cellStyle name="输出 2 3 8 2" xfId="29844"/>
    <cellStyle name="输出 2 3 8 3" xfId="29849"/>
    <cellStyle name="输出 2 3 9" xfId="20682"/>
    <cellStyle name="输出 2 4" xfId="34889"/>
    <cellStyle name="输出 2 4 2" xfId="34890"/>
    <cellStyle name="输出 2 4 2 2" xfId="34891"/>
    <cellStyle name="输出 2 4 2 2 2" xfId="34892"/>
    <cellStyle name="输出 2 4 2 2 2 2" xfId="34893"/>
    <cellStyle name="输出 2 4 2 2 2 3" xfId="34894"/>
    <cellStyle name="输出 2 4 2 3" xfId="8246"/>
    <cellStyle name="输出 2 4 2 3 2" xfId="34895"/>
    <cellStyle name="输出 2 4 2 3 3" xfId="34896"/>
    <cellStyle name="输出 2 4 3" xfId="34897"/>
    <cellStyle name="输出 2 4 3 2" xfId="11734"/>
    <cellStyle name="输出 2 4 3 2 2" xfId="34898"/>
    <cellStyle name="输出 2 4 3 2 3" xfId="34899"/>
    <cellStyle name="输出 2 4 4" xfId="29885"/>
    <cellStyle name="输出 2 4 4 2" xfId="29887"/>
    <cellStyle name="输出 2 4 4 2 2" xfId="29889"/>
    <cellStyle name="输出 2 4 4 2 3" xfId="29895"/>
    <cellStyle name="输出 2 4 5" xfId="18290"/>
    <cellStyle name="输出 2 4 5 2" xfId="19562"/>
    <cellStyle name="输出 2 4 5 2 2" xfId="29911"/>
    <cellStyle name="输出 2 4 5 2 3" xfId="29914"/>
    <cellStyle name="输出 2 4 6" xfId="19568"/>
    <cellStyle name="输出 2 4 6 2" xfId="25324"/>
    <cellStyle name="输出 2 4 6 3" xfId="29922"/>
    <cellStyle name="输出 2 4 7" xfId="19573"/>
    <cellStyle name="输出 2 4 8" xfId="27628"/>
    <cellStyle name="输出 2 5" xfId="34900"/>
    <cellStyle name="输出 2 5 2" xfId="34901"/>
    <cellStyle name="输出 2 5 2 2" xfId="34902"/>
    <cellStyle name="输出 2 5 2 2 2" xfId="34903"/>
    <cellStyle name="输出 2 5 2 2 3" xfId="34904"/>
    <cellStyle name="输出 2 5 3" xfId="34905"/>
    <cellStyle name="输出 2 5 3 2" xfId="30845"/>
    <cellStyle name="输出 2 5 3 2 2" xfId="34906"/>
    <cellStyle name="输出 2 5 3 2 3" xfId="34907"/>
    <cellStyle name="输出 2 5 4" xfId="29974"/>
    <cellStyle name="输出 2 5 4 2" xfId="29976"/>
    <cellStyle name="输出 2 5 4 3" xfId="29980"/>
    <cellStyle name="输出 2 6" xfId="34908"/>
    <cellStyle name="输出 2 6 2" xfId="34909"/>
    <cellStyle name="输出 2 6 2 2" xfId="20465"/>
    <cellStyle name="输出 2 6 2 2 2" xfId="34910"/>
    <cellStyle name="输出 2 6 2 2 3" xfId="34911"/>
    <cellStyle name="输出 2 6 3" xfId="34912"/>
    <cellStyle name="输出 2 6 3 2" xfId="18307"/>
    <cellStyle name="输出 2 6 3 3" xfId="34913"/>
    <cellStyle name="输出 2 7" xfId="34914"/>
    <cellStyle name="输出 2 7 2" xfId="34915"/>
    <cellStyle name="输出 2 7 2 2" xfId="13732"/>
    <cellStyle name="输出 2 7 2 3" xfId="34916"/>
    <cellStyle name="输出 2 8" xfId="34917"/>
    <cellStyle name="输出 2 8 2" xfId="34918"/>
    <cellStyle name="输出 2 8 2 2" xfId="20642"/>
    <cellStyle name="输出 2 8 2 3" xfId="34919"/>
    <cellStyle name="输出 2 9" xfId="34920"/>
    <cellStyle name="输出 2 9 2" xfId="34921"/>
    <cellStyle name="输出 2 9 2 2" xfId="2683"/>
    <cellStyle name="输出 2 9 2 3" xfId="2702"/>
    <cellStyle name="输出 2_11" xfId="2"/>
    <cellStyle name="输出 3" xfId="34922"/>
    <cellStyle name="输出 3 10" xfId="34923"/>
    <cellStyle name="输出 3 10 2" xfId="23200"/>
    <cellStyle name="输出 3 10 3" xfId="21043"/>
    <cellStyle name="输出 3 11" xfId="27855"/>
    <cellStyle name="输出 3 12" xfId="27857"/>
    <cellStyle name="输出 3 2" xfId="34924"/>
    <cellStyle name="输出 3 2 2" xfId="34925"/>
    <cellStyle name="输出 3 2 2 2" xfId="7416"/>
    <cellStyle name="输出 3 2 2 2 2" xfId="34926"/>
    <cellStyle name="输出 3 2 2 2 2 2" xfId="34927"/>
    <cellStyle name="输出 3 2 2 2 2 3" xfId="34928"/>
    <cellStyle name="输出 3 2 2 3" xfId="34929"/>
    <cellStyle name="输出 3 2 2 3 2" xfId="4931"/>
    <cellStyle name="输出 3 2 2 3 2 2" xfId="34930"/>
    <cellStyle name="输出 3 2 2 3 2 3" xfId="34931"/>
    <cellStyle name="输出 3 2 2 4" xfId="34932"/>
    <cellStyle name="输出 3 2 2 4 2" xfId="34933"/>
    <cellStyle name="输出 3 2 2 4 3" xfId="34934"/>
    <cellStyle name="输出 3 2 3" xfId="34935"/>
    <cellStyle name="输出 3 2 3 2" xfId="7437"/>
    <cellStyle name="输出 3 2 3 2 2" xfId="13851"/>
    <cellStyle name="输出 3 2 3 2 3" xfId="13855"/>
    <cellStyle name="输出 3 2 4" xfId="9929"/>
    <cellStyle name="输出 3 2 4 2" xfId="7464"/>
    <cellStyle name="输出 3 2 4 2 2" xfId="12648"/>
    <cellStyle name="输出 3 2 4 2 3" xfId="12652"/>
    <cellStyle name="输出 3 2 5" xfId="34936"/>
    <cellStyle name="输出 3 2 5 2" xfId="7061"/>
    <cellStyle name="输出 3 2 5 2 2" xfId="34937"/>
    <cellStyle name="输出 3 2 5 2 3" xfId="34938"/>
    <cellStyle name="输出 3 2 6" xfId="34939"/>
    <cellStyle name="输出 3 2 6 2" xfId="34940"/>
    <cellStyle name="输出 3 2 6 3" xfId="34941"/>
    <cellStyle name="输出 3 2 7" xfId="34942"/>
    <cellStyle name="输出 3 2 8" xfId="34943"/>
    <cellStyle name="输出 3 3" xfId="7544"/>
    <cellStyle name="输出 3 3 2" xfId="34944"/>
    <cellStyle name="输出 3 3 2 2" xfId="34945"/>
    <cellStyle name="输出 3 3 2 2 2" xfId="34946"/>
    <cellStyle name="输出 3 3 2 2 2 2" xfId="34947"/>
    <cellStyle name="输出 3 3 2 2 2 3" xfId="34948"/>
    <cellStyle name="输出 3 3 2 3" xfId="34949"/>
    <cellStyle name="输出 3 3 2 3 2" xfId="13893"/>
    <cellStyle name="输出 3 3 2 3 2 2" xfId="34950"/>
    <cellStyle name="输出 3 3 2 3 2 3" xfId="34951"/>
    <cellStyle name="输出 3 3 2 4" xfId="34952"/>
    <cellStyle name="输出 3 3 2 4 2" xfId="34953"/>
    <cellStyle name="输出 3 3 2 4 3" xfId="34954"/>
    <cellStyle name="输出 3 3 3" xfId="34955"/>
    <cellStyle name="输出 3 3 3 2" xfId="13116"/>
    <cellStyle name="输出 3 3 3 2 2" xfId="34956"/>
    <cellStyle name="输出 3 3 3 2 3" xfId="34957"/>
    <cellStyle name="输出 3 3 4" xfId="16676"/>
    <cellStyle name="输出 3 3 4 2" xfId="13287"/>
    <cellStyle name="输出 3 3 4 2 2" xfId="5227"/>
    <cellStyle name="输出 3 3 4 2 3" xfId="21429"/>
    <cellStyle name="输出 3 3 5" xfId="18353"/>
    <cellStyle name="输出 3 3 5 2" xfId="13344"/>
    <cellStyle name="输出 3 3 5 2 2" xfId="14763"/>
    <cellStyle name="输出 3 3 5 2 3" xfId="30409"/>
    <cellStyle name="输出 3 3 6" xfId="18358"/>
    <cellStyle name="输出 3 3 6 2" xfId="30430"/>
    <cellStyle name="输出 3 3 6 3" xfId="29572"/>
    <cellStyle name="输出 3 3 7" xfId="19594"/>
    <cellStyle name="输出 3 3 8" xfId="30461"/>
    <cellStyle name="输出 3 4" xfId="33720"/>
    <cellStyle name="输出 3 4 2" xfId="34958"/>
    <cellStyle name="输出 3 4 2 2" xfId="34959"/>
    <cellStyle name="输出 3 4 2 2 2" xfId="34960"/>
    <cellStyle name="输出 3 4 2 2 2 2" xfId="14635"/>
    <cellStyle name="输出 3 4 2 2 2 3" xfId="15393"/>
    <cellStyle name="输出 3 4 2 3" xfId="34961"/>
    <cellStyle name="输出 3 4 2 3 2" xfId="22602"/>
    <cellStyle name="输出 3 4 2 3 3" xfId="34962"/>
    <cellStyle name="输出 3 4 3" xfId="34964"/>
    <cellStyle name="输出 3 4 3 2" xfId="13544"/>
    <cellStyle name="输出 3 4 3 2 2" xfId="34965"/>
    <cellStyle name="输出 3 4 3 2 3" xfId="34966"/>
    <cellStyle name="输出 3 4 4" xfId="30474"/>
    <cellStyle name="输出 3 4 4 2" xfId="30476"/>
    <cellStyle name="输出 3 4 4 2 2" xfId="30478"/>
    <cellStyle name="输出 3 4 4 2 3" xfId="30481"/>
    <cellStyle name="输出 3 4 5" xfId="18366"/>
    <cellStyle name="输出 3 4 5 2" xfId="30490"/>
    <cellStyle name="输出 3 4 5 3" xfId="30499"/>
    <cellStyle name="输出 3 4 6" xfId="19598"/>
    <cellStyle name="输出 3 4 7" xfId="30532"/>
    <cellStyle name="输出 3 5" xfId="34967"/>
    <cellStyle name="输出 3 5 2" xfId="34968"/>
    <cellStyle name="输出 3 5 2 2" xfId="34969"/>
    <cellStyle name="输出 3 5 2 2 2" xfId="34970"/>
    <cellStyle name="输出 3 5 2 2 3" xfId="34971"/>
    <cellStyle name="输出 3 5 3" xfId="34972"/>
    <cellStyle name="输出 3 5 3 2" xfId="34973"/>
    <cellStyle name="输出 3 5 3 3" xfId="34974"/>
    <cellStyle name="输出 3 6" xfId="26988"/>
    <cellStyle name="输出 3 6 2" xfId="34975"/>
    <cellStyle name="输出 3 6 2 2" xfId="20853"/>
    <cellStyle name="输出 3 6 2 3" xfId="34976"/>
    <cellStyle name="输出 3 7" xfId="5480"/>
    <cellStyle name="输出 3 7 2" xfId="34977"/>
    <cellStyle name="输出 3 7 2 2" xfId="20961"/>
    <cellStyle name="输出 3 7 2 3" xfId="34978"/>
    <cellStyle name="输出 3 8" xfId="34979"/>
    <cellStyle name="输出 3 8 2" xfId="34980"/>
    <cellStyle name="输出 3 8 2 2" xfId="20998"/>
    <cellStyle name="输出 3 8 2 3" xfId="34981"/>
    <cellStyle name="输出 3 9" xfId="34982"/>
    <cellStyle name="输出 3 9 2" xfId="34983"/>
    <cellStyle name="输出 3 9 2 2" xfId="1509"/>
    <cellStyle name="输出 3 9 2 3" xfId="34984"/>
    <cellStyle name="输出 3_11" xfId="34985"/>
    <cellStyle name="输出 4" xfId="7928"/>
    <cellStyle name="输出 4 10" xfId="18916"/>
    <cellStyle name="输出 4 2" xfId="34986"/>
    <cellStyle name="输出 4 2 2" xfId="34987"/>
    <cellStyle name="输出 4 2 2 2" xfId="7565"/>
    <cellStyle name="输出 4 2 2 2 2" xfId="18213"/>
    <cellStyle name="输出 4 2 2 2 3" xfId="34988"/>
    <cellStyle name="输出 4 2 3" xfId="34989"/>
    <cellStyle name="输出 4 2 3 2" xfId="14127"/>
    <cellStyle name="输出 4 2 3 2 2" xfId="34990"/>
    <cellStyle name="输出 4 2 3 2 3" xfId="34991"/>
    <cellStyle name="输出 4 2 4" xfId="34992"/>
    <cellStyle name="输出 4 2 4 2" xfId="9645"/>
    <cellStyle name="输出 4 2 4 3" xfId="34993"/>
    <cellStyle name="输出 4 3" xfId="24491"/>
    <cellStyle name="输出 4 3 2" xfId="34994"/>
    <cellStyle name="输出 4 3 2 2" xfId="34995"/>
    <cellStyle name="输出 4 3 2 3" xfId="34996"/>
    <cellStyle name="输出 4 4" xfId="24493"/>
    <cellStyle name="输出 4 4 2" xfId="16724"/>
    <cellStyle name="输出 4 4 2 2" xfId="27739"/>
    <cellStyle name="输出 4 4 2 3" xfId="27741"/>
    <cellStyle name="输出 4 5" xfId="34997"/>
    <cellStyle name="输出 4 5 2" xfId="16734"/>
    <cellStyle name="输出 4 5 2 2" xfId="34998"/>
    <cellStyle name="输出 4 5 2 3" xfId="34999"/>
    <cellStyle name="输出 4 6" xfId="35000"/>
    <cellStyle name="输出 4 6 2" xfId="26890"/>
    <cellStyle name="输出 4 6 2 2" xfId="21084"/>
    <cellStyle name="输出 4 6 2 3" xfId="35001"/>
    <cellStyle name="输出 4 7" xfId="35002"/>
    <cellStyle name="输出 4 7 2" xfId="35003"/>
    <cellStyle name="输出 4 7 2 2" xfId="35004"/>
    <cellStyle name="输出 4 7 2 3" xfId="35005"/>
    <cellStyle name="输出 4 8" xfId="35006"/>
    <cellStyle name="输出 4 8 2" xfId="35007"/>
    <cellStyle name="输出 4 8 3" xfId="35008"/>
    <cellStyle name="输出 4 9" xfId="35009"/>
    <cellStyle name="输出 5" xfId="8291"/>
    <cellStyle name="输出 5 2" xfId="35010"/>
    <cellStyle name="输出 5 2 2" xfId="35011"/>
    <cellStyle name="输出 5 2 2 2" xfId="35012"/>
    <cellStyle name="输出 5 2 2 3" xfId="35013"/>
    <cellStyle name="输出 5 3" xfId="35014"/>
    <cellStyle name="输出 5 3 2" xfId="35015"/>
    <cellStyle name="输出 5 3 2 2" xfId="23263"/>
    <cellStyle name="输出 5 3 2 3" xfId="35016"/>
    <cellStyle name="输出 5 4" xfId="35017"/>
    <cellStyle name="输出 5 4 2" xfId="35018"/>
    <cellStyle name="输出 5 4 2 2" xfId="35019"/>
    <cellStyle name="输出 5 4 2 3" xfId="35020"/>
    <cellStyle name="输出 5 5" xfId="35021"/>
    <cellStyle name="输出 5 5 2" xfId="35022"/>
    <cellStyle name="输出 5 5 2 2" xfId="35023"/>
    <cellStyle name="输出 5 5 2 3" xfId="35024"/>
    <cellStyle name="输出 5 6" xfId="35025"/>
    <cellStyle name="输出 5 6 2" xfId="35026"/>
    <cellStyle name="输出 5 6 3" xfId="35027"/>
    <cellStyle name="输出 6" xfId="35028"/>
    <cellStyle name="输出 6 2" xfId="34205"/>
    <cellStyle name="输出 6 2 2" xfId="34207"/>
    <cellStyle name="输出 6 2 2 2" xfId="34209"/>
    <cellStyle name="输出 6 2 2 3" xfId="35029"/>
    <cellStyle name="输出 6 3" xfId="34219"/>
    <cellStyle name="输出 6 3 2" xfId="34221"/>
    <cellStyle name="输出 6 3 2 2" xfId="23319"/>
    <cellStyle name="输出 6 3 2 3" xfId="35030"/>
    <cellStyle name="输出 6 4" xfId="34227"/>
    <cellStyle name="输出 6 4 2" xfId="34229"/>
    <cellStyle name="输出 6 4 3" xfId="20371"/>
    <cellStyle name="输出 7" xfId="35031"/>
    <cellStyle name="输出 7 2" xfId="34301"/>
    <cellStyle name="输出 7 2 2" xfId="34303"/>
    <cellStyle name="输出 7 2 2 2" xfId="15773"/>
    <cellStyle name="输出 7 2 2 3" xfId="35032"/>
    <cellStyle name="输出 7 3" xfId="34309"/>
    <cellStyle name="输出 7 3 2" xfId="34311"/>
    <cellStyle name="输出 7 3 3" xfId="13484"/>
    <cellStyle name="输出 8" xfId="35033"/>
    <cellStyle name="输出 8 2" xfId="34339"/>
    <cellStyle name="输出 8 2 2" xfId="34341"/>
    <cellStyle name="输出 8 2 2 2" xfId="6075"/>
    <cellStyle name="输出 8 2 2 3" xfId="6653"/>
    <cellStyle name="输出 8 3" xfId="8802"/>
    <cellStyle name="输出 8 3 2" xfId="11397"/>
    <cellStyle name="输出 8 3 3" xfId="11399"/>
    <cellStyle name="输出 9" xfId="26273"/>
    <cellStyle name="输出 9 2" xfId="34357"/>
    <cellStyle name="输出 9 2 2" xfId="34359"/>
    <cellStyle name="输出 9 2 2 2" xfId="4024"/>
    <cellStyle name="输出 9 2 2 3" xfId="3976"/>
    <cellStyle name="输出 9 3" xfId="8821"/>
    <cellStyle name="输出 9 3 2" xfId="34361"/>
    <cellStyle name="输出 9 3 3" xfId="34363"/>
    <cellStyle name="输入 10" xfId="35034"/>
    <cellStyle name="输入 10 2" xfId="35035"/>
    <cellStyle name="输入 10 2 2" xfId="29483"/>
    <cellStyle name="输入 10 2 3" xfId="35036"/>
    <cellStyle name="输入 11" xfId="34812"/>
    <cellStyle name="输入 11 2" xfId="33409"/>
    <cellStyle name="输入 11 2 2" xfId="29490"/>
    <cellStyle name="输入 11 2 3" xfId="35037"/>
    <cellStyle name="输入 12" xfId="35038"/>
    <cellStyle name="输入 12 2" xfId="35039"/>
    <cellStyle name="输入 12 2 2" xfId="29496"/>
    <cellStyle name="输入 12 2 3" xfId="35040"/>
    <cellStyle name="输入 13" xfId="35041"/>
    <cellStyle name="输入 13 2" xfId="35042"/>
    <cellStyle name="输入 13 3" xfId="35043"/>
    <cellStyle name="输入 14" xfId="35044"/>
    <cellStyle name="输入 15" xfId="3734"/>
    <cellStyle name="输入 16" xfId="16791"/>
    <cellStyle name="输入 2" xfId="35045"/>
    <cellStyle name="输入 2 10" xfId="35046"/>
    <cellStyle name="输入 2 10 2" xfId="26185"/>
    <cellStyle name="输入 2 10 2 2" xfId="5856"/>
    <cellStyle name="输入 2 10 2 3" xfId="26191"/>
    <cellStyle name="输入 2 11" xfId="35047"/>
    <cellStyle name="输入 2 11 2" xfId="26270"/>
    <cellStyle name="输入 2 11 2 2" xfId="2088"/>
    <cellStyle name="输入 2 11 2 3" xfId="26276"/>
    <cellStyle name="输入 2 12" xfId="35048"/>
    <cellStyle name="输入 2 12 2" xfId="26403"/>
    <cellStyle name="输入 2 12 3" xfId="26413"/>
    <cellStyle name="输入 2 13" xfId="35049"/>
    <cellStyle name="输入 2 14" xfId="35050"/>
    <cellStyle name="输入 2 2" xfId="35051"/>
    <cellStyle name="输入 2 2 10" xfId="35052"/>
    <cellStyle name="输入 2 2 2" xfId="30039"/>
    <cellStyle name="输入 2 2 2 2" xfId="35053"/>
    <cellStyle name="输入 2 2 2 2 2" xfId="35054"/>
    <cellStyle name="输入 2 2 2 2 2 2" xfId="20348"/>
    <cellStyle name="输入 2 2 2 2 2 3" xfId="3932"/>
    <cellStyle name="输入 2 2 2 3" xfId="35055"/>
    <cellStyle name="输入 2 2 2 3 2" xfId="35056"/>
    <cellStyle name="输入 2 2 2 3 2 2" xfId="2260"/>
    <cellStyle name="输入 2 2 2 3 2 3" xfId="2287"/>
    <cellStyle name="输入 2 2 2 4" xfId="35057"/>
    <cellStyle name="输入 2 2 2 4 2" xfId="31534"/>
    <cellStyle name="输入 2 2 2 4 3" xfId="35058"/>
    <cellStyle name="输入 2 2 3" xfId="35059"/>
    <cellStyle name="输入 2 2 3 2" xfId="35060"/>
    <cellStyle name="输入 2 2 3 2 2" xfId="35061"/>
    <cellStyle name="输入 2 2 3 2 3" xfId="32151"/>
    <cellStyle name="输入 2 2 4" xfId="35062"/>
    <cellStyle name="输入 2 2 4 2" xfId="35063"/>
    <cellStyle name="输入 2 2 4 2 2" xfId="35064"/>
    <cellStyle name="输入 2 2 4 2 3" xfId="35065"/>
    <cellStyle name="输入 2 2 5" xfId="35066"/>
    <cellStyle name="输入 2 2 5 2" xfId="35067"/>
    <cellStyle name="输入 2 2 5 2 2" xfId="35068"/>
    <cellStyle name="输入 2 2 5 2 3" xfId="35069"/>
    <cellStyle name="输入 2 2 6" xfId="35070"/>
    <cellStyle name="输入 2 2 6 2" xfId="31161"/>
    <cellStyle name="输入 2 2 6 2 2" xfId="29716"/>
    <cellStyle name="输入 2 2 6 2 3" xfId="1914"/>
    <cellStyle name="输入 2 2 7" xfId="35071"/>
    <cellStyle name="输入 2 2 7 2" xfId="24764"/>
    <cellStyle name="输入 2 2 7 2 2" xfId="29095"/>
    <cellStyle name="输入 2 2 7 2 3" xfId="35072"/>
    <cellStyle name="输入 2 2 8" xfId="35073"/>
    <cellStyle name="输入 2 2 8 2" xfId="35074"/>
    <cellStyle name="输入 2 2 8 3" xfId="4646"/>
    <cellStyle name="输入 2 2 9" xfId="21881"/>
    <cellStyle name="输入 2 3" xfId="35075"/>
    <cellStyle name="输入 2 3 10" xfId="35076"/>
    <cellStyle name="输入 2 3 2" xfId="35077"/>
    <cellStyle name="输入 2 3 2 2" xfId="35078"/>
    <cellStyle name="输入 2 3 2 2 2" xfId="35079"/>
    <cellStyle name="输入 2 3 2 2 2 2" xfId="35080"/>
    <cellStyle name="输入 2 3 2 2 2 3" xfId="35081"/>
    <cellStyle name="输入 2 3 2 3" xfId="35082"/>
    <cellStyle name="输入 2 3 2 3 2" xfId="35083"/>
    <cellStyle name="输入 2 3 2 3 2 2" xfId="2407"/>
    <cellStyle name="输入 2 3 2 3 2 3" xfId="3678"/>
    <cellStyle name="输入 2 3 2 4" xfId="4342"/>
    <cellStyle name="输入 2 3 2 4 2" xfId="28567"/>
    <cellStyle name="输入 2 3 2 4 2 2" xfId="3251"/>
    <cellStyle name="输入 2 3 2 4 2 3" xfId="4354"/>
    <cellStyle name="输入 2 3 2 5" xfId="4376"/>
    <cellStyle name="输入 2 3 2 5 2" xfId="28573"/>
    <cellStyle name="输入 2 3 2 5 3" xfId="28579"/>
    <cellStyle name="输入 2 3 3" xfId="35084"/>
    <cellStyle name="输入 2 3 3 2" xfId="35085"/>
    <cellStyle name="输入 2 3 3 2 2" xfId="35086"/>
    <cellStyle name="输入 2 3 3 2 3" xfId="32156"/>
    <cellStyle name="输入 2 3 4" xfId="35087"/>
    <cellStyle name="输入 2 3 4 2" xfId="35088"/>
    <cellStyle name="输入 2 3 4 2 2" xfId="35089"/>
    <cellStyle name="输入 2 3 4 2 3" xfId="32958"/>
    <cellStyle name="输入 2 3 5" xfId="35090"/>
    <cellStyle name="输入 2 3 5 2" xfId="35091"/>
    <cellStyle name="输入 2 3 5 2 2" xfId="35092"/>
    <cellStyle name="输入 2 3 5 2 3" xfId="35093"/>
    <cellStyle name="输入 2 3 6" xfId="35094"/>
    <cellStyle name="输入 2 3 6 2" xfId="35095"/>
    <cellStyle name="输入 2 3 6 2 2" xfId="27787"/>
    <cellStyle name="输入 2 3 6 2 3" xfId="8768"/>
    <cellStyle name="输入 2 3 7" xfId="18600"/>
    <cellStyle name="输入 2 3 7 2" xfId="35096"/>
    <cellStyle name="输入 2 3 7 2 2" xfId="27815"/>
    <cellStyle name="输入 2 3 7 2 3" xfId="8992"/>
    <cellStyle name="输入 2 3 8" xfId="21896"/>
    <cellStyle name="输入 2 3 8 2" xfId="35097"/>
    <cellStyle name="输入 2 3 8 3" xfId="11415"/>
    <cellStyle name="输入 2 3 9" xfId="26811"/>
    <cellStyle name="输入 2 4" xfId="35098"/>
    <cellStyle name="输入 2 4 2" xfId="35099"/>
    <cellStyle name="输入 2 4 2 2" xfId="16343"/>
    <cellStyle name="输入 2 4 2 2 2" xfId="16345"/>
    <cellStyle name="输入 2 4 2 2 2 2" xfId="16347"/>
    <cellStyle name="输入 2 4 2 2 2 3" xfId="16349"/>
    <cellStyle name="输入 2 4 2 3" xfId="16356"/>
    <cellStyle name="输入 2 4 2 3 2" xfId="16358"/>
    <cellStyle name="输入 2 4 2 3 3" xfId="16362"/>
    <cellStyle name="输入 2 4 3" xfId="35100"/>
    <cellStyle name="输入 2 4 3 2" xfId="16431"/>
    <cellStyle name="输入 2 4 3 2 2" xfId="16434"/>
    <cellStyle name="输入 2 4 3 2 3" xfId="16437"/>
    <cellStyle name="输入 2 4 4" xfId="35101"/>
    <cellStyle name="输入 2 4 4 2" xfId="16477"/>
    <cellStyle name="输入 2 4 4 2 2" xfId="35102"/>
    <cellStyle name="输入 2 4 4 2 3" xfId="26550"/>
    <cellStyle name="输入 2 4 5" xfId="35103"/>
    <cellStyle name="输入 2 4 5 2" xfId="16497"/>
    <cellStyle name="输入 2 4 5 2 2" xfId="35104"/>
    <cellStyle name="输入 2 4 5 2 3" xfId="35105"/>
    <cellStyle name="输入 2 4 6" xfId="35106"/>
    <cellStyle name="输入 2 4 6 2" xfId="16522"/>
    <cellStyle name="输入 2 4 6 3" xfId="35107"/>
    <cellStyle name="输入 2 4 7" xfId="35108"/>
    <cellStyle name="输入 2 4 8" xfId="35109"/>
    <cellStyle name="输入 2 5" xfId="35110"/>
    <cellStyle name="输入 2 5 2" xfId="35111"/>
    <cellStyle name="输入 2 5 2 2" xfId="1149"/>
    <cellStyle name="输入 2 5 2 2 2" xfId="17891"/>
    <cellStyle name="输入 2 5 2 2 3" xfId="17895"/>
    <cellStyle name="输入 2 5 3" xfId="35112"/>
    <cellStyle name="输入 2 5 3 2" xfId="15302"/>
    <cellStyle name="输入 2 5 3 2 2" xfId="15305"/>
    <cellStyle name="输入 2 5 3 2 3" xfId="15308"/>
    <cellStyle name="输入 2 5 4" xfId="6150"/>
    <cellStyle name="输入 2 5 4 2" xfId="4722"/>
    <cellStyle name="输入 2 5 4 3" xfId="817"/>
    <cellStyle name="输入 2 6" xfId="35113"/>
    <cellStyle name="输入 2 6 2" xfId="35114"/>
    <cellStyle name="输入 2 6 2 2" xfId="19202"/>
    <cellStyle name="输入 2 6 2 2 2" xfId="19204"/>
    <cellStyle name="输入 2 6 2 2 3" xfId="19209"/>
    <cellStyle name="输入 2 6 3" xfId="35115"/>
    <cellStyle name="输入 2 6 3 2" xfId="15315"/>
    <cellStyle name="输入 2 6 3 3" xfId="8499"/>
    <cellStyle name="输入 2 7" xfId="35116"/>
    <cellStyle name="输入 2 7 2" xfId="35117"/>
    <cellStyle name="输入 2 7 2 2" xfId="20231"/>
    <cellStyle name="输入 2 7 2 3" xfId="20238"/>
    <cellStyle name="输入 2 8" xfId="35118"/>
    <cellStyle name="输入 2 8 2" xfId="35119"/>
    <cellStyle name="输入 2 8 2 2" xfId="21264"/>
    <cellStyle name="输入 2 8 2 3" xfId="21271"/>
    <cellStyle name="输入 2 9" xfId="35120"/>
    <cellStyle name="输入 2 9 2" xfId="35121"/>
    <cellStyle name="输入 2 9 2 2" xfId="22630"/>
    <cellStyle name="输入 2 9 2 3" xfId="22640"/>
    <cellStyle name="输入 2_11" xfId="32856"/>
    <cellStyle name="输入 3" xfId="24506"/>
    <cellStyle name="输入 3 10" xfId="2958"/>
    <cellStyle name="输入 3 10 2" xfId="35122"/>
    <cellStyle name="输入 3 10 3" xfId="9019"/>
    <cellStyle name="输入 3 11" xfId="2976"/>
    <cellStyle name="输入 3 12" xfId="35123"/>
    <cellStyle name="输入 3 2" xfId="24510"/>
    <cellStyle name="输入 3 2 2" xfId="30048"/>
    <cellStyle name="输入 3 2 2 2" xfId="35124"/>
    <cellStyle name="输入 3 2 2 2 2" xfId="35125"/>
    <cellStyle name="输入 3 2 2 2 2 2" xfId="11104"/>
    <cellStyle name="输入 3 2 2 2 2 3" xfId="11119"/>
    <cellStyle name="输入 3 2 2 3" xfId="35126"/>
    <cellStyle name="输入 3 2 2 3 2" xfId="35127"/>
    <cellStyle name="输入 3 2 2 3 2 2" xfId="1273"/>
    <cellStyle name="输入 3 2 2 3 2 3" xfId="1289"/>
    <cellStyle name="输入 3 2 2 4" xfId="35128"/>
    <cellStyle name="输入 3 2 2 4 2" xfId="35129"/>
    <cellStyle name="输入 3 2 2 4 3" xfId="35130"/>
    <cellStyle name="输入 3 2 3" xfId="35131"/>
    <cellStyle name="输入 3 2 3 2" xfId="35132"/>
    <cellStyle name="输入 3 2 3 2 2" xfId="35133"/>
    <cellStyle name="输入 3 2 3 2 3" xfId="35134"/>
    <cellStyle name="输入 3 2 4" xfId="19772"/>
    <cellStyle name="输入 3 2 4 2" xfId="19774"/>
    <cellStyle name="输入 3 2 4 2 2" xfId="35135"/>
    <cellStyle name="输入 3 2 4 2 3" xfId="35136"/>
    <cellStyle name="输入 3 2 5" xfId="19777"/>
    <cellStyle name="输入 3 2 5 2" xfId="35137"/>
    <cellStyle name="输入 3 2 5 2 2" xfId="35138"/>
    <cellStyle name="输入 3 2 5 2 3" xfId="35139"/>
    <cellStyle name="输入 3 2 6" xfId="19782"/>
    <cellStyle name="输入 3 2 6 2" xfId="35140"/>
    <cellStyle name="输入 3 2 6 3" xfId="35141"/>
    <cellStyle name="输入 3 2 7" xfId="35142"/>
    <cellStyle name="输入 3 2 8" xfId="35143"/>
    <cellStyle name="输入 3 3" xfId="24513"/>
    <cellStyle name="输入 3 3 2" xfId="16551"/>
    <cellStyle name="输入 3 3 2 2" xfId="35144"/>
    <cellStyle name="输入 3 3 2 2 2" xfId="35145"/>
    <cellStyle name="输入 3 3 2 2 2 2" xfId="35146"/>
    <cellStyle name="输入 3 3 2 2 2 3" xfId="35147"/>
    <cellStyle name="输入 3 3 2 3" xfId="35148"/>
    <cellStyle name="输入 3 3 2 3 2" xfId="35149"/>
    <cellStyle name="输入 3 3 2 3 2 2" xfId="23387"/>
    <cellStyle name="输入 3 3 2 3 2 3" xfId="23389"/>
    <cellStyle name="输入 3 3 2 4" xfId="21454"/>
    <cellStyle name="输入 3 3 2 4 2" xfId="28489"/>
    <cellStyle name="输入 3 3 2 4 3" xfId="28493"/>
    <cellStyle name="输入 3 3 3" xfId="35150"/>
    <cellStyle name="输入 3 3 3 2" xfId="35151"/>
    <cellStyle name="输入 3 3 3 2 2" xfId="35152"/>
    <cellStyle name="输入 3 3 3 2 3" xfId="35153"/>
    <cellStyle name="输入 3 3 4" xfId="19784"/>
    <cellStyle name="输入 3 3 4 2" xfId="13964"/>
    <cellStyle name="输入 3 3 4 2 2" xfId="35154"/>
    <cellStyle name="输入 3 3 4 2 3" xfId="35155"/>
    <cellStyle name="输入 3 3 5" xfId="19787"/>
    <cellStyle name="输入 3 3 5 2" xfId="35156"/>
    <cellStyle name="输入 3 3 5 2 2" xfId="35157"/>
    <cellStyle name="输入 3 3 5 2 3" xfId="35158"/>
    <cellStyle name="输入 3 3 6" xfId="19793"/>
    <cellStyle name="输入 3 3 6 2" xfId="35159"/>
    <cellStyle name="输入 3 3 6 3" xfId="35160"/>
    <cellStyle name="输入 3 3 7" xfId="20910"/>
    <cellStyle name="输入 3 3 8" xfId="20915"/>
    <cellStyle name="输入 3 4" xfId="35161"/>
    <cellStyle name="输入 3 4 2" xfId="16556"/>
    <cellStyle name="输入 3 4 2 2" xfId="35162"/>
    <cellStyle name="输入 3 4 2 2 2" xfId="35163"/>
    <cellStyle name="输入 3 4 2 2 2 2" xfId="35164"/>
    <cellStyle name="输入 3 4 2 2 2 3" xfId="35165"/>
    <cellStyle name="输入 3 4 2 3" xfId="35166"/>
    <cellStyle name="输入 3 4 2 3 2" xfId="35167"/>
    <cellStyle name="输入 3 4 2 3 3" xfId="35168"/>
    <cellStyle name="输入 3 4 3" xfId="35169"/>
    <cellStyle name="输入 3 4 3 2" xfId="35170"/>
    <cellStyle name="输入 3 4 3 2 2" xfId="35171"/>
    <cellStyle name="输入 3 4 3 2 3" xfId="35172"/>
    <cellStyle name="输入 3 4 4" xfId="19795"/>
    <cellStyle name="输入 3 4 4 2" xfId="35173"/>
    <cellStyle name="输入 3 4 4 2 2" xfId="35174"/>
    <cellStyle name="输入 3 4 4 2 3" xfId="35175"/>
    <cellStyle name="输入 3 4 5" xfId="19797"/>
    <cellStyle name="输入 3 4 5 2" xfId="35176"/>
    <cellStyle name="输入 3 4 5 3" xfId="35177"/>
    <cellStyle name="输入 3 4 6" xfId="35178"/>
    <cellStyle name="输入 3 4 7" xfId="35179"/>
    <cellStyle name="输入 3 5" xfId="19836"/>
    <cellStyle name="输入 3 5 2" xfId="16558"/>
    <cellStyle name="输入 3 5 2 2" xfId="35180"/>
    <cellStyle name="输入 3 5 2 2 2" xfId="35181"/>
    <cellStyle name="输入 3 5 2 2 3" xfId="35182"/>
    <cellStyle name="输入 3 5 3" xfId="19838"/>
    <cellStyle name="输入 3 5 3 2" xfId="35183"/>
    <cellStyle name="输入 3 5 3 3" xfId="35184"/>
    <cellStyle name="输入 3 6" xfId="19840"/>
    <cellStyle name="输入 3 6 2" xfId="16567"/>
    <cellStyle name="输入 3 6 2 2" xfId="35185"/>
    <cellStyle name="输入 3 6 2 3" xfId="35186"/>
    <cellStyle name="输入 3 7" xfId="19844"/>
    <cellStyle name="输入 3 7 2" xfId="20535"/>
    <cellStyle name="输入 3 7 2 2" xfId="35187"/>
    <cellStyle name="输入 3 7 2 3" xfId="35188"/>
    <cellStyle name="输入 3 8" xfId="35189"/>
    <cellStyle name="输入 3 8 2" xfId="35190"/>
    <cellStyle name="输入 3 8 2 2" xfId="35191"/>
    <cellStyle name="输入 3 8 2 3" xfId="35192"/>
    <cellStyle name="输入 3 9" xfId="20949"/>
    <cellStyle name="输入 3 9 2" xfId="35193"/>
    <cellStyle name="输入 3 9 2 2" xfId="35194"/>
    <cellStyle name="输入 3 9 2 3" xfId="35195"/>
    <cellStyle name="输入 3_11" xfId="35196"/>
    <cellStyle name="输入 4" xfId="24516"/>
    <cellStyle name="输入 4 10" xfId="35197"/>
    <cellStyle name="输入 4 2" xfId="35198"/>
    <cellStyle name="输入 4 2 2" xfId="35199"/>
    <cellStyle name="输入 4 2 2 2" xfId="35200"/>
    <cellStyle name="输入 4 2 2 2 2" xfId="35201"/>
    <cellStyle name="输入 4 2 2 2 3" xfId="35202"/>
    <cellStyle name="输入 4 2 3" xfId="35203"/>
    <cellStyle name="输入 4 2 3 2" xfId="35204"/>
    <cellStyle name="输入 4 2 3 2 2" xfId="35205"/>
    <cellStyle name="输入 4 2 3 2 3" xfId="35206"/>
    <cellStyle name="输入 4 2 4" xfId="19829"/>
    <cellStyle name="输入 4 2 4 2" xfId="26673"/>
    <cellStyle name="输入 4 2 4 3" xfId="32549"/>
    <cellStyle name="输入 4 3" xfId="35207"/>
    <cellStyle name="输入 4 3 2" xfId="35208"/>
    <cellStyle name="输入 4 3 2 2" xfId="35209"/>
    <cellStyle name="输入 4 3 2 3" xfId="35210"/>
    <cellStyle name="输入 4 4" xfId="35211"/>
    <cellStyle name="输入 4 4 2" xfId="35212"/>
    <cellStyle name="输入 4 4 2 2" xfId="35213"/>
    <cellStyle name="输入 4 4 2 3" xfId="35214"/>
    <cellStyle name="输入 4 5" xfId="19847"/>
    <cellStyle name="输入 4 5 2" xfId="35215"/>
    <cellStyle name="输入 4 5 2 2" xfId="35216"/>
    <cellStyle name="输入 4 5 2 3" xfId="35217"/>
    <cellStyle name="输入 4 6" xfId="19849"/>
    <cellStyle name="输入 4 6 2" xfId="35218"/>
    <cellStyle name="输入 4 6 2 2" xfId="35219"/>
    <cellStyle name="输入 4 6 2 3" xfId="11182"/>
    <cellStyle name="输入 4 7" xfId="35220"/>
    <cellStyle name="输入 4 7 2" xfId="35221"/>
    <cellStyle name="输入 4 7 2 2" xfId="35222"/>
    <cellStyle name="输入 4 7 2 3" xfId="11250"/>
    <cellStyle name="输入 4 8" xfId="35223"/>
    <cellStyle name="输入 4 8 2" xfId="35224"/>
    <cellStyle name="输入 4 8 3" xfId="35225"/>
    <cellStyle name="输入 4 9" xfId="35226"/>
    <cellStyle name="输入 5" xfId="24518"/>
    <cellStyle name="输入 5 2" xfId="35227"/>
    <cellStyle name="输入 5 2 2" xfId="35228"/>
    <cellStyle name="输入 5 2 2 2" xfId="35230"/>
    <cellStyle name="输入 5 2 2 3" xfId="35232"/>
    <cellStyle name="输入 5 3" xfId="35233"/>
    <cellStyle name="输入 5 3 2" xfId="35234"/>
    <cellStyle name="输入 5 3 2 2" xfId="35237"/>
    <cellStyle name="输入 5 3 2 3" xfId="35240"/>
    <cellStyle name="输入 5 4" xfId="35243"/>
    <cellStyle name="输入 5 4 2" xfId="35244"/>
    <cellStyle name="输入 5 4 2 2" xfId="3830"/>
    <cellStyle name="输入 5 4 2 3" xfId="35246"/>
    <cellStyle name="输入 5 5" xfId="35248"/>
    <cellStyle name="输入 5 5 2" xfId="35249"/>
    <cellStyle name="输入 5 5 2 2" xfId="35251"/>
    <cellStyle name="输入 5 5 2 3" xfId="35253"/>
    <cellStyle name="输入 5 6" xfId="35255"/>
    <cellStyle name="输入 5 6 2" xfId="35256"/>
    <cellStyle name="输入 5 6 3" xfId="35257"/>
    <cellStyle name="输入 6" xfId="32626"/>
    <cellStyle name="输入 6 2" xfId="35258"/>
    <cellStyle name="输入 6 2 2" xfId="35259"/>
    <cellStyle name="输入 6 2 2 2" xfId="35260"/>
    <cellStyle name="输入 6 2 2 3" xfId="30831"/>
    <cellStyle name="输入 6 3" xfId="35229"/>
    <cellStyle name="输入 6 3 2" xfId="35231"/>
    <cellStyle name="输入 6 3 2 2" xfId="1988"/>
    <cellStyle name="输入 6 3 2 3" xfId="993"/>
    <cellStyle name="输入 6 4" xfId="35261"/>
    <cellStyle name="输入 6 4 2" xfId="35262"/>
    <cellStyle name="输入 6 4 3" xfId="35263"/>
    <cellStyle name="输入 7" xfId="35264"/>
    <cellStyle name="输入 7 2" xfId="35265"/>
    <cellStyle name="输入 7 2 2" xfId="35267"/>
    <cellStyle name="输入 7 2 2 2" xfId="35269"/>
    <cellStyle name="输入 7 2 2 3" xfId="31621"/>
    <cellStyle name="输入 7 3" xfId="35235"/>
    <cellStyle name="输入 7 3 2" xfId="35238"/>
    <cellStyle name="输入 7 3 3" xfId="35241"/>
    <cellStyle name="输入 8" xfId="33323"/>
    <cellStyle name="输入 8 2" xfId="35271"/>
    <cellStyle name="输入 8 2 2" xfId="31696"/>
    <cellStyle name="输入 8 2 2 2" xfId="35272"/>
    <cellStyle name="输入 8 2 2 3" xfId="35273"/>
    <cellStyle name="输入 8 3" xfId="35245"/>
    <cellStyle name="输入 8 3 2" xfId="3831"/>
    <cellStyle name="输入 8 3 3" xfId="35247"/>
    <cellStyle name="输入 9" xfId="33647"/>
    <cellStyle name="输入 9 2" xfId="35274"/>
    <cellStyle name="输入 9 2 2" xfId="35275"/>
    <cellStyle name="输入 9 2 2 2" xfId="35276"/>
    <cellStyle name="输入 9 2 2 3" xfId="35277"/>
    <cellStyle name="输入 9 3" xfId="35250"/>
    <cellStyle name="输入 9 3 2" xfId="35252"/>
    <cellStyle name="输入 9 3 3" xfId="35254"/>
    <cellStyle name="未定义" xfId="34384"/>
    <cellStyle name="未定义 2" xfId="12102"/>
    <cellStyle name="未定义 2 2" xfId="12107"/>
    <cellStyle name="未定义 2 3" xfId="12120"/>
    <cellStyle name="样式 1" xfId="35278"/>
    <cellStyle name="样式 1 2" xfId="35279"/>
    <cellStyle name="样式 1 2 2" xfId="35280"/>
    <cellStyle name="样式 1 2 2 2" xfId="16751"/>
    <cellStyle name="样式 1 2 2 3" xfId="16754"/>
    <cellStyle name="样式 1 2 2 4" xfId="35281"/>
    <cellStyle name="样式 1 2 3" xfId="35282"/>
    <cellStyle name="样式 1 3" xfId="35283"/>
    <cellStyle name="样式 1 3 2" xfId="35284"/>
    <cellStyle name="样式 1 3 2 2" xfId="12956"/>
    <cellStyle name="样式 1 3 2 3" xfId="12960"/>
    <cellStyle name="样式 1 4" xfId="35285"/>
    <cellStyle name="样式 1 4 2" xfId="35286"/>
    <cellStyle name="样式 1 4 3" xfId="35287"/>
    <cellStyle name="样式 1 5" xfId="35288"/>
    <cellStyle name="昗弨_Pacific Region P&amp;L" xfId="26998"/>
    <cellStyle name="寘嬫愗傝 [0.00]_Region Orders (2)" xfId="26009"/>
    <cellStyle name="寘嬫愗傝_Region Orders (2)" xfId="35289"/>
    <cellStyle name="注释 10" xfId="8279"/>
    <cellStyle name="注释 10 2" xfId="8281"/>
    <cellStyle name="注释 10 2 2" xfId="35290"/>
    <cellStyle name="注释 10 2 2 2" xfId="35291"/>
    <cellStyle name="注释 10 2 2 3" xfId="19513"/>
    <cellStyle name="注释 10 3" xfId="8286"/>
    <cellStyle name="注释 10 3 2" xfId="35292"/>
    <cellStyle name="注释 10 3 2 2" xfId="35293"/>
    <cellStyle name="注释 10 3 2 3" xfId="35294"/>
    <cellStyle name="注释 10 4" xfId="35295"/>
    <cellStyle name="注释 10 4 2" xfId="9647"/>
    <cellStyle name="注释 10 4 2 2" xfId="35296"/>
    <cellStyle name="注释 10 4 2 3" xfId="35297"/>
    <cellStyle name="注释 10 5" xfId="35298"/>
    <cellStyle name="注释 10 5 2" xfId="35299"/>
    <cellStyle name="注释 10 5 3" xfId="35300"/>
    <cellStyle name="注释 11" xfId="7581"/>
    <cellStyle name="注释 11 2" xfId="35301"/>
    <cellStyle name="注释 11 2 2" xfId="30936"/>
    <cellStyle name="注释 11 2 2 2" xfId="30938"/>
    <cellStyle name="注释 11 2 2 3" xfId="30947"/>
    <cellStyle name="注释 11 3" xfId="35302"/>
    <cellStyle name="注释 11 3 2" xfId="14493"/>
    <cellStyle name="注释 11 3 2 2" xfId="31163"/>
    <cellStyle name="注释 11 3 2 3" xfId="9853"/>
    <cellStyle name="注释 11 4" xfId="18401"/>
    <cellStyle name="注释 11 4 2" xfId="31347"/>
    <cellStyle name="注释 11 4 3" xfId="31366"/>
    <cellStyle name="注释 12" xfId="7595"/>
    <cellStyle name="注释 12 2" xfId="35303"/>
    <cellStyle name="注释 12 2 2" xfId="35304"/>
    <cellStyle name="注释 12 2 2 2" xfId="35305"/>
    <cellStyle name="注释 12 2 2 3" xfId="35306"/>
    <cellStyle name="注释 12 3" xfId="34833"/>
    <cellStyle name="注释 12 3 2" xfId="34835"/>
    <cellStyle name="注释 12 3 3" xfId="35307"/>
    <cellStyle name="注释 13" xfId="24995"/>
    <cellStyle name="注释 13 2" xfId="35308"/>
    <cellStyle name="注释 13 2 2" xfId="35309"/>
    <cellStyle name="注释 13 2 3" xfId="35310"/>
    <cellStyle name="注释 14" xfId="24999"/>
    <cellStyle name="注释 14 2" xfId="35311"/>
    <cellStyle name="注释 14 2 2" xfId="35312"/>
    <cellStyle name="注释 14 2 3" xfId="35313"/>
    <cellStyle name="注释 15" xfId="35314"/>
    <cellStyle name="注释 15 2" xfId="35315"/>
    <cellStyle name="注释 15 3" xfId="35316"/>
    <cellStyle name="注释 16" xfId="35317"/>
    <cellStyle name="注释 17" xfId="35318"/>
    <cellStyle name="注释 18" xfId="35319"/>
    <cellStyle name="注释 2" xfId="35320"/>
    <cellStyle name="注释 2 10" xfId="2735"/>
    <cellStyle name="注释 2 10 2" xfId="33740"/>
    <cellStyle name="注释 2 10 2 2" xfId="15593"/>
    <cellStyle name="注释 2 10 2 3" xfId="17452"/>
    <cellStyle name="注释 2 11" xfId="2758"/>
    <cellStyle name="注释 2 11 2" xfId="30941"/>
    <cellStyle name="注释 2 11 2 2" xfId="23748"/>
    <cellStyle name="注释 2 11 2 3" xfId="23750"/>
    <cellStyle name="注释 2 12" xfId="35321"/>
    <cellStyle name="注释 2 12 2" xfId="35322"/>
    <cellStyle name="注释 2 12 2 2" xfId="35323"/>
    <cellStyle name="注释 2 12 2 3" xfId="35324"/>
    <cellStyle name="注释 2 13" xfId="35325"/>
    <cellStyle name="注释 2 13 2" xfId="13165"/>
    <cellStyle name="注释 2 13 2 2" xfId="35326"/>
    <cellStyle name="注释 2 13 2 3" xfId="35327"/>
    <cellStyle name="注释 2 14" xfId="35328"/>
    <cellStyle name="注释 2 14 2" xfId="35329"/>
    <cellStyle name="注释 2 14 2 2" xfId="35330"/>
    <cellStyle name="注释 2 14 2 3" xfId="35331"/>
    <cellStyle name="注释 2 15" xfId="35332"/>
    <cellStyle name="注释 2 15 2" xfId="35333"/>
    <cellStyle name="注释 2 15 2 2" xfId="35334"/>
    <cellStyle name="注释 2 15 2 3" xfId="35335"/>
    <cellStyle name="注释 2 16" xfId="35336"/>
    <cellStyle name="注释 2 16 2" xfId="35337"/>
    <cellStyle name="注释 2 16 3" xfId="35338"/>
    <cellStyle name="注释 2 17" xfId="35339"/>
    <cellStyle name="注释 2 18" xfId="35340"/>
    <cellStyle name="注释 2 2" xfId="35341"/>
    <cellStyle name="注释 2 2 10" xfId="16531"/>
    <cellStyle name="注释 2 2 10 2" xfId="30205"/>
    <cellStyle name="注释 2 2 10 3" xfId="30211"/>
    <cellStyle name="注释 2 2 11" xfId="35342"/>
    <cellStyle name="注释 2 2 12" xfId="22699"/>
    <cellStyle name="注释 2 2 2" xfId="35343"/>
    <cellStyle name="注释 2 2 2 2" xfId="35344"/>
    <cellStyle name="注释 2 2 2 2 2" xfId="35345"/>
    <cellStyle name="注释 2 2 2 2 2 2" xfId="35346"/>
    <cellStyle name="注释 2 2 2 2 2 3" xfId="27364"/>
    <cellStyle name="注释 2 2 2 3" xfId="32555"/>
    <cellStyle name="注释 2 2 2 3 2" xfId="32558"/>
    <cellStyle name="注释 2 2 2 3 2 2" xfId="24974"/>
    <cellStyle name="注释 2 2 2 3 2 3" xfId="24977"/>
    <cellStyle name="注释 2 2 2 4" xfId="35347"/>
    <cellStyle name="注释 2 2 2 4 2" xfId="35348"/>
    <cellStyle name="注释 2 2 2 4 3" xfId="4754"/>
    <cellStyle name="注释 2 2 3" xfId="35349"/>
    <cellStyle name="注释 2 2 3 2" xfId="26325"/>
    <cellStyle name="注释 2 2 3 2 2" xfId="26329"/>
    <cellStyle name="注释 2 2 3 2 2 2" xfId="26332"/>
    <cellStyle name="注释 2 2 3 2 2 3" xfId="26349"/>
    <cellStyle name="注释 2 2 3 3" xfId="32561"/>
    <cellStyle name="注释 2 2 3 3 2" xfId="32564"/>
    <cellStyle name="注释 2 2 3 3 3" xfId="18274"/>
    <cellStyle name="注释 2 2 4" xfId="35350"/>
    <cellStyle name="注释 2 2 4 2" xfId="35351"/>
    <cellStyle name="注释 2 2 4 2 2" xfId="35352"/>
    <cellStyle name="注释 2 2 4 2 3" xfId="35353"/>
    <cellStyle name="注释 2 2 5" xfId="35354"/>
    <cellStyle name="注释 2 2 5 2" xfId="35355"/>
    <cellStyle name="注释 2 2 5 2 2" xfId="35356"/>
    <cellStyle name="注释 2 2 5 2 3" xfId="35357"/>
    <cellStyle name="注释 2 2 6" xfId="35358"/>
    <cellStyle name="注释 2 2 6 2" xfId="35359"/>
    <cellStyle name="注释 2 2 6 2 2" xfId="35360"/>
    <cellStyle name="注释 2 2 6 2 3" xfId="35361"/>
    <cellStyle name="注释 2 2 7" xfId="35362"/>
    <cellStyle name="注释 2 2 7 2" xfId="35363"/>
    <cellStyle name="注释 2 2 7 2 2" xfId="35364"/>
    <cellStyle name="注释 2 2 7 2 3" xfId="35365"/>
    <cellStyle name="注释 2 2 8" xfId="11863"/>
    <cellStyle name="注释 2 2 8 2" xfId="35366"/>
    <cellStyle name="注释 2 2 8 2 2" xfId="35367"/>
    <cellStyle name="注释 2 2 8 2 3" xfId="35368"/>
    <cellStyle name="注释 2 2 9" xfId="11217"/>
    <cellStyle name="注释 2 2 9 2" xfId="1231"/>
    <cellStyle name="注释 2 2 9 2 2" xfId="35369"/>
    <cellStyle name="注释 2 2 9 2 3" xfId="35370"/>
    <cellStyle name="注释 2 3" xfId="35371"/>
    <cellStyle name="注释 2 3 10" xfId="24496"/>
    <cellStyle name="注释 2 3 11" xfId="35372"/>
    <cellStyle name="注释 2 3 2" xfId="35373"/>
    <cellStyle name="注释 2 3 2 2" xfId="35374"/>
    <cellStyle name="注释 2 3 2 2 2" xfId="35375"/>
    <cellStyle name="注释 2 3 2 2 2 2" xfId="1455"/>
    <cellStyle name="注释 2 3 2 2 2 3" xfId="1489"/>
    <cellStyle name="注释 2 3 2 3" xfId="34716"/>
    <cellStyle name="注释 2 3 2 3 2" xfId="34718"/>
    <cellStyle name="注释 2 3 2 3 2 2" xfId="1785"/>
    <cellStyle name="注释 2 3 2 3 2 3" xfId="1806"/>
    <cellStyle name="注释 2 3 2 4" xfId="35376"/>
    <cellStyle name="注释 2 3 2 4 2" xfId="35377"/>
    <cellStyle name="注释 2 3 2 4 2 2" xfId="2044"/>
    <cellStyle name="注释 2 3 2 4 2 3" xfId="2057"/>
    <cellStyle name="注释 2 3 2 5" xfId="79"/>
    <cellStyle name="注释 2 3 2 5 2" xfId="2354"/>
    <cellStyle name="注释 2 3 2 5 3" xfId="2396"/>
    <cellStyle name="注释 2 3 3" xfId="35378"/>
    <cellStyle name="注释 2 3 3 2" xfId="35379"/>
    <cellStyle name="注释 2 3 3 2 2" xfId="35380"/>
    <cellStyle name="注释 2 3 3 2 3" xfId="35381"/>
    <cellStyle name="注释 2 3 4" xfId="35382"/>
    <cellStyle name="注释 2 3 4 2" xfId="35383"/>
    <cellStyle name="注释 2 3 4 2 2" xfId="35384"/>
    <cellStyle name="注释 2 3 4 2 3" xfId="35385"/>
    <cellStyle name="注释 2 3 5" xfId="35386"/>
    <cellStyle name="注释 2 3 5 2" xfId="35387"/>
    <cellStyle name="注释 2 3 5 2 2" xfId="35388"/>
    <cellStyle name="注释 2 3 5 2 3" xfId="35389"/>
    <cellStyle name="注释 2 3 6" xfId="35390"/>
    <cellStyle name="注释 2 3 6 2" xfId="35391"/>
    <cellStyle name="注释 2 3 6 2 2" xfId="35392"/>
    <cellStyle name="注释 2 3 6 2 3" xfId="35393"/>
    <cellStyle name="注释 2 3 7" xfId="35394"/>
    <cellStyle name="注释 2 3 7 2" xfId="35395"/>
    <cellStyle name="注释 2 3 7 2 2" xfId="35396"/>
    <cellStyle name="注释 2 3 7 2 3" xfId="35397"/>
    <cellStyle name="注释 2 3 8" xfId="35398"/>
    <cellStyle name="注释 2 3 8 2" xfId="35399"/>
    <cellStyle name="注释 2 3 8 2 2" xfId="35400"/>
    <cellStyle name="注释 2 3 8 2 3" xfId="35401"/>
    <cellStyle name="注释 2 3 9" xfId="35402"/>
    <cellStyle name="注释 2 3 9 2" xfId="35403"/>
    <cellStyle name="注释 2 3 9 3" xfId="35404"/>
    <cellStyle name="注释 2 4" xfId="32307"/>
    <cellStyle name="注释 2 4 10" xfId="20156"/>
    <cellStyle name="注释 2 4 2" xfId="32309"/>
    <cellStyle name="注释 2 4 2 2" xfId="32311"/>
    <cellStyle name="注释 2 4 2 2 2" xfId="35405"/>
    <cellStyle name="注释 2 4 2 2 2 2" xfId="35406"/>
    <cellStyle name="注释 2 4 2 2 2 3" xfId="5377"/>
    <cellStyle name="注释 2 4 2 3" xfId="17921"/>
    <cellStyle name="注释 2 4 2 3 2" xfId="35407"/>
    <cellStyle name="注释 2 4 2 3 3" xfId="15044"/>
    <cellStyle name="注释 2 4 3" xfId="35408"/>
    <cellStyle name="注释 2 4 3 2" xfId="35409"/>
    <cellStyle name="注释 2 4 3 2 2" xfId="3626"/>
    <cellStyle name="注释 2 4 3 2 3" xfId="121"/>
    <cellStyle name="注释 2 4 4" xfId="35410"/>
    <cellStyle name="注释 2 4 4 2" xfId="35411"/>
    <cellStyle name="注释 2 4 4 2 2" xfId="35412"/>
    <cellStyle name="注释 2 4 4 2 3" xfId="35413"/>
    <cellStyle name="注释 2 4 5" xfId="35414"/>
    <cellStyle name="注释 2 4 5 2" xfId="35415"/>
    <cellStyle name="注释 2 4 5 2 2" xfId="35416"/>
    <cellStyle name="注释 2 4 5 2 3" xfId="35417"/>
    <cellStyle name="注释 2 4 6" xfId="35418"/>
    <cellStyle name="注释 2 4 6 2" xfId="35419"/>
    <cellStyle name="注释 2 4 6 2 2" xfId="13997"/>
    <cellStyle name="注释 2 4 6 2 3" xfId="587"/>
    <cellStyle name="注释 2 4 7" xfId="35420"/>
    <cellStyle name="注释 2 4 7 2" xfId="35421"/>
    <cellStyle name="注释 2 4 7 2 2" xfId="11885"/>
    <cellStyle name="注释 2 4 7 2 3" xfId="11889"/>
    <cellStyle name="注释 2 4 8" xfId="35422"/>
    <cellStyle name="注释 2 4 8 2" xfId="35423"/>
    <cellStyle name="注释 2 4 8 3" xfId="35424"/>
    <cellStyle name="注释 2 4 9" xfId="35425"/>
    <cellStyle name="注释 2 5" xfId="32313"/>
    <cellStyle name="注释 2 5 2" xfId="32315"/>
    <cellStyle name="注释 2 5 2 2" xfId="18653"/>
    <cellStyle name="注释 2 5 2 2 2" xfId="35426"/>
    <cellStyle name="注释 2 5 2 2 3" xfId="35427"/>
    <cellStyle name="注释 2 5 3" xfId="12306"/>
    <cellStyle name="注释 2 5 3 2" xfId="18660"/>
    <cellStyle name="注释 2 5 3 2 2" xfId="35428"/>
    <cellStyle name="注释 2 5 3 2 3" xfId="35429"/>
    <cellStyle name="注释 2 5 4" xfId="35430"/>
    <cellStyle name="注释 2 5 4 2" xfId="18666"/>
    <cellStyle name="注释 2 5 4 2 2" xfId="35431"/>
    <cellStyle name="注释 2 5 4 2 3" xfId="35432"/>
    <cellStyle name="注释 2 5 5" xfId="35433"/>
    <cellStyle name="注释 2 5 5 2" xfId="35434"/>
    <cellStyle name="注释 2 5 5 2 2" xfId="35435"/>
    <cellStyle name="注释 2 5 5 2 3" xfId="35436"/>
    <cellStyle name="注释 2 5 6" xfId="35437"/>
    <cellStyle name="注释 2 5 6 2" xfId="35438"/>
    <cellStyle name="注释 2 5 6 3" xfId="35439"/>
    <cellStyle name="注释 2 6" xfId="35440"/>
    <cellStyle name="注释 2 6 2" xfId="35441"/>
    <cellStyle name="注释 2 6 2 2" xfId="18694"/>
    <cellStyle name="注释 2 6 2 2 2" xfId="35442"/>
    <cellStyle name="注释 2 6 2 2 3" xfId="35443"/>
    <cellStyle name="注释 2 6 3" xfId="35444"/>
    <cellStyle name="注释 2 6 3 2" xfId="35445"/>
    <cellStyle name="注释 2 6 3 3" xfId="35446"/>
    <cellStyle name="注释 2 7" xfId="35447"/>
    <cellStyle name="注释 2 7 2" xfId="35448"/>
    <cellStyle name="注释 2 7 2 2" xfId="28688"/>
    <cellStyle name="注释 2 7 2 3" xfId="28692"/>
    <cellStyle name="注释 2 8" xfId="35449"/>
    <cellStyle name="注释 2 8 2" xfId="35450"/>
    <cellStyle name="注释 2 8 2 2" xfId="35451"/>
    <cellStyle name="注释 2 8 2 3" xfId="35452"/>
    <cellStyle name="注释 2 9" xfId="35453"/>
    <cellStyle name="注释 2 9 2" xfId="19754"/>
    <cellStyle name="注释 2 9 2 2" xfId="35454"/>
    <cellStyle name="注释 2 9 2 3" xfId="35455"/>
    <cellStyle name="注释 3" xfId="35266"/>
    <cellStyle name="注释 3 10" xfId="35456"/>
    <cellStyle name="注释 3 10 2" xfId="35457"/>
    <cellStyle name="注释 3 10 2 2" xfId="20498"/>
    <cellStyle name="注释 3 10 2 3" xfId="35458"/>
    <cellStyle name="注释 3 11" xfId="35459"/>
    <cellStyle name="注释 3 11 2" xfId="35460"/>
    <cellStyle name="注释 3 11 3" xfId="1626"/>
    <cellStyle name="注释 3 12" xfId="35461"/>
    <cellStyle name="注释 3 13" xfId="35462"/>
    <cellStyle name="注释 3 2" xfId="35268"/>
    <cellStyle name="注释 3 2 2" xfId="35270"/>
    <cellStyle name="注释 3 2 2 2" xfId="35463"/>
    <cellStyle name="注释 3 2 2 2 2" xfId="35464"/>
    <cellStyle name="注释 3 2 2 2 2 2" xfId="35465"/>
    <cellStyle name="注释 3 2 2 2 2 3" xfId="35466"/>
    <cellStyle name="注释 3 2 2 3" xfId="34759"/>
    <cellStyle name="注释 3 2 2 3 2" xfId="2806"/>
    <cellStyle name="注释 3 2 2 3 2 2" xfId="35467"/>
    <cellStyle name="注释 3 2 2 3 2 3" xfId="35468"/>
    <cellStyle name="注释 3 2 2 4" xfId="35469"/>
    <cellStyle name="注释 3 2 2 4 2" xfId="35470"/>
    <cellStyle name="注释 3 2 2 4 2 2" xfId="35471"/>
    <cellStyle name="注释 3 2 2 4 2 3" xfId="35472"/>
    <cellStyle name="注释 3 2 2 5" xfId="35473"/>
    <cellStyle name="注释 3 2 2 5 2" xfId="35474"/>
    <cellStyle name="注释 3 2 2 5 3" xfId="3475"/>
    <cellStyle name="注释 3 2 3" xfId="31620"/>
    <cellStyle name="注释 3 2 3 2" xfId="31623"/>
    <cellStyle name="注释 3 2 3 2 2" xfId="35475"/>
    <cellStyle name="注释 3 2 3 2 3" xfId="35476"/>
    <cellStyle name="注释 3 2 4" xfId="35477"/>
    <cellStyle name="注释 3 2 4 2" xfId="35478"/>
    <cellStyle name="注释 3 2 4 2 2" xfId="35479"/>
    <cellStyle name="注释 3 2 4 2 3" xfId="35480"/>
    <cellStyle name="注释 3 2 5" xfId="35481"/>
    <cellStyle name="注释 3 2 5 2" xfId="35482"/>
    <cellStyle name="注释 3 2 5 2 2" xfId="2537"/>
    <cellStyle name="注释 3 2 5 2 3" xfId="35483"/>
    <cellStyle name="注释 3 2 6" xfId="35484"/>
    <cellStyle name="注释 3 2 6 2" xfId="35485"/>
    <cellStyle name="注释 3 2 6 2 2" xfId="35486"/>
    <cellStyle name="注释 3 2 6 2 3" xfId="35487"/>
    <cellStyle name="注释 3 2 7" xfId="35488"/>
    <cellStyle name="注释 3 2 7 2" xfId="35489"/>
    <cellStyle name="注释 3 2 7 3" xfId="35490"/>
    <cellStyle name="注释 3 2 8" xfId="35491"/>
    <cellStyle name="注释 3 2 9" xfId="35492"/>
    <cellStyle name="注释 3 3" xfId="35493"/>
    <cellStyle name="注释 3 3 2" xfId="35494"/>
    <cellStyle name="注释 3 3 2 2" xfId="35495"/>
    <cellStyle name="注释 3 3 2 2 2" xfId="24683"/>
    <cellStyle name="注释 3 3 2 2 2 2" xfId="35496"/>
    <cellStyle name="注释 3 3 2 2 2 3" xfId="35497"/>
    <cellStyle name="注释 3 3 2 3" xfId="34772"/>
    <cellStyle name="注释 3 3 2 3 2" xfId="24692"/>
    <cellStyle name="注释 3 3 2 3 2 2" xfId="35498"/>
    <cellStyle name="注释 3 3 2 3 2 3" xfId="35499"/>
    <cellStyle name="注释 3 3 2 4" xfId="34774"/>
    <cellStyle name="注释 3 3 2 4 2" xfId="35500"/>
    <cellStyle name="注释 3 3 2 4 3" xfId="8158"/>
    <cellStyle name="注释 3 3 3" xfId="31628"/>
    <cellStyle name="注释 3 3 3 2" xfId="35501"/>
    <cellStyle name="注释 3 3 3 2 2" xfId="25156"/>
    <cellStyle name="注释 3 3 3 2 3" xfId="25158"/>
    <cellStyle name="注释 3 3 4" xfId="31630"/>
    <cellStyle name="注释 3 3 4 2" xfId="35502"/>
    <cellStyle name="注释 3 3 4 2 2" xfId="35503"/>
    <cellStyle name="注释 3 3 4 2 3" xfId="35504"/>
    <cellStyle name="注释 3 3 5" xfId="35505"/>
    <cellStyle name="注释 3 3 5 2" xfId="35506"/>
    <cellStyle name="注释 3 3 5 2 2" xfId="35507"/>
    <cellStyle name="注释 3 3 5 2 3" xfId="35508"/>
    <cellStyle name="注释 3 3 6" xfId="35509"/>
    <cellStyle name="注释 3 3 6 2" xfId="35510"/>
    <cellStyle name="注释 3 3 6 3" xfId="35511"/>
    <cellStyle name="注释 3 3 7" xfId="35512"/>
    <cellStyle name="注释 3 3 8" xfId="35513"/>
    <cellStyle name="注释 3 4" xfId="35514"/>
    <cellStyle name="注释 3 4 2" xfId="35515"/>
    <cellStyle name="注释 3 4 2 2" xfId="35516"/>
    <cellStyle name="注释 3 4 2 2 2" xfId="35517"/>
    <cellStyle name="注释 3 4 2 2 2 2" xfId="35518"/>
    <cellStyle name="注释 3 4 2 2 2 3" xfId="35519"/>
    <cellStyle name="注释 3 4 2 3" xfId="35520"/>
    <cellStyle name="注释 3 4 2 3 2" xfId="35521"/>
    <cellStyle name="注释 3 4 2 3 3" xfId="20079"/>
    <cellStyle name="注释 3 4 3" xfId="35522"/>
    <cellStyle name="注释 3 4 3 2" xfId="35523"/>
    <cellStyle name="注释 3 4 3 2 2" xfId="35524"/>
    <cellStyle name="注释 3 4 3 2 3" xfId="35525"/>
    <cellStyle name="注释 3 4 4" xfId="35526"/>
    <cellStyle name="注释 3 4 4 2" xfId="35527"/>
    <cellStyle name="注释 3 4 4 2 2" xfId="35528"/>
    <cellStyle name="注释 3 4 4 2 3" xfId="35529"/>
    <cellStyle name="注释 3 4 5" xfId="35530"/>
    <cellStyle name="注释 3 4 5 2" xfId="35531"/>
    <cellStyle name="注释 3 4 5 2 2" xfId="35532"/>
    <cellStyle name="注释 3 4 5 2 3" xfId="35533"/>
    <cellStyle name="注释 3 4 6" xfId="35534"/>
    <cellStyle name="注释 3 4 6 2" xfId="35535"/>
    <cellStyle name="注释 3 4 6 2 2" xfId="35536"/>
    <cellStyle name="注释 3 4 6 2 3" xfId="35537"/>
    <cellStyle name="注释 3 4 7" xfId="35538"/>
    <cellStyle name="注释 3 4 7 2" xfId="35539"/>
    <cellStyle name="注释 3 4 7 3" xfId="35540"/>
    <cellStyle name="注释 3 4 8" xfId="35541"/>
    <cellStyle name="注释 3 4 9" xfId="35542"/>
    <cellStyle name="注释 3 5" xfId="35543"/>
    <cellStyle name="注释 3 5 2" xfId="35544"/>
    <cellStyle name="注释 3 5 2 2" xfId="18796"/>
    <cellStyle name="注释 3 5 2 2 2" xfId="35545"/>
    <cellStyle name="注释 3 5 2 2 3" xfId="35546"/>
    <cellStyle name="注释 3 5 3" xfId="35547"/>
    <cellStyle name="注释 3 5 3 2" xfId="18810"/>
    <cellStyle name="注释 3 5 3 3" xfId="35548"/>
    <cellStyle name="注释 3 6" xfId="35549"/>
    <cellStyle name="注释 3 6 2" xfId="35550"/>
    <cellStyle name="注释 3 6 2 2" xfId="18877"/>
    <cellStyle name="注释 3 6 2 3" xfId="35551"/>
    <cellStyle name="注释 3 7" xfId="35552"/>
    <cellStyle name="注释 3 7 2" xfId="35553"/>
    <cellStyle name="注释 3 7 2 2" xfId="35554"/>
    <cellStyle name="注释 3 7 2 3" xfId="35555"/>
    <cellStyle name="注释 3 8" xfId="35556"/>
    <cellStyle name="注释 3 8 2" xfId="35557"/>
    <cellStyle name="注释 3 8 2 2" xfId="35558"/>
    <cellStyle name="注释 3 8 2 3" xfId="35559"/>
    <cellStyle name="注释 3 9" xfId="35560"/>
    <cellStyle name="注释 3 9 2" xfId="19988"/>
    <cellStyle name="注释 3 9 2 2" xfId="35561"/>
    <cellStyle name="注释 3 9 2 3" xfId="35562"/>
    <cellStyle name="注释 4" xfId="35236"/>
    <cellStyle name="注释 4 10" xfId="35563"/>
    <cellStyle name="注释 4 10 2" xfId="10992"/>
    <cellStyle name="注释 4 10 2 2" xfId="35564"/>
    <cellStyle name="注释 4 10 2 3" xfId="35565"/>
    <cellStyle name="注释 4 11" xfId="35566"/>
    <cellStyle name="注释 4 11 2" xfId="35567"/>
    <cellStyle name="注释 4 11 3" xfId="35568"/>
    <cellStyle name="注释 4 12" xfId="35569"/>
    <cellStyle name="注释 4 13" xfId="35570"/>
    <cellStyle name="注释 4 2" xfId="35239"/>
    <cellStyle name="注释 4 2 2" xfId="35571"/>
    <cellStyle name="注释 4 2 2 2" xfId="35572"/>
    <cellStyle name="注释 4 2 2 2 2" xfId="35573"/>
    <cellStyle name="注释 4 2 2 2 3" xfId="35574"/>
    <cellStyle name="注释 4 2 3" xfId="35575"/>
    <cellStyle name="注释 4 2 3 2" xfId="35576"/>
    <cellStyle name="注释 4 2 3 2 2" xfId="35577"/>
    <cellStyle name="注释 4 2 3 2 3" xfId="35578"/>
    <cellStyle name="注释 4 2 4" xfId="28713"/>
    <cellStyle name="注释 4 2 4 2" xfId="35579"/>
    <cellStyle name="注释 4 2 4 2 2" xfId="35580"/>
    <cellStyle name="注释 4 2 4 2 3" xfId="35581"/>
    <cellStyle name="注释 4 2 5" xfId="28715"/>
    <cellStyle name="注释 4 2 5 2" xfId="35582"/>
    <cellStyle name="注释 4 2 5 3" xfId="35583"/>
    <cellStyle name="注释 4 3" xfId="35242"/>
    <cellStyle name="注释 4 3 2" xfId="35584"/>
    <cellStyle name="注释 4 3 2 2" xfId="35585"/>
    <cellStyle name="注释 4 3 2 2 2" xfId="35586"/>
    <cellStyle name="注释 4 3 2 2 3" xfId="35587"/>
    <cellStyle name="注释 4 3 3" xfId="35588"/>
    <cellStyle name="注释 4 3 3 2" xfId="35589"/>
    <cellStyle name="注释 4 3 3 2 2" xfId="35590"/>
    <cellStyle name="注释 4 3 3 2 3" xfId="35591"/>
    <cellStyle name="注释 4 3 4" xfId="35592"/>
    <cellStyle name="注释 4 3 4 2" xfId="35593"/>
    <cellStyle name="注释 4 3 4 3" xfId="35594"/>
    <cellStyle name="注释 4 4" xfId="28700"/>
    <cellStyle name="注释 4 4 2" xfId="35595"/>
    <cellStyle name="注释 4 4 2 2" xfId="35596"/>
    <cellStyle name="注释 4 4 2 3" xfId="35597"/>
    <cellStyle name="注释 4 5" xfId="28702"/>
    <cellStyle name="注释 4 5 2" xfId="35598"/>
    <cellStyle name="注释 4 5 2 2" xfId="18948"/>
    <cellStyle name="注释 4 5 2 3" xfId="35599"/>
    <cellStyle name="注释 4 6" xfId="35600"/>
    <cellStyle name="注释 4 6 2" xfId="35601"/>
    <cellStyle name="注释 4 6 2 2" xfId="35602"/>
    <cellStyle name="注释 4 6 2 3" xfId="35603"/>
    <cellStyle name="注释 4 7" xfId="35604"/>
    <cellStyle name="注释 4 7 2" xfId="35605"/>
    <cellStyle name="注释 4 7 2 2" xfId="35606"/>
    <cellStyle name="注释 4 7 2 3" xfId="35607"/>
    <cellStyle name="注释 4 8" xfId="35608"/>
    <cellStyle name="注释 4 8 2" xfId="35609"/>
    <cellStyle name="注释 4 8 2 2" xfId="35610"/>
    <cellStyle name="注释 4 8 2 3" xfId="35611"/>
    <cellStyle name="注释 4 9" xfId="35612"/>
    <cellStyle name="注释 4 9 2" xfId="22244"/>
    <cellStyle name="注释 4 9 2 2" xfId="25302"/>
    <cellStyle name="注释 4 9 2 3" xfId="25306"/>
    <cellStyle name="注释 5" xfId="35613"/>
    <cellStyle name="注释 5 10" xfId="21105"/>
    <cellStyle name="注释 5 10 2" xfId="35614"/>
    <cellStyle name="注释 5 10 3" xfId="35615"/>
    <cellStyle name="注释 5 2" xfId="35616"/>
    <cellStyle name="注释 5 2 2" xfId="35617"/>
    <cellStyle name="注释 5 2 2 2" xfId="35618"/>
    <cellStyle name="注释 5 2 2 2 2" xfId="35619"/>
    <cellStyle name="注释 5 2 2 2 3" xfId="35620"/>
    <cellStyle name="注释 5 2 3" xfId="35621"/>
    <cellStyle name="注释 5 2 3 2" xfId="35622"/>
    <cellStyle name="注释 5 2 3 3" xfId="35623"/>
    <cellStyle name="注释 5 3" xfId="35624"/>
    <cellStyle name="注释 5 3 2" xfId="35625"/>
    <cellStyle name="注释 5 3 2 2" xfId="35626"/>
    <cellStyle name="注释 5 3 2 3" xfId="35627"/>
    <cellStyle name="注释 5 4" xfId="35628"/>
    <cellStyle name="注释 5 4 2" xfId="35629"/>
    <cellStyle name="注释 5 4 2 2" xfId="35630"/>
    <cellStyle name="注释 5 4 2 3" xfId="35631"/>
    <cellStyle name="注释 5 5" xfId="35632"/>
    <cellStyle name="注释 5 5 2" xfId="35633"/>
    <cellStyle name="注释 5 5 2 2" xfId="35634"/>
    <cellStyle name="注释 5 5 2 3" xfId="35635"/>
    <cellStyle name="注释 5 6" xfId="35636"/>
    <cellStyle name="注释 5 6 2" xfId="35637"/>
    <cellStyle name="注释 5 6 2 2" xfId="35638"/>
    <cellStyle name="注释 5 6 2 3" xfId="35639"/>
    <cellStyle name="注释 5 7" xfId="35640"/>
    <cellStyle name="注释 5 7 2" xfId="35641"/>
    <cellStyle name="注释 5 7 2 2" xfId="35642"/>
    <cellStyle name="注释 5 7 2 3" xfId="35643"/>
    <cellStyle name="注释 5 8" xfId="18082"/>
    <cellStyle name="注释 5 8 2" xfId="35644"/>
    <cellStyle name="注释 5 8 2 2" xfId="35645"/>
    <cellStyle name="注释 5 8 2 3" xfId="35646"/>
    <cellStyle name="注释 5 9" xfId="18089"/>
    <cellStyle name="注释 5 9 2" xfId="18091"/>
    <cellStyle name="注释 5 9 2 2" xfId="35647"/>
    <cellStyle name="注释 5 9 2 3" xfId="35648"/>
    <cellStyle name="注释 6" xfId="35649"/>
    <cellStyle name="注释 6 2" xfId="35650"/>
    <cellStyle name="注释 6 2 2" xfId="35651"/>
    <cellStyle name="注释 6 2 2 2" xfId="22580"/>
    <cellStyle name="注释 6 2 2 2 2" xfId="22582"/>
    <cellStyle name="注释 6 2 2 2 3" xfId="22604"/>
    <cellStyle name="注释 6 2 3" xfId="35652"/>
    <cellStyle name="注释 6 2 3 2" xfId="23673"/>
    <cellStyle name="注释 6 2 3 3" xfId="29364"/>
    <cellStyle name="注释 6 3" xfId="35653"/>
    <cellStyle name="注释 6 3 2" xfId="16007"/>
    <cellStyle name="注释 6 3 2 2" xfId="35654"/>
    <cellStyle name="注释 6 3 2 3" xfId="35655"/>
    <cellStyle name="注释 6 4" xfId="35656"/>
    <cellStyle name="注释 6 4 2" xfId="21682"/>
    <cellStyle name="注释 6 4 2 2" xfId="35657"/>
    <cellStyle name="注释 6 4 2 3" xfId="35658"/>
    <cellStyle name="注释 6 5" xfId="35659"/>
    <cellStyle name="注释 6 5 2" xfId="35660"/>
    <cellStyle name="注释 6 5 2 2" xfId="21774"/>
    <cellStyle name="注释 6 5 2 3" xfId="21778"/>
    <cellStyle name="注释 6 6" xfId="35661"/>
    <cellStyle name="注释 6 6 2" xfId="35662"/>
    <cellStyle name="注释 6 6 2 2" xfId="35663"/>
    <cellStyle name="注释 6 6 2 3" xfId="35664"/>
    <cellStyle name="注释 6 7" xfId="35665"/>
    <cellStyle name="注释 6 7 2" xfId="35666"/>
    <cellStyle name="注释 6 7 2 2" xfId="35667"/>
    <cellStyle name="注释 6 7 2 3" xfId="35668"/>
    <cellStyle name="注释 6 8" xfId="35669"/>
    <cellStyle name="注释 6 8 2" xfId="35670"/>
    <cellStyle name="注释 6 8 2 2" xfId="35671"/>
    <cellStyle name="注释 6 8 2 3" xfId="35672"/>
    <cellStyle name="注释 6 9" xfId="35673"/>
    <cellStyle name="注释 6 9 2" xfId="18161"/>
    <cellStyle name="注释 6 9 3" xfId="35674"/>
    <cellStyle name="注释 7" xfId="35675"/>
    <cellStyle name="注释 7 2" xfId="35676"/>
    <cellStyle name="注释 7 2 2" xfId="25458"/>
    <cellStyle name="注释 7 2 2 2" xfId="25462"/>
    <cellStyle name="注释 7 2 2 2 2" xfId="25466"/>
    <cellStyle name="注释 7 2 2 2 3" xfId="2905"/>
    <cellStyle name="注释 7 2 3" xfId="25472"/>
    <cellStyle name="注释 7 2 3 2" xfId="17990"/>
    <cellStyle name="注释 7 2 3 3" xfId="17995"/>
    <cellStyle name="注释 7 3" xfId="35677"/>
    <cellStyle name="注释 7 3 2" xfId="22010"/>
    <cellStyle name="注释 7 3 2 2" xfId="22013"/>
    <cellStyle name="注释 7 3 2 3" xfId="22016"/>
    <cellStyle name="注释 7 4" xfId="35678"/>
    <cellStyle name="注释 7 4 2" xfId="22185"/>
    <cellStyle name="注释 7 4 2 2" xfId="22190"/>
    <cellStyle name="注释 7 4 2 3" xfId="22195"/>
    <cellStyle name="注释 7 5" xfId="35679"/>
    <cellStyle name="注释 7 5 2" xfId="22289"/>
    <cellStyle name="注释 7 5 2 2" xfId="25536"/>
    <cellStyle name="注释 7 5 2 3" xfId="25544"/>
    <cellStyle name="注释 7 6" xfId="35680"/>
    <cellStyle name="注释 7 6 2" xfId="25004"/>
    <cellStyle name="注释 7 6 3" xfId="25008"/>
    <cellStyle name="注释 8" xfId="35681"/>
    <cellStyle name="注释 8 2" xfId="35682"/>
    <cellStyle name="注释 8 2 2" xfId="30171"/>
    <cellStyle name="注释 8 2 2 2" xfId="25671"/>
    <cellStyle name="注释 8 2 2 2 2" xfId="26457"/>
    <cellStyle name="注释 8 2 2 2 3" xfId="26460"/>
    <cellStyle name="注释 8 2 3" xfId="13880"/>
    <cellStyle name="注释 8 2 3 2" xfId="13884"/>
    <cellStyle name="注释 8 2 3 3" xfId="13903"/>
    <cellStyle name="注释 8 3" xfId="35683"/>
    <cellStyle name="注释 8 3 2" xfId="35684"/>
    <cellStyle name="注释 8 3 2 2" xfId="35685"/>
    <cellStyle name="注释 8 3 2 3" xfId="31426"/>
    <cellStyle name="注释 8 4" xfId="35686"/>
    <cellStyle name="注释 8 4 2" xfId="35687"/>
    <cellStyle name="注释 8 4 2 2" xfId="35688"/>
    <cellStyle name="注释 8 4 2 3" xfId="35689"/>
    <cellStyle name="注释 8 5" xfId="35690"/>
    <cellStyle name="注释 8 5 2" xfId="35691"/>
    <cellStyle name="注释 8 5 2 2" xfId="35692"/>
    <cellStyle name="注释 8 5 2 3" xfId="35693"/>
    <cellStyle name="注释 8 6" xfId="35694"/>
    <cellStyle name="注释 8 6 2" xfId="35695"/>
    <cellStyle name="注释 8 6 3" xfId="35696"/>
    <cellStyle name="注释 9" xfId="35697"/>
    <cellStyle name="注释 9 2" xfId="35698"/>
    <cellStyle name="注释 9 2 2" xfId="35699"/>
    <cellStyle name="注释 9 2 2 2" xfId="15427"/>
    <cellStyle name="注释 9 2 2 2 2" xfId="15429"/>
    <cellStyle name="注释 9 2 2 2 3" xfId="9093"/>
    <cellStyle name="注释 9 2 3" xfId="35700"/>
    <cellStyle name="注释 9 2 3 2" xfId="12044"/>
    <cellStyle name="注释 9 2 3 3" xfId="35701"/>
    <cellStyle name="注释 9 3" xfId="35702"/>
    <cellStyle name="注释 9 3 2" xfId="34963"/>
    <cellStyle name="注释 9 3 2 2" xfId="2914"/>
    <cellStyle name="注释 9 3 2 3" xfId="35703"/>
    <cellStyle name="注释 9 4" xfId="35704"/>
    <cellStyle name="注释 9 4 2" xfId="35705"/>
    <cellStyle name="注释 9 4 2 2" xfId="15490"/>
    <cellStyle name="注释 9 4 2 3" xfId="35706"/>
    <cellStyle name="注释 9 5" xfId="14563"/>
    <cellStyle name="注释 9 5 2" xfId="35707"/>
    <cellStyle name="注释 9 5 2 2" xfId="7979"/>
    <cellStyle name="注释 9 5 2 3" xfId="35708"/>
    <cellStyle name="注释 9 6" xfId="4820"/>
    <cellStyle name="注释 9 6 2" xfId="35709"/>
    <cellStyle name="注释 9 6 3" xfId="35710"/>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1"/>
  <sheetViews>
    <sheetView tabSelected="1" view="pageBreakPreview" topLeftCell="A49" zoomScaleNormal="100" zoomScaleSheetLayoutView="100" workbookViewId="0">
      <selection activeCell="A169" sqref="A169:XFD171"/>
    </sheetView>
  </sheetViews>
  <sheetFormatPr defaultColWidth="9" defaultRowHeight="13.5"/>
  <cols>
    <col min="1" max="1" width="30.25" style="201" customWidth="1"/>
    <col min="2" max="2" width="9.125" style="230" customWidth="1"/>
    <col min="3" max="3" width="10.125" style="201" customWidth="1"/>
    <col min="4" max="4" width="9" style="201" bestFit="1" customWidth="1"/>
    <col min="5" max="5" width="9" style="230" bestFit="1" customWidth="1"/>
    <col min="6" max="6" width="7.125" style="230" bestFit="1" customWidth="1"/>
    <col min="7" max="7" width="9.125" style="201" customWidth="1"/>
    <col min="8" max="8" width="7.5" style="231" bestFit="1" customWidth="1"/>
    <col min="9" max="9" width="7.125" style="231" bestFit="1" customWidth="1"/>
    <col min="10" max="10" width="9" style="230" bestFit="1" customWidth="1"/>
    <col min="11" max="11" width="7.5" style="230" bestFit="1" customWidth="1"/>
    <col min="12" max="12" width="9" style="232" bestFit="1" customWidth="1"/>
    <col min="13" max="13" width="14.375" style="202" customWidth="1"/>
    <col min="14" max="16384" width="9" style="198"/>
  </cols>
  <sheetData>
    <row r="1" spans="1:13" ht="13.5" customHeight="1">
      <c r="A1" s="456" t="s">
        <v>0</v>
      </c>
      <c r="B1" s="200"/>
      <c r="E1" s="201"/>
      <c r="F1" s="201"/>
      <c r="H1" s="578"/>
      <c r="I1" s="578"/>
    </row>
    <row r="2" spans="1:13" ht="25.5" customHeight="1">
      <c r="A2" s="579" t="s">
        <v>996</v>
      </c>
      <c r="B2" s="579"/>
      <c r="C2" s="579"/>
      <c r="D2" s="579"/>
      <c r="E2" s="579"/>
      <c r="F2" s="579"/>
      <c r="G2" s="579"/>
      <c r="H2" s="579"/>
      <c r="I2" s="579"/>
      <c r="J2" s="579"/>
      <c r="K2" s="579"/>
      <c r="L2" s="579"/>
      <c r="M2" s="579"/>
    </row>
    <row r="3" spans="1:13" s="199" customFormat="1" ht="14.25" customHeight="1">
      <c r="A3" s="233"/>
      <c r="B3" s="233"/>
      <c r="C3" s="233"/>
      <c r="D3" s="233"/>
      <c r="E3" s="233"/>
      <c r="F3" s="233"/>
      <c r="G3" s="233"/>
      <c r="H3" s="234"/>
      <c r="I3" s="234"/>
      <c r="J3" s="233"/>
      <c r="K3" s="233"/>
      <c r="L3" s="234"/>
      <c r="M3" s="238" t="s">
        <v>1</v>
      </c>
    </row>
    <row r="4" spans="1:13" s="227" customFormat="1" ht="37.5" customHeight="1">
      <c r="A4" s="235" t="s">
        <v>2</v>
      </c>
      <c r="B4" s="235" t="s">
        <v>3</v>
      </c>
      <c r="C4" s="182" t="s">
        <v>1567</v>
      </c>
      <c r="D4" s="63" t="s">
        <v>4</v>
      </c>
      <c r="E4" s="63" t="s">
        <v>5</v>
      </c>
      <c r="F4" s="63" t="s">
        <v>1564</v>
      </c>
      <c r="G4" s="63" t="s">
        <v>6</v>
      </c>
      <c r="H4" s="63" t="s">
        <v>7</v>
      </c>
      <c r="I4" s="63" t="s">
        <v>1565</v>
      </c>
      <c r="J4" s="182" t="s">
        <v>1566</v>
      </c>
      <c r="K4" s="182" t="s">
        <v>1925</v>
      </c>
      <c r="L4" s="182" t="s">
        <v>8</v>
      </c>
      <c r="M4" s="63" t="s">
        <v>9</v>
      </c>
    </row>
    <row r="5" spans="1:13" s="228" customFormat="1" ht="13.5" customHeight="1">
      <c r="A5" s="60" t="s">
        <v>12</v>
      </c>
      <c r="B5" s="53">
        <f>SUM(C5:L5)</f>
        <v>222777</v>
      </c>
      <c r="C5" s="53">
        <f>C6+C73</f>
        <v>81549</v>
      </c>
      <c r="D5" s="53">
        <f t="shared" ref="D5:L5" si="0">D6+D73</f>
        <v>43930</v>
      </c>
      <c r="E5" s="53">
        <f t="shared" si="0"/>
        <v>46000</v>
      </c>
      <c r="F5" s="53">
        <f t="shared" si="0"/>
        <v>1300</v>
      </c>
      <c r="G5" s="53">
        <f t="shared" si="0"/>
        <v>6500</v>
      </c>
      <c r="H5" s="53">
        <f t="shared" si="0"/>
        <v>12000</v>
      </c>
      <c r="I5" s="53">
        <f t="shared" si="0"/>
        <v>7100</v>
      </c>
      <c r="J5" s="53">
        <f t="shared" si="0"/>
        <v>5900</v>
      </c>
      <c r="K5" s="53">
        <f t="shared" si="0"/>
        <v>7950</v>
      </c>
      <c r="L5" s="53">
        <f t="shared" si="0"/>
        <v>10548</v>
      </c>
      <c r="M5" s="239"/>
    </row>
    <row r="6" spans="1:13" s="228" customFormat="1" ht="13.5" customHeight="1">
      <c r="A6" s="52" t="s">
        <v>13</v>
      </c>
      <c r="B6" s="53">
        <f t="shared" ref="B6:B69" si="1">SUM(C6:L6)</f>
        <v>179222</v>
      </c>
      <c r="C6" s="53">
        <f>C7+C9+C13+C20+C23+C29+C35+C40+C45+C53+C58+C63+C68</f>
        <v>80203</v>
      </c>
      <c r="D6" s="53">
        <f t="shared" ref="D6:L6" si="2">D7+D9+D13+D20+D23+D29+D35+D40+D45+D53+D58+D63+D68</f>
        <v>26230</v>
      </c>
      <c r="E6" s="53">
        <f t="shared" si="2"/>
        <v>40191</v>
      </c>
      <c r="F6" s="53">
        <f t="shared" si="2"/>
        <v>613</v>
      </c>
      <c r="G6" s="53"/>
      <c r="H6" s="53">
        <f t="shared" si="2"/>
        <v>6750</v>
      </c>
      <c r="I6" s="53">
        <f t="shared" si="2"/>
        <v>6280</v>
      </c>
      <c r="J6" s="53">
        <f t="shared" si="2"/>
        <v>5065</v>
      </c>
      <c r="K6" s="53">
        <f t="shared" si="2"/>
        <v>3342.0000000000005</v>
      </c>
      <c r="L6" s="53">
        <f t="shared" si="2"/>
        <v>10548</v>
      </c>
      <c r="M6" s="240" t="s">
        <v>14</v>
      </c>
    </row>
    <row r="7" spans="1:13" s="228" customFormat="1" ht="13.5" customHeight="1">
      <c r="A7" s="52" t="s">
        <v>15</v>
      </c>
      <c r="B7" s="224">
        <f t="shared" si="1"/>
        <v>12585.4</v>
      </c>
      <c r="C7" s="53">
        <f t="shared" ref="C7:K7" si="3">SUM(C8)</f>
        <v>4245</v>
      </c>
      <c r="D7" s="53">
        <f t="shared" si="3"/>
        <v>5705</v>
      </c>
      <c r="E7" s="53">
        <f t="shared" si="3"/>
        <v>490</v>
      </c>
      <c r="F7" s="53"/>
      <c r="G7" s="53"/>
      <c r="H7" s="53">
        <f t="shared" si="3"/>
        <v>850</v>
      </c>
      <c r="I7" s="53">
        <f t="shared" si="3"/>
        <v>705</v>
      </c>
      <c r="J7" s="53">
        <f t="shared" si="3"/>
        <v>420</v>
      </c>
      <c r="K7" s="224">
        <f t="shared" si="3"/>
        <v>170.4</v>
      </c>
      <c r="L7" s="53"/>
      <c r="M7" s="240" t="s">
        <v>14</v>
      </c>
    </row>
    <row r="8" spans="1:13" s="229" customFormat="1" ht="13.5" customHeight="1">
      <c r="A8" s="54" t="s">
        <v>16</v>
      </c>
      <c r="B8" s="224">
        <f t="shared" si="1"/>
        <v>12585.4</v>
      </c>
      <c r="C8" s="55">
        <v>4245</v>
      </c>
      <c r="D8" s="237">
        <f>1504+4201</f>
        <v>5705</v>
      </c>
      <c r="E8" s="206">
        <v>490</v>
      </c>
      <c r="F8" s="206"/>
      <c r="G8" s="60"/>
      <c r="H8" s="61">
        <v>850</v>
      </c>
      <c r="I8" s="61">
        <v>705</v>
      </c>
      <c r="J8" s="61">
        <v>420</v>
      </c>
      <c r="K8" s="61">
        <f>150+20.4</f>
        <v>170.4</v>
      </c>
      <c r="L8" s="60"/>
      <c r="M8" s="240" t="s">
        <v>14</v>
      </c>
    </row>
    <row r="9" spans="1:13" s="228" customFormat="1" ht="13.5" customHeight="1">
      <c r="A9" s="52" t="s">
        <v>17</v>
      </c>
      <c r="B9" s="224">
        <f t="shared" si="1"/>
        <v>4306.6000000000004</v>
      </c>
      <c r="C9" s="60">
        <f t="shared" ref="C9:K9" si="4">SUM(C10:C12)</f>
        <v>1983</v>
      </c>
      <c r="D9" s="60">
        <f t="shared" si="4"/>
        <v>717</v>
      </c>
      <c r="E9" s="60">
        <f t="shared" si="4"/>
        <v>561</v>
      </c>
      <c r="F9" s="60"/>
      <c r="G9" s="60"/>
      <c r="H9" s="60">
        <f t="shared" si="4"/>
        <v>530</v>
      </c>
      <c r="I9" s="60">
        <f t="shared" si="4"/>
        <v>384</v>
      </c>
      <c r="J9" s="60">
        <f t="shared" si="4"/>
        <v>80</v>
      </c>
      <c r="K9" s="60">
        <f t="shared" si="4"/>
        <v>51.6</v>
      </c>
      <c r="L9" s="60"/>
      <c r="M9" s="240" t="s">
        <v>14</v>
      </c>
    </row>
    <row r="10" spans="1:13" s="229" customFormat="1" ht="13.5" customHeight="1">
      <c r="A10" s="54" t="s">
        <v>18</v>
      </c>
      <c r="B10" s="53">
        <f t="shared" si="1"/>
        <v>2061</v>
      </c>
      <c r="C10" s="61">
        <v>848</v>
      </c>
      <c r="D10" s="237">
        <v>152</v>
      </c>
      <c r="E10" s="206">
        <v>451</v>
      </c>
      <c r="F10" s="206"/>
      <c r="G10" s="60"/>
      <c r="H10" s="61">
        <v>320</v>
      </c>
      <c r="I10" s="61">
        <v>240</v>
      </c>
      <c r="J10" s="61">
        <v>50</v>
      </c>
      <c r="K10" s="61"/>
      <c r="L10" s="60"/>
      <c r="M10" s="240" t="s">
        <v>14</v>
      </c>
    </row>
    <row r="11" spans="1:13" s="229" customFormat="1" ht="13.5" customHeight="1">
      <c r="A11" s="54" t="s">
        <v>19</v>
      </c>
      <c r="B11" s="224">
        <f t="shared" si="1"/>
        <v>696.6</v>
      </c>
      <c r="C11" s="62">
        <v>275</v>
      </c>
      <c r="D11" s="237">
        <v>188</v>
      </c>
      <c r="E11" s="206">
        <v>50</v>
      </c>
      <c r="F11" s="206"/>
      <c r="G11" s="60"/>
      <c r="H11" s="61">
        <v>140</v>
      </c>
      <c r="I11" s="61">
        <v>22</v>
      </c>
      <c r="J11" s="61">
        <v>20</v>
      </c>
      <c r="K11" s="61">
        <v>1.6</v>
      </c>
      <c r="L11" s="60"/>
      <c r="M11" s="240" t="s">
        <v>14</v>
      </c>
    </row>
    <row r="12" spans="1:13" s="229" customFormat="1" ht="13.5" customHeight="1">
      <c r="A12" s="54" t="s">
        <v>20</v>
      </c>
      <c r="B12" s="53">
        <f t="shared" si="1"/>
        <v>1549</v>
      </c>
      <c r="C12" s="62">
        <v>860</v>
      </c>
      <c r="D12" s="237">
        <v>377</v>
      </c>
      <c r="E12" s="206">
        <v>60</v>
      </c>
      <c r="F12" s="206"/>
      <c r="G12" s="60"/>
      <c r="H12" s="61">
        <v>70</v>
      </c>
      <c r="I12" s="61">
        <v>122</v>
      </c>
      <c r="J12" s="61">
        <v>10</v>
      </c>
      <c r="K12" s="61">
        <v>50</v>
      </c>
      <c r="L12" s="60"/>
      <c r="M12" s="240" t="s">
        <v>14</v>
      </c>
    </row>
    <row r="13" spans="1:13" s="228" customFormat="1" ht="13.5" customHeight="1">
      <c r="A13" s="52" t="s">
        <v>21</v>
      </c>
      <c r="B13" s="224">
        <f t="shared" si="1"/>
        <v>29221.5</v>
      </c>
      <c r="C13" s="63">
        <f t="shared" ref="C13:L13" si="5">SUM(C14:C19)</f>
        <v>21107</v>
      </c>
      <c r="D13" s="63">
        <f t="shared" si="5"/>
        <v>2425</v>
      </c>
      <c r="E13" s="63">
        <f t="shared" si="5"/>
        <v>527</v>
      </c>
      <c r="F13" s="63"/>
      <c r="G13" s="63"/>
      <c r="H13" s="63">
        <f t="shared" si="5"/>
        <v>550</v>
      </c>
      <c r="I13" s="63">
        <f t="shared" si="5"/>
        <v>620</v>
      </c>
      <c r="J13" s="63">
        <f t="shared" si="5"/>
        <v>705</v>
      </c>
      <c r="K13" s="63">
        <f t="shared" si="5"/>
        <v>314.5</v>
      </c>
      <c r="L13" s="63">
        <f t="shared" si="5"/>
        <v>2973</v>
      </c>
      <c r="M13" s="240" t="s">
        <v>14</v>
      </c>
    </row>
    <row r="14" spans="1:13" s="229" customFormat="1" ht="13.5" customHeight="1">
      <c r="A14" s="54" t="s">
        <v>22</v>
      </c>
      <c r="B14" s="224">
        <f t="shared" si="1"/>
        <v>9097.5</v>
      </c>
      <c r="C14" s="61">
        <v>5889</v>
      </c>
      <c r="D14" s="237">
        <v>1324</v>
      </c>
      <c r="E14" s="206">
        <v>115</v>
      </c>
      <c r="F14" s="206"/>
      <c r="G14" s="60"/>
      <c r="H14" s="61">
        <v>270</v>
      </c>
      <c r="I14" s="61">
        <v>160</v>
      </c>
      <c r="J14" s="61">
        <v>370</v>
      </c>
      <c r="K14" s="61">
        <f>50+11.5</f>
        <v>61.5</v>
      </c>
      <c r="L14" s="61">
        <v>908</v>
      </c>
      <c r="M14" s="240" t="s">
        <v>14</v>
      </c>
    </row>
    <row r="15" spans="1:13" s="229" customFormat="1" ht="13.5" customHeight="1">
      <c r="A15" s="54" t="s">
        <v>23</v>
      </c>
      <c r="B15" s="53">
        <f t="shared" si="1"/>
        <v>4175</v>
      </c>
      <c r="C15" s="62">
        <v>3444</v>
      </c>
      <c r="D15" s="237">
        <v>107</v>
      </c>
      <c r="E15" s="206">
        <v>80</v>
      </c>
      <c r="F15" s="206"/>
      <c r="G15" s="60"/>
      <c r="H15" s="61">
        <v>80</v>
      </c>
      <c r="I15" s="61">
        <v>120</v>
      </c>
      <c r="J15" s="61">
        <v>40</v>
      </c>
      <c r="K15" s="61"/>
      <c r="L15" s="61">
        <v>304</v>
      </c>
      <c r="M15" s="240" t="s">
        <v>14</v>
      </c>
    </row>
    <row r="16" spans="1:13" s="229" customFormat="1" ht="13.5" customHeight="1">
      <c r="A16" s="54" t="s">
        <v>24</v>
      </c>
      <c r="B16" s="224">
        <f t="shared" si="1"/>
        <v>2800.3</v>
      </c>
      <c r="C16" s="55">
        <v>2061</v>
      </c>
      <c r="D16" s="237">
        <v>60</v>
      </c>
      <c r="E16" s="206">
        <v>110</v>
      </c>
      <c r="F16" s="206"/>
      <c r="G16" s="60"/>
      <c r="H16" s="61">
        <v>80</v>
      </c>
      <c r="I16" s="61">
        <v>45</v>
      </c>
      <c r="J16" s="61">
        <v>40</v>
      </c>
      <c r="K16" s="61">
        <v>2.2999999999999998</v>
      </c>
      <c r="L16" s="61">
        <v>402</v>
      </c>
      <c r="M16" s="240" t="s">
        <v>14</v>
      </c>
    </row>
    <row r="17" spans="1:13" s="229" customFormat="1" ht="13.5" customHeight="1">
      <c r="A17" s="54" t="s">
        <v>25</v>
      </c>
      <c r="B17" s="53">
        <f t="shared" si="1"/>
        <v>7804</v>
      </c>
      <c r="C17" s="55">
        <v>6745</v>
      </c>
      <c r="D17" s="237">
        <v>271</v>
      </c>
      <c r="E17" s="206">
        <v>85</v>
      </c>
      <c r="F17" s="206"/>
      <c r="G17" s="60"/>
      <c r="H17" s="61">
        <v>20</v>
      </c>
      <c r="I17" s="61">
        <v>35</v>
      </c>
      <c r="J17" s="61">
        <v>115</v>
      </c>
      <c r="K17" s="61">
        <f>120+2</f>
        <v>122</v>
      </c>
      <c r="L17" s="61">
        <v>411</v>
      </c>
      <c r="M17" s="240" t="s">
        <v>14</v>
      </c>
    </row>
    <row r="18" spans="1:13" s="229" customFormat="1" ht="13.5" customHeight="1">
      <c r="A18" s="54" t="s">
        <v>26</v>
      </c>
      <c r="B18" s="224">
        <f t="shared" si="1"/>
        <v>2307.9</v>
      </c>
      <c r="C18" s="62">
        <v>1444</v>
      </c>
      <c r="D18" s="237">
        <v>200</v>
      </c>
      <c r="E18" s="206">
        <v>100</v>
      </c>
      <c r="F18" s="206"/>
      <c r="G18" s="60"/>
      <c r="H18" s="61">
        <v>0</v>
      </c>
      <c r="I18" s="61">
        <v>25</v>
      </c>
      <c r="J18" s="61">
        <v>60</v>
      </c>
      <c r="K18" s="61">
        <v>2.9</v>
      </c>
      <c r="L18" s="61">
        <v>476</v>
      </c>
      <c r="M18" s="240" t="s">
        <v>14</v>
      </c>
    </row>
    <row r="19" spans="1:13" s="229" customFormat="1" ht="13.5" customHeight="1">
      <c r="A19" s="54" t="s">
        <v>27</v>
      </c>
      <c r="B19" s="224">
        <f t="shared" si="1"/>
        <v>3036.8</v>
      </c>
      <c r="C19" s="62">
        <v>1524</v>
      </c>
      <c r="D19" s="237">
        <f>4+459</f>
        <v>463</v>
      </c>
      <c r="E19" s="206">
        <v>37</v>
      </c>
      <c r="F19" s="206"/>
      <c r="G19" s="60"/>
      <c r="H19" s="61">
        <v>100</v>
      </c>
      <c r="I19" s="61">
        <v>235</v>
      </c>
      <c r="J19" s="61">
        <v>80</v>
      </c>
      <c r="K19" s="61">
        <f>120+5.8</f>
        <v>125.8</v>
      </c>
      <c r="L19" s="61">
        <v>472</v>
      </c>
      <c r="M19" s="240" t="s">
        <v>14</v>
      </c>
    </row>
    <row r="20" spans="1:13" s="228" customFormat="1" ht="13.5" customHeight="1">
      <c r="A20" s="52" t="s">
        <v>28</v>
      </c>
      <c r="B20" s="53">
        <f t="shared" si="1"/>
        <v>5051</v>
      </c>
      <c r="C20" s="60">
        <f t="shared" ref="C20:K20" si="6">SUM(C21:C22)</f>
        <v>2313</v>
      </c>
      <c r="D20" s="60">
        <f t="shared" si="6"/>
        <v>1442</v>
      </c>
      <c r="E20" s="60">
        <f t="shared" si="6"/>
        <v>455</v>
      </c>
      <c r="F20" s="60">
        <f t="shared" si="6"/>
        <v>32</v>
      </c>
      <c r="G20" s="60"/>
      <c r="H20" s="60">
        <f t="shared" si="6"/>
        <v>380</v>
      </c>
      <c r="I20" s="60">
        <f t="shared" si="6"/>
        <v>187</v>
      </c>
      <c r="J20" s="60">
        <f t="shared" si="6"/>
        <v>140</v>
      </c>
      <c r="K20" s="60">
        <f t="shared" si="6"/>
        <v>102</v>
      </c>
      <c r="L20" s="60"/>
      <c r="M20" s="240" t="s">
        <v>14</v>
      </c>
    </row>
    <row r="21" spans="1:13" s="229" customFormat="1" ht="13.5" customHeight="1">
      <c r="A21" s="54" t="s">
        <v>29</v>
      </c>
      <c r="B21" s="53">
        <f t="shared" si="1"/>
        <v>2960</v>
      </c>
      <c r="C21" s="61">
        <v>1212</v>
      </c>
      <c r="D21" s="237">
        <v>624</v>
      </c>
      <c r="E21" s="206">
        <v>435</v>
      </c>
      <c r="F21" s="206">
        <v>32</v>
      </c>
      <c r="G21" s="60"/>
      <c r="H21" s="61">
        <v>330</v>
      </c>
      <c r="I21" s="61">
        <v>155</v>
      </c>
      <c r="J21" s="61">
        <v>70</v>
      </c>
      <c r="K21" s="61">
        <f>100+2</f>
        <v>102</v>
      </c>
      <c r="L21" s="60"/>
      <c r="M21" s="240" t="s">
        <v>14</v>
      </c>
    </row>
    <row r="22" spans="1:13" s="229" customFormat="1" ht="13.5" customHeight="1">
      <c r="A22" s="54" t="s">
        <v>30</v>
      </c>
      <c r="B22" s="53">
        <f t="shared" si="1"/>
        <v>2091</v>
      </c>
      <c r="C22" s="55">
        <v>1101</v>
      </c>
      <c r="D22" s="237">
        <v>818</v>
      </c>
      <c r="E22" s="206">
        <v>20</v>
      </c>
      <c r="F22" s="206"/>
      <c r="G22" s="60"/>
      <c r="H22" s="61">
        <v>50</v>
      </c>
      <c r="I22" s="61">
        <v>32</v>
      </c>
      <c r="J22" s="61">
        <v>70</v>
      </c>
      <c r="K22" s="61"/>
      <c r="L22" s="60"/>
      <c r="M22" s="240" t="s">
        <v>14</v>
      </c>
    </row>
    <row r="23" spans="1:13" s="228" customFormat="1" ht="13.5" customHeight="1">
      <c r="A23" s="52" t="s">
        <v>31</v>
      </c>
      <c r="B23" s="53">
        <f t="shared" si="1"/>
        <v>5343</v>
      </c>
      <c r="C23" s="60">
        <f t="shared" ref="C23:K23" si="7">SUM(C24:C28)</f>
        <v>1964</v>
      </c>
      <c r="D23" s="60">
        <f t="shared" si="7"/>
        <v>735</v>
      </c>
      <c r="E23" s="60">
        <f t="shared" si="7"/>
        <v>633</v>
      </c>
      <c r="F23" s="60">
        <f t="shared" si="7"/>
        <v>165</v>
      </c>
      <c r="G23" s="60"/>
      <c r="H23" s="60">
        <f t="shared" si="7"/>
        <v>560</v>
      </c>
      <c r="I23" s="60">
        <f t="shared" si="7"/>
        <v>840</v>
      </c>
      <c r="J23" s="60">
        <f t="shared" si="7"/>
        <v>365</v>
      </c>
      <c r="K23" s="60">
        <f t="shared" si="7"/>
        <v>81</v>
      </c>
      <c r="L23" s="60"/>
      <c r="M23" s="240" t="s">
        <v>14</v>
      </c>
    </row>
    <row r="24" spans="1:13" s="229" customFormat="1" ht="13.5" customHeight="1">
      <c r="A24" s="54" t="s">
        <v>32</v>
      </c>
      <c r="B24" s="53">
        <f t="shared" si="1"/>
        <v>2202</v>
      </c>
      <c r="C24" s="61">
        <v>765</v>
      </c>
      <c r="D24" s="237">
        <v>127</v>
      </c>
      <c r="E24" s="206">
        <v>355</v>
      </c>
      <c r="F24" s="206"/>
      <c r="G24" s="60"/>
      <c r="H24" s="61">
        <v>480</v>
      </c>
      <c r="I24" s="61">
        <v>445</v>
      </c>
      <c r="J24" s="61">
        <v>30</v>
      </c>
      <c r="K24" s="61"/>
      <c r="L24" s="60"/>
      <c r="M24" s="240" t="s">
        <v>14</v>
      </c>
    </row>
    <row r="25" spans="1:13" s="229" customFormat="1" ht="13.5" customHeight="1">
      <c r="A25" s="54" t="s">
        <v>33</v>
      </c>
      <c r="B25" s="53">
        <f t="shared" si="1"/>
        <v>1151</v>
      </c>
      <c r="C25" s="55">
        <v>268</v>
      </c>
      <c r="D25" s="237">
        <v>374</v>
      </c>
      <c r="E25" s="206">
        <v>68</v>
      </c>
      <c r="F25" s="206">
        <v>26</v>
      </c>
      <c r="G25" s="60"/>
      <c r="H25" s="61">
        <v>0</v>
      </c>
      <c r="I25" s="61">
        <v>100</v>
      </c>
      <c r="J25" s="61">
        <v>315</v>
      </c>
      <c r="K25" s="61"/>
      <c r="L25" s="60"/>
      <c r="M25" s="240" t="s">
        <v>14</v>
      </c>
    </row>
    <row r="26" spans="1:13" s="229" customFormat="1" ht="13.5" customHeight="1">
      <c r="A26" s="54" t="s">
        <v>34</v>
      </c>
      <c r="B26" s="53">
        <f t="shared" si="1"/>
        <v>804</v>
      </c>
      <c r="C26" s="62">
        <v>347</v>
      </c>
      <c r="D26" s="237">
        <v>158</v>
      </c>
      <c r="E26" s="206">
        <v>143</v>
      </c>
      <c r="F26" s="206">
        <v>31</v>
      </c>
      <c r="G26" s="60"/>
      <c r="H26" s="61">
        <v>0</v>
      </c>
      <c r="I26" s="61">
        <v>25</v>
      </c>
      <c r="J26" s="61">
        <v>20</v>
      </c>
      <c r="K26" s="61">
        <v>80</v>
      </c>
      <c r="L26" s="60"/>
      <c r="M26" s="240" t="s">
        <v>14</v>
      </c>
    </row>
    <row r="27" spans="1:13" s="229" customFormat="1" ht="13.5" customHeight="1">
      <c r="A27" s="54" t="s">
        <v>35</v>
      </c>
      <c r="B27" s="53">
        <f t="shared" si="1"/>
        <v>631</v>
      </c>
      <c r="C27" s="55">
        <v>274</v>
      </c>
      <c r="D27" s="237">
        <v>76</v>
      </c>
      <c r="E27" s="206">
        <v>37</v>
      </c>
      <c r="F27" s="206">
        <v>108</v>
      </c>
      <c r="G27" s="60"/>
      <c r="H27" s="61">
        <v>80</v>
      </c>
      <c r="I27" s="61">
        <v>55</v>
      </c>
      <c r="J27" s="61"/>
      <c r="K27" s="61">
        <v>1</v>
      </c>
      <c r="L27" s="60"/>
      <c r="M27" s="240" t="s">
        <v>14</v>
      </c>
    </row>
    <row r="28" spans="1:13" s="229" customFormat="1" ht="13.5" customHeight="1">
      <c r="A28" s="54" t="s">
        <v>36</v>
      </c>
      <c r="B28" s="53">
        <f t="shared" si="1"/>
        <v>555</v>
      </c>
      <c r="C28" s="55">
        <v>310</v>
      </c>
      <c r="D28" s="237"/>
      <c r="E28" s="206">
        <v>30</v>
      </c>
      <c r="F28" s="206"/>
      <c r="G28" s="60"/>
      <c r="H28" s="61">
        <v>0</v>
      </c>
      <c r="I28" s="61">
        <v>215</v>
      </c>
      <c r="J28" s="61"/>
      <c r="K28" s="61"/>
      <c r="L28" s="60"/>
      <c r="M28" s="240" t="s">
        <v>14</v>
      </c>
    </row>
    <row r="29" spans="1:13" s="228" customFormat="1" ht="13.5" customHeight="1">
      <c r="A29" s="52" t="s">
        <v>37</v>
      </c>
      <c r="B29" s="224">
        <f t="shared" si="1"/>
        <v>8264.2000000000007</v>
      </c>
      <c r="C29" s="60">
        <f t="shared" ref="C29:K29" si="8">SUM(C30:C34)</f>
        <v>4581</v>
      </c>
      <c r="D29" s="60">
        <f t="shared" si="8"/>
        <v>1398</v>
      </c>
      <c r="E29" s="60">
        <f t="shared" si="8"/>
        <v>657</v>
      </c>
      <c r="F29" s="60">
        <f t="shared" si="8"/>
        <v>82</v>
      </c>
      <c r="G29" s="60"/>
      <c r="H29" s="60">
        <f t="shared" si="8"/>
        <v>540</v>
      </c>
      <c r="I29" s="60">
        <f t="shared" si="8"/>
        <v>400</v>
      </c>
      <c r="J29" s="60">
        <f t="shared" si="8"/>
        <v>340</v>
      </c>
      <c r="K29" s="60">
        <f t="shared" si="8"/>
        <v>266.2</v>
      </c>
      <c r="L29" s="60"/>
      <c r="M29" s="240" t="s">
        <v>14</v>
      </c>
    </row>
    <row r="30" spans="1:13" s="229" customFormat="1" ht="13.5" customHeight="1">
      <c r="A30" s="54" t="s">
        <v>38</v>
      </c>
      <c r="B30" s="224">
        <f t="shared" si="1"/>
        <v>4080.4</v>
      </c>
      <c r="C30" s="61">
        <v>2105</v>
      </c>
      <c r="D30" s="237">
        <v>864</v>
      </c>
      <c r="E30" s="206">
        <v>413</v>
      </c>
      <c r="F30" s="206">
        <v>46</v>
      </c>
      <c r="G30" s="60"/>
      <c r="H30" s="61">
        <v>370</v>
      </c>
      <c r="I30" s="61">
        <v>200</v>
      </c>
      <c r="J30" s="61">
        <v>80</v>
      </c>
      <c r="K30" s="61">
        <v>2.4</v>
      </c>
      <c r="L30" s="60"/>
      <c r="M30" s="240" t="s">
        <v>14</v>
      </c>
    </row>
    <row r="31" spans="1:13" s="229" customFormat="1" ht="13.5" customHeight="1">
      <c r="A31" s="54" t="s">
        <v>39</v>
      </c>
      <c r="B31" s="224">
        <f t="shared" si="1"/>
        <v>738.4</v>
      </c>
      <c r="C31" s="55">
        <v>332</v>
      </c>
      <c r="D31" s="237">
        <v>98</v>
      </c>
      <c r="E31" s="206">
        <v>40</v>
      </c>
      <c r="F31" s="206"/>
      <c r="G31" s="60"/>
      <c r="H31" s="61">
        <v>50</v>
      </c>
      <c r="I31" s="61">
        <v>115</v>
      </c>
      <c r="J31" s="61">
        <v>100</v>
      </c>
      <c r="K31" s="61">
        <v>3.4</v>
      </c>
      <c r="L31" s="60"/>
      <c r="M31" s="240" t="s">
        <v>14</v>
      </c>
    </row>
    <row r="32" spans="1:13" s="229" customFormat="1" ht="13.5" customHeight="1">
      <c r="A32" s="54" t="s">
        <v>40</v>
      </c>
      <c r="B32" s="224">
        <f t="shared" si="1"/>
        <v>795.1</v>
      </c>
      <c r="C32" s="55">
        <v>349</v>
      </c>
      <c r="D32" s="237">
        <v>144</v>
      </c>
      <c r="E32" s="206">
        <v>20</v>
      </c>
      <c r="F32" s="206">
        <v>36</v>
      </c>
      <c r="G32" s="60"/>
      <c r="H32" s="61">
        <v>20</v>
      </c>
      <c r="I32" s="61">
        <v>15</v>
      </c>
      <c r="J32" s="61">
        <v>110</v>
      </c>
      <c r="K32" s="61">
        <f>100+1.1</f>
        <v>101.1</v>
      </c>
      <c r="L32" s="60"/>
      <c r="M32" s="240" t="s">
        <v>14</v>
      </c>
    </row>
    <row r="33" spans="1:13" s="229" customFormat="1" ht="13.5" customHeight="1">
      <c r="A33" s="54" t="s">
        <v>41</v>
      </c>
      <c r="B33" s="224">
        <f t="shared" si="1"/>
        <v>1918.8</v>
      </c>
      <c r="C33" s="55">
        <v>1391</v>
      </c>
      <c r="D33" s="237">
        <v>155</v>
      </c>
      <c r="E33" s="206">
        <v>75</v>
      </c>
      <c r="F33" s="206"/>
      <c r="G33" s="60"/>
      <c r="H33" s="61">
        <v>80</v>
      </c>
      <c r="I33" s="61">
        <v>45</v>
      </c>
      <c r="J33" s="61">
        <v>20</v>
      </c>
      <c r="K33" s="61">
        <f>150+2.8</f>
        <v>152.80000000000001</v>
      </c>
      <c r="L33" s="60"/>
      <c r="M33" s="240" t="s">
        <v>14</v>
      </c>
    </row>
    <row r="34" spans="1:13" s="229" customFormat="1" ht="13.5" customHeight="1">
      <c r="A34" s="54" t="s">
        <v>42</v>
      </c>
      <c r="B34" s="224">
        <f t="shared" si="1"/>
        <v>731.5</v>
      </c>
      <c r="C34" s="55">
        <v>404</v>
      </c>
      <c r="D34" s="237">
        <v>137</v>
      </c>
      <c r="E34" s="206">
        <v>109</v>
      </c>
      <c r="F34" s="206"/>
      <c r="G34" s="60"/>
      <c r="H34" s="61">
        <v>20</v>
      </c>
      <c r="I34" s="61">
        <v>25</v>
      </c>
      <c r="J34" s="61">
        <v>30</v>
      </c>
      <c r="K34" s="61">
        <v>6.5</v>
      </c>
      <c r="L34" s="60"/>
      <c r="M34" s="240" t="s">
        <v>14</v>
      </c>
    </row>
    <row r="35" spans="1:13" s="228" customFormat="1" ht="13.5" customHeight="1">
      <c r="A35" s="52" t="s">
        <v>43</v>
      </c>
      <c r="B35" s="224">
        <f t="shared" si="1"/>
        <v>13959.2</v>
      </c>
      <c r="C35" s="53">
        <f t="shared" ref="C35:L35" si="9">SUM(C36:C39)</f>
        <v>6589</v>
      </c>
      <c r="D35" s="53">
        <f t="shared" si="9"/>
        <v>3045</v>
      </c>
      <c r="E35" s="53">
        <f t="shared" si="9"/>
        <v>595</v>
      </c>
      <c r="F35" s="53"/>
      <c r="G35" s="53"/>
      <c r="H35" s="53">
        <f t="shared" si="9"/>
        <v>520</v>
      </c>
      <c r="I35" s="53">
        <f t="shared" si="9"/>
        <v>325</v>
      </c>
      <c r="J35" s="53">
        <f t="shared" si="9"/>
        <v>545</v>
      </c>
      <c r="K35" s="224">
        <f t="shared" si="9"/>
        <v>355.2</v>
      </c>
      <c r="L35" s="53">
        <f t="shared" si="9"/>
        <v>1985</v>
      </c>
      <c r="M35" s="240" t="s">
        <v>14</v>
      </c>
    </row>
    <row r="36" spans="1:13" s="229" customFormat="1" ht="13.5" customHeight="1">
      <c r="A36" s="54" t="s">
        <v>44</v>
      </c>
      <c r="B36" s="224">
        <f t="shared" si="1"/>
        <v>5397.5</v>
      </c>
      <c r="C36" s="55">
        <v>1067</v>
      </c>
      <c r="D36" s="237">
        <f>585+1439</f>
        <v>2024</v>
      </c>
      <c r="E36" s="206">
        <v>340</v>
      </c>
      <c r="F36" s="206"/>
      <c r="G36" s="60"/>
      <c r="H36" s="61">
        <v>320</v>
      </c>
      <c r="I36" s="61">
        <v>245</v>
      </c>
      <c r="J36" s="61">
        <v>375</v>
      </c>
      <c r="K36" s="61">
        <f>170+6.5</f>
        <v>176.5</v>
      </c>
      <c r="L36" s="61">
        <v>850</v>
      </c>
      <c r="M36" s="240" t="s">
        <v>14</v>
      </c>
    </row>
    <row r="37" spans="1:13" s="229" customFormat="1" ht="13.5" customHeight="1">
      <c r="A37" s="54" t="s">
        <v>45</v>
      </c>
      <c r="B37" s="53">
        <f t="shared" si="1"/>
        <v>2135</v>
      </c>
      <c r="C37" s="55">
        <v>566</v>
      </c>
      <c r="D37" s="237">
        <f>56+704</f>
        <v>760</v>
      </c>
      <c r="E37" s="206">
        <v>150</v>
      </c>
      <c r="F37" s="206"/>
      <c r="G37" s="60"/>
      <c r="H37" s="61">
        <v>80</v>
      </c>
      <c r="I37" s="61"/>
      <c r="J37" s="61">
        <v>20</v>
      </c>
      <c r="K37" s="61">
        <f>70+5</f>
        <v>75</v>
      </c>
      <c r="L37" s="193">
        <v>484</v>
      </c>
      <c r="M37" s="240" t="s">
        <v>14</v>
      </c>
    </row>
    <row r="38" spans="1:13" s="229" customFormat="1" ht="13.5" customHeight="1">
      <c r="A38" s="54" t="s">
        <v>46</v>
      </c>
      <c r="B38" s="53">
        <f t="shared" si="1"/>
        <v>4283</v>
      </c>
      <c r="C38" s="55">
        <v>3599</v>
      </c>
      <c r="D38" s="237">
        <v>161</v>
      </c>
      <c r="E38" s="206">
        <v>65</v>
      </c>
      <c r="F38" s="206"/>
      <c r="G38" s="60"/>
      <c r="H38" s="61">
        <v>20</v>
      </c>
      <c r="I38" s="61">
        <v>15</v>
      </c>
      <c r="J38" s="61">
        <v>60</v>
      </c>
      <c r="K38" s="61">
        <v>2</v>
      </c>
      <c r="L38" s="193">
        <v>361</v>
      </c>
      <c r="M38" s="240" t="s">
        <v>14</v>
      </c>
    </row>
    <row r="39" spans="1:13" s="228" customFormat="1" ht="13.5" customHeight="1">
      <c r="A39" s="54" t="s">
        <v>47</v>
      </c>
      <c r="B39" s="224">
        <f t="shared" si="1"/>
        <v>2143.6999999999998</v>
      </c>
      <c r="C39" s="55">
        <v>1357</v>
      </c>
      <c r="D39" s="237">
        <v>100</v>
      </c>
      <c r="E39" s="206">
        <v>40</v>
      </c>
      <c r="F39" s="206"/>
      <c r="G39" s="60"/>
      <c r="H39" s="61">
        <v>100</v>
      </c>
      <c r="I39" s="61">
        <v>65</v>
      </c>
      <c r="J39" s="61">
        <v>90</v>
      </c>
      <c r="K39" s="61">
        <f>100+1.7</f>
        <v>101.7</v>
      </c>
      <c r="L39" s="193">
        <v>290</v>
      </c>
      <c r="M39" s="240" t="s">
        <v>14</v>
      </c>
    </row>
    <row r="40" spans="1:13" s="228" customFormat="1" ht="13.5" customHeight="1">
      <c r="A40" s="52" t="s">
        <v>48</v>
      </c>
      <c r="B40" s="224">
        <f t="shared" si="1"/>
        <v>24688.400000000001</v>
      </c>
      <c r="C40" s="53">
        <f t="shared" ref="C40:L40" si="10">SUM(C41:C44)</f>
        <v>7485</v>
      </c>
      <c r="D40" s="53">
        <f t="shared" si="10"/>
        <v>2151</v>
      </c>
      <c r="E40" s="53">
        <f t="shared" si="10"/>
        <v>11490</v>
      </c>
      <c r="F40" s="53"/>
      <c r="G40" s="53"/>
      <c r="H40" s="53">
        <f t="shared" si="10"/>
        <v>540</v>
      </c>
      <c r="I40" s="53">
        <f t="shared" si="10"/>
        <v>377</v>
      </c>
      <c r="J40" s="53">
        <f t="shared" si="10"/>
        <v>320</v>
      </c>
      <c r="K40" s="224">
        <f t="shared" si="10"/>
        <v>370.4</v>
      </c>
      <c r="L40" s="53">
        <f t="shared" si="10"/>
        <v>1955</v>
      </c>
      <c r="M40" s="240" t="s">
        <v>14</v>
      </c>
    </row>
    <row r="41" spans="1:13" s="229" customFormat="1" ht="13.5" customHeight="1">
      <c r="A41" s="54" t="s">
        <v>49</v>
      </c>
      <c r="B41" s="224">
        <f t="shared" si="1"/>
        <v>13440.2</v>
      </c>
      <c r="C41" s="55">
        <v>4499</v>
      </c>
      <c r="D41" s="237">
        <v>463</v>
      </c>
      <c r="E41" s="206">
        <v>6076</v>
      </c>
      <c r="F41" s="206"/>
      <c r="G41" s="60"/>
      <c r="H41" s="61">
        <v>400</v>
      </c>
      <c r="I41" s="61">
        <v>325</v>
      </c>
      <c r="J41" s="61">
        <v>290</v>
      </c>
      <c r="K41" s="61">
        <f>280+14.2</f>
        <v>294.2</v>
      </c>
      <c r="L41" s="61">
        <v>1093</v>
      </c>
      <c r="M41" s="240" t="s">
        <v>14</v>
      </c>
    </row>
    <row r="42" spans="1:13" s="229" customFormat="1" ht="13.5" customHeight="1">
      <c r="A42" s="54" t="s">
        <v>50</v>
      </c>
      <c r="B42" s="224">
        <f t="shared" si="1"/>
        <v>1138.2</v>
      </c>
      <c r="C42" s="55">
        <v>421</v>
      </c>
      <c r="D42" s="237">
        <v>88</v>
      </c>
      <c r="E42" s="206">
        <v>231</v>
      </c>
      <c r="F42" s="206"/>
      <c r="G42" s="60"/>
      <c r="H42" s="61">
        <v>100</v>
      </c>
      <c r="I42" s="61">
        <v>22</v>
      </c>
      <c r="J42" s="61"/>
      <c r="K42" s="61">
        <f>75+0.2</f>
        <v>75.2</v>
      </c>
      <c r="L42" s="193">
        <v>201</v>
      </c>
      <c r="M42" s="240" t="s">
        <v>14</v>
      </c>
    </row>
    <row r="43" spans="1:13" s="229" customFormat="1" ht="13.5" customHeight="1">
      <c r="A43" s="54" t="s">
        <v>51</v>
      </c>
      <c r="B43" s="53">
        <f t="shared" si="1"/>
        <v>9005</v>
      </c>
      <c r="C43" s="55">
        <v>2022</v>
      </c>
      <c r="D43" s="237">
        <v>1496</v>
      </c>
      <c r="E43" s="206">
        <v>5118</v>
      </c>
      <c r="F43" s="206"/>
      <c r="G43" s="60"/>
      <c r="H43" s="61">
        <v>20</v>
      </c>
      <c r="I43" s="61">
        <v>15</v>
      </c>
      <c r="J43" s="61">
        <v>15</v>
      </c>
      <c r="K43" s="61">
        <v>1</v>
      </c>
      <c r="L43" s="193">
        <v>318</v>
      </c>
      <c r="M43" s="240" t="s">
        <v>14</v>
      </c>
    </row>
    <row r="44" spans="1:13" s="228" customFormat="1" ht="13.5" customHeight="1">
      <c r="A44" s="54" t="s">
        <v>52</v>
      </c>
      <c r="B44" s="53">
        <f t="shared" si="1"/>
        <v>1105</v>
      </c>
      <c r="C44" s="55">
        <v>543</v>
      </c>
      <c r="D44" s="237">
        <v>104</v>
      </c>
      <c r="E44" s="206">
        <v>65</v>
      </c>
      <c r="F44" s="206"/>
      <c r="G44" s="60"/>
      <c r="H44" s="61">
        <v>20</v>
      </c>
      <c r="I44" s="61">
        <v>15</v>
      </c>
      <c r="J44" s="61">
        <v>15</v>
      </c>
      <c r="K44" s="61"/>
      <c r="L44" s="61">
        <v>343</v>
      </c>
      <c r="M44" s="240" t="s">
        <v>14</v>
      </c>
    </row>
    <row r="45" spans="1:13" s="228" customFormat="1" ht="13.5" customHeight="1">
      <c r="A45" s="52" t="s">
        <v>53</v>
      </c>
      <c r="B45" s="224">
        <f t="shared" si="1"/>
        <v>19430.900000000001</v>
      </c>
      <c r="C45" s="53">
        <f t="shared" ref="C45:L45" si="11">SUM(C46:C52)</f>
        <v>12132</v>
      </c>
      <c r="D45" s="53">
        <f t="shared" si="11"/>
        <v>2836</v>
      </c>
      <c r="E45" s="53">
        <f t="shared" si="11"/>
        <v>2070</v>
      </c>
      <c r="F45" s="53"/>
      <c r="G45" s="53"/>
      <c r="H45" s="53">
        <f t="shared" si="11"/>
        <v>510</v>
      </c>
      <c r="I45" s="53">
        <f t="shared" si="11"/>
        <v>644</v>
      </c>
      <c r="J45" s="53">
        <f t="shared" si="11"/>
        <v>405</v>
      </c>
      <c r="K45" s="224">
        <f t="shared" si="11"/>
        <v>350.90000000000003</v>
      </c>
      <c r="L45" s="53">
        <f t="shared" si="11"/>
        <v>483</v>
      </c>
      <c r="M45" s="240" t="s">
        <v>14</v>
      </c>
    </row>
    <row r="46" spans="1:13" s="229" customFormat="1" ht="13.5" customHeight="1">
      <c r="A46" s="54" t="s">
        <v>54</v>
      </c>
      <c r="B46" s="224">
        <f t="shared" si="1"/>
        <v>4769.8999999999996</v>
      </c>
      <c r="C46" s="55">
        <v>1856</v>
      </c>
      <c r="D46" s="237">
        <v>1272</v>
      </c>
      <c r="E46" s="206">
        <v>593</v>
      </c>
      <c r="F46" s="206"/>
      <c r="G46" s="60"/>
      <c r="H46" s="61">
        <v>310</v>
      </c>
      <c r="I46" s="61">
        <v>457</v>
      </c>
      <c r="J46" s="61">
        <v>90</v>
      </c>
      <c r="K46" s="61">
        <f>100+5.9</f>
        <v>105.9</v>
      </c>
      <c r="L46" s="61">
        <v>86</v>
      </c>
      <c r="M46" s="240" t="s">
        <v>14</v>
      </c>
    </row>
    <row r="47" spans="1:13" s="228" customFormat="1" ht="13.5" customHeight="1">
      <c r="A47" s="54" t="s">
        <v>55</v>
      </c>
      <c r="B47" s="224">
        <f t="shared" si="1"/>
        <v>1800.4</v>
      </c>
      <c r="C47" s="55">
        <v>826</v>
      </c>
      <c r="D47" s="237">
        <v>344</v>
      </c>
      <c r="E47" s="206">
        <v>455</v>
      </c>
      <c r="F47" s="206"/>
      <c r="G47" s="60"/>
      <c r="H47" s="61">
        <v>0</v>
      </c>
      <c r="I47" s="61">
        <v>25</v>
      </c>
      <c r="J47" s="61">
        <v>150</v>
      </c>
      <c r="K47" s="61">
        <v>0.4</v>
      </c>
      <c r="L47" s="61"/>
      <c r="M47" s="240" t="s">
        <v>14</v>
      </c>
    </row>
    <row r="48" spans="1:13" s="229" customFormat="1" ht="13.5" customHeight="1">
      <c r="A48" s="54" t="s">
        <v>56</v>
      </c>
      <c r="B48" s="53">
        <f t="shared" si="1"/>
        <v>1544</v>
      </c>
      <c r="C48" s="55">
        <v>1254</v>
      </c>
      <c r="D48" s="237"/>
      <c r="E48" s="206">
        <v>126</v>
      </c>
      <c r="F48" s="206"/>
      <c r="G48" s="60"/>
      <c r="H48" s="61">
        <v>80</v>
      </c>
      <c r="I48" s="61">
        <v>25</v>
      </c>
      <c r="J48" s="61">
        <v>40</v>
      </c>
      <c r="K48" s="61"/>
      <c r="L48" s="193">
        <v>19</v>
      </c>
      <c r="M48" s="240" t="s">
        <v>14</v>
      </c>
    </row>
    <row r="49" spans="1:13" s="229" customFormat="1" ht="13.5" customHeight="1">
      <c r="A49" s="54" t="s">
        <v>57</v>
      </c>
      <c r="B49" s="53">
        <f t="shared" si="1"/>
        <v>2412</v>
      </c>
      <c r="C49" s="55">
        <v>1729</v>
      </c>
      <c r="D49" s="237">
        <v>270</v>
      </c>
      <c r="E49" s="206">
        <v>195</v>
      </c>
      <c r="F49" s="206"/>
      <c r="G49" s="60"/>
      <c r="H49" s="61">
        <v>0</v>
      </c>
      <c r="I49" s="61">
        <v>55</v>
      </c>
      <c r="J49" s="61">
        <v>20</v>
      </c>
      <c r="K49" s="61">
        <v>120</v>
      </c>
      <c r="L49" s="193">
        <v>23</v>
      </c>
      <c r="M49" s="240" t="s">
        <v>14</v>
      </c>
    </row>
    <row r="50" spans="1:13" s="229" customFormat="1" ht="13.5" customHeight="1">
      <c r="A50" s="54" t="s">
        <v>58</v>
      </c>
      <c r="B50" s="224">
        <f t="shared" si="1"/>
        <v>3544.8</v>
      </c>
      <c r="C50" s="55">
        <v>2479</v>
      </c>
      <c r="D50" s="237">
        <v>340</v>
      </c>
      <c r="E50" s="206">
        <v>250</v>
      </c>
      <c r="F50" s="206"/>
      <c r="G50" s="60"/>
      <c r="H50" s="61">
        <v>20</v>
      </c>
      <c r="I50" s="61">
        <v>35</v>
      </c>
      <c r="J50" s="61">
        <v>65</v>
      </c>
      <c r="K50" s="61">
        <v>0.8</v>
      </c>
      <c r="L50" s="193">
        <v>355</v>
      </c>
      <c r="M50" s="240" t="s">
        <v>14</v>
      </c>
    </row>
    <row r="51" spans="1:13" s="229" customFormat="1" ht="13.5" customHeight="1">
      <c r="A51" s="54" t="s">
        <v>59</v>
      </c>
      <c r="B51" s="224">
        <f t="shared" si="1"/>
        <v>2486.6</v>
      </c>
      <c r="C51" s="55">
        <v>1558</v>
      </c>
      <c r="D51" s="237">
        <v>353</v>
      </c>
      <c r="E51" s="206">
        <v>341</v>
      </c>
      <c r="F51" s="206"/>
      <c r="G51" s="60"/>
      <c r="H51" s="61">
        <v>80</v>
      </c>
      <c r="I51" s="61">
        <v>12</v>
      </c>
      <c r="J51" s="61">
        <v>20</v>
      </c>
      <c r="K51" s="61">
        <f>120+2.6</f>
        <v>122.6</v>
      </c>
      <c r="L51" s="60"/>
      <c r="M51" s="240" t="s">
        <v>14</v>
      </c>
    </row>
    <row r="52" spans="1:13" s="229" customFormat="1" ht="13.5" customHeight="1">
      <c r="A52" s="54" t="s">
        <v>60</v>
      </c>
      <c r="B52" s="224">
        <f t="shared" si="1"/>
        <v>2873.2</v>
      </c>
      <c r="C52" s="55">
        <v>2430</v>
      </c>
      <c r="D52" s="237">
        <v>257</v>
      </c>
      <c r="E52" s="206">
        <v>110</v>
      </c>
      <c r="F52" s="206"/>
      <c r="G52" s="60"/>
      <c r="H52" s="61">
        <v>20</v>
      </c>
      <c r="I52" s="61">
        <v>35</v>
      </c>
      <c r="J52" s="61">
        <v>20</v>
      </c>
      <c r="K52" s="61">
        <v>1.2</v>
      </c>
      <c r="L52" s="60"/>
      <c r="M52" s="240" t="s">
        <v>14</v>
      </c>
    </row>
    <row r="53" spans="1:13" s="228" customFormat="1" ht="13.5" customHeight="1">
      <c r="A53" s="52" t="s">
        <v>61</v>
      </c>
      <c r="B53" s="53">
        <f t="shared" si="1"/>
        <v>11805</v>
      </c>
      <c r="C53" s="53">
        <f t="shared" ref="C53:L53" si="12">SUM(C54:C57)</f>
        <v>5336</v>
      </c>
      <c r="D53" s="53">
        <f t="shared" si="12"/>
        <v>1855</v>
      </c>
      <c r="E53" s="53">
        <f t="shared" si="12"/>
        <v>1836</v>
      </c>
      <c r="F53" s="53">
        <f t="shared" si="12"/>
        <v>86</v>
      </c>
      <c r="G53" s="53"/>
      <c r="H53" s="53">
        <f t="shared" si="12"/>
        <v>440</v>
      </c>
      <c r="I53" s="53">
        <f t="shared" si="12"/>
        <v>260</v>
      </c>
      <c r="J53" s="53">
        <f t="shared" si="12"/>
        <v>310</v>
      </c>
      <c r="K53" s="53">
        <f t="shared" si="12"/>
        <v>332</v>
      </c>
      <c r="L53" s="53">
        <f t="shared" si="12"/>
        <v>1350</v>
      </c>
      <c r="M53" s="240" t="s">
        <v>14</v>
      </c>
    </row>
    <row r="54" spans="1:13" s="229" customFormat="1" ht="13.5" customHeight="1">
      <c r="A54" s="54" t="s">
        <v>62</v>
      </c>
      <c r="B54" s="53">
        <f t="shared" si="1"/>
        <v>4473</v>
      </c>
      <c r="C54" s="55">
        <v>1520</v>
      </c>
      <c r="D54" s="237">
        <v>745</v>
      </c>
      <c r="E54" s="206">
        <v>871</v>
      </c>
      <c r="F54" s="206">
        <v>68</v>
      </c>
      <c r="G54" s="60"/>
      <c r="H54" s="61">
        <v>320</v>
      </c>
      <c r="I54" s="61">
        <v>175</v>
      </c>
      <c r="J54" s="61">
        <v>220</v>
      </c>
      <c r="K54" s="61">
        <f>90+20</f>
        <v>110</v>
      </c>
      <c r="L54" s="193">
        <v>444</v>
      </c>
      <c r="M54" s="240" t="s">
        <v>14</v>
      </c>
    </row>
    <row r="55" spans="1:13" s="228" customFormat="1" ht="13.5" customHeight="1">
      <c r="A55" s="54" t="s">
        <v>63</v>
      </c>
      <c r="B55" s="53">
        <f t="shared" si="1"/>
        <v>3946</v>
      </c>
      <c r="C55" s="55">
        <v>2559</v>
      </c>
      <c r="D55" s="237">
        <v>105</v>
      </c>
      <c r="E55" s="206">
        <v>605</v>
      </c>
      <c r="F55" s="206"/>
      <c r="G55" s="60"/>
      <c r="H55" s="61">
        <v>80</v>
      </c>
      <c r="I55" s="61">
        <v>25</v>
      </c>
      <c r="J55" s="61">
        <v>20</v>
      </c>
      <c r="K55" s="61">
        <v>120</v>
      </c>
      <c r="L55" s="193">
        <v>432</v>
      </c>
      <c r="M55" s="240" t="s">
        <v>14</v>
      </c>
    </row>
    <row r="56" spans="1:13" s="229" customFormat="1" ht="13.5" customHeight="1">
      <c r="A56" s="54" t="s">
        <v>64</v>
      </c>
      <c r="B56" s="53">
        <f t="shared" si="1"/>
        <v>1635</v>
      </c>
      <c r="C56" s="55">
        <v>504</v>
      </c>
      <c r="D56" s="237">
        <v>241</v>
      </c>
      <c r="E56" s="206">
        <v>329</v>
      </c>
      <c r="F56" s="206"/>
      <c r="G56" s="60"/>
      <c r="H56" s="61">
        <v>20</v>
      </c>
      <c r="I56" s="61">
        <v>35</v>
      </c>
      <c r="J56" s="61">
        <v>30</v>
      </c>
      <c r="K56" s="61">
        <v>2</v>
      </c>
      <c r="L56" s="193">
        <v>474</v>
      </c>
      <c r="M56" s="240" t="s">
        <v>14</v>
      </c>
    </row>
    <row r="57" spans="1:13" s="229" customFormat="1" ht="13.5" customHeight="1">
      <c r="A57" s="54" t="s">
        <v>65</v>
      </c>
      <c r="B57" s="53">
        <f t="shared" si="1"/>
        <v>1751</v>
      </c>
      <c r="C57" s="55">
        <v>753</v>
      </c>
      <c r="D57" s="237">
        <f>7+757</f>
        <v>764</v>
      </c>
      <c r="E57" s="206">
        <v>31</v>
      </c>
      <c r="F57" s="206">
        <v>18</v>
      </c>
      <c r="G57" s="60"/>
      <c r="H57" s="61">
        <v>20</v>
      </c>
      <c r="I57" s="61">
        <v>25</v>
      </c>
      <c r="J57" s="61">
        <v>40</v>
      </c>
      <c r="K57" s="61">
        <v>100</v>
      </c>
      <c r="L57" s="60"/>
      <c r="M57" s="240" t="s">
        <v>14</v>
      </c>
    </row>
    <row r="58" spans="1:13" s="228" customFormat="1" ht="13.5" customHeight="1">
      <c r="A58" s="52" t="s">
        <v>66</v>
      </c>
      <c r="B58" s="53">
        <f t="shared" si="1"/>
        <v>6880</v>
      </c>
      <c r="C58" s="53">
        <f t="shared" ref="C58:K58" si="13">SUM(C59:C62)</f>
        <v>1579</v>
      </c>
      <c r="D58" s="53">
        <f t="shared" si="13"/>
        <v>2502</v>
      </c>
      <c r="E58" s="53">
        <f t="shared" si="13"/>
        <v>760</v>
      </c>
      <c r="F58" s="53">
        <f t="shared" si="13"/>
        <v>174</v>
      </c>
      <c r="G58" s="53"/>
      <c r="H58" s="53">
        <f t="shared" si="13"/>
        <v>500</v>
      </c>
      <c r="I58" s="53">
        <f t="shared" si="13"/>
        <v>520</v>
      </c>
      <c r="J58" s="53">
        <f t="shared" si="13"/>
        <v>545</v>
      </c>
      <c r="K58" s="53">
        <f t="shared" si="13"/>
        <v>300</v>
      </c>
      <c r="L58" s="53"/>
      <c r="M58" s="240" t="s">
        <v>14</v>
      </c>
    </row>
    <row r="59" spans="1:13" s="229" customFormat="1" ht="13.5" customHeight="1">
      <c r="A59" s="54" t="s">
        <v>67</v>
      </c>
      <c r="B59" s="53">
        <f t="shared" si="1"/>
        <v>2870</v>
      </c>
      <c r="C59" s="55">
        <v>466</v>
      </c>
      <c r="D59" s="237">
        <f>162+852</f>
        <v>1014</v>
      </c>
      <c r="E59" s="206">
        <v>165</v>
      </c>
      <c r="F59" s="206">
        <v>80</v>
      </c>
      <c r="G59" s="60"/>
      <c r="H59" s="61">
        <v>280</v>
      </c>
      <c r="I59" s="61">
        <v>375</v>
      </c>
      <c r="J59" s="61">
        <v>290</v>
      </c>
      <c r="K59" s="61">
        <v>200</v>
      </c>
      <c r="L59" s="60"/>
      <c r="M59" s="240" t="s">
        <v>14</v>
      </c>
    </row>
    <row r="60" spans="1:13" s="229" customFormat="1" ht="13.5" customHeight="1">
      <c r="A60" s="54" t="s">
        <v>68</v>
      </c>
      <c r="B60" s="53">
        <f t="shared" si="1"/>
        <v>997</v>
      </c>
      <c r="C60" s="55">
        <v>517</v>
      </c>
      <c r="D60" s="237">
        <f>12+180</f>
        <v>192</v>
      </c>
      <c r="E60" s="206">
        <v>27</v>
      </c>
      <c r="F60" s="206">
        <v>6</v>
      </c>
      <c r="G60" s="60"/>
      <c r="H60" s="61">
        <v>180</v>
      </c>
      <c r="I60" s="61">
        <v>45</v>
      </c>
      <c r="J60" s="61">
        <v>30</v>
      </c>
      <c r="K60" s="61"/>
      <c r="L60" s="60"/>
      <c r="M60" s="240" t="s">
        <v>14</v>
      </c>
    </row>
    <row r="61" spans="1:13" s="228" customFormat="1" ht="13.5" customHeight="1">
      <c r="A61" s="54" t="s">
        <v>69</v>
      </c>
      <c r="B61" s="53">
        <f t="shared" si="1"/>
        <v>1923</v>
      </c>
      <c r="C61" s="55">
        <v>346</v>
      </c>
      <c r="D61" s="237">
        <f>100+1090</f>
        <v>1190</v>
      </c>
      <c r="E61" s="206">
        <v>311</v>
      </c>
      <c r="F61" s="206"/>
      <c r="G61" s="60"/>
      <c r="H61" s="61">
        <v>20</v>
      </c>
      <c r="I61" s="61">
        <v>35</v>
      </c>
      <c r="J61" s="61">
        <v>20</v>
      </c>
      <c r="K61" s="61">
        <v>1</v>
      </c>
      <c r="L61" s="60"/>
      <c r="M61" s="240" t="s">
        <v>14</v>
      </c>
    </row>
    <row r="62" spans="1:13" s="229" customFormat="1" ht="13.5" customHeight="1">
      <c r="A62" s="54" t="s">
        <v>70</v>
      </c>
      <c r="B62" s="53">
        <f t="shared" si="1"/>
        <v>1090</v>
      </c>
      <c r="C62" s="55">
        <v>250</v>
      </c>
      <c r="D62" s="237">
        <v>106</v>
      </c>
      <c r="E62" s="206">
        <v>257</v>
      </c>
      <c r="F62" s="206">
        <v>88</v>
      </c>
      <c r="G62" s="60"/>
      <c r="H62" s="61">
        <v>20</v>
      </c>
      <c r="I62" s="61">
        <v>65</v>
      </c>
      <c r="J62" s="61">
        <v>205</v>
      </c>
      <c r="K62" s="61">
        <f>90+9</f>
        <v>99</v>
      </c>
      <c r="L62" s="60"/>
      <c r="M62" s="240" t="s">
        <v>14</v>
      </c>
    </row>
    <row r="63" spans="1:13" s="228" customFormat="1" ht="13.5" customHeight="1">
      <c r="A63" s="52" t="s">
        <v>71</v>
      </c>
      <c r="B63" s="53">
        <f t="shared" si="1"/>
        <v>8660</v>
      </c>
      <c r="C63" s="53">
        <f t="shared" ref="C63:K63" si="14">SUM(C64:C67)</f>
        <v>4743</v>
      </c>
      <c r="D63" s="53">
        <f t="shared" si="14"/>
        <v>882</v>
      </c>
      <c r="E63" s="53">
        <f t="shared" si="14"/>
        <v>1227</v>
      </c>
      <c r="F63" s="53">
        <f t="shared" si="14"/>
        <v>74</v>
      </c>
      <c r="G63" s="53"/>
      <c r="H63" s="53">
        <f t="shared" si="14"/>
        <v>360</v>
      </c>
      <c r="I63" s="53">
        <f t="shared" si="14"/>
        <v>400</v>
      </c>
      <c r="J63" s="53">
        <f t="shared" si="14"/>
        <v>660</v>
      </c>
      <c r="K63" s="53">
        <f t="shared" si="14"/>
        <v>314</v>
      </c>
      <c r="L63" s="53"/>
      <c r="M63" s="240" t="s">
        <v>14</v>
      </c>
    </row>
    <row r="64" spans="1:13" s="229" customFormat="1" ht="13.5" customHeight="1">
      <c r="A64" s="54" t="s">
        <v>72</v>
      </c>
      <c r="B64" s="53">
        <f t="shared" si="1"/>
        <v>3333</v>
      </c>
      <c r="C64" s="55">
        <v>1506</v>
      </c>
      <c r="D64" s="237">
        <v>98</v>
      </c>
      <c r="E64" s="206">
        <v>626</v>
      </c>
      <c r="F64" s="206">
        <v>26</v>
      </c>
      <c r="G64" s="60"/>
      <c r="H64" s="61">
        <v>200</v>
      </c>
      <c r="I64" s="61">
        <v>315</v>
      </c>
      <c r="J64" s="61">
        <v>410</v>
      </c>
      <c r="K64" s="61">
        <f>150+2</f>
        <v>152</v>
      </c>
      <c r="L64" s="60"/>
      <c r="M64" s="240" t="s">
        <v>14</v>
      </c>
    </row>
    <row r="65" spans="1:13" s="229" customFormat="1" ht="13.5" customHeight="1">
      <c r="A65" s="54" t="s">
        <v>73</v>
      </c>
      <c r="B65" s="53">
        <f t="shared" si="1"/>
        <v>972</v>
      </c>
      <c r="C65" s="55">
        <v>275</v>
      </c>
      <c r="D65" s="237">
        <v>261</v>
      </c>
      <c r="E65" s="206">
        <v>56</v>
      </c>
      <c r="F65" s="206">
        <v>35</v>
      </c>
      <c r="G65" s="60"/>
      <c r="H65" s="61">
        <v>80</v>
      </c>
      <c r="I65" s="61">
        <v>15</v>
      </c>
      <c r="J65" s="61">
        <v>190</v>
      </c>
      <c r="K65" s="61">
        <v>60</v>
      </c>
      <c r="L65" s="60"/>
      <c r="M65" s="240" t="s">
        <v>14</v>
      </c>
    </row>
    <row r="66" spans="1:13" s="228" customFormat="1" ht="13.5" customHeight="1">
      <c r="A66" s="54" t="s">
        <v>74</v>
      </c>
      <c r="B66" s="53">
        <f t="shared" si="1"/>
        <v>3410</v>
      </c>
      <c r="C66" s="55">
        <v>2581</v>
      </c>
      <c r="D66" s="237">
        <v>523</v>
      </c>
      <c r="E66" s="206">
        <v>26</v>
      </c>
      <c r="F66" s="206">
        <v>13</v>
      </c>
      <c r="G66" s="60"/>
      <c r="H66" s="61">
        <v>80</v>
      </c>
      <c r="I66" s="61">
        <v>45</v>
      </c>
      <c r="J66" s="61">
        <v>40</v>
      </c>
      <c r="K66" s="61">
        <f>100+2</f>
        <v>102</v>
      </c>
      <c r="L66" s="60"/>
      <c r="M66" s="240" t="s">
        <v>14</v>
      </c>
    </row>
    <row r="67" spans="1:13" s="229" customFormat="1" ht="13.5" customHeight="1">
      <c r="A67" s="54" t="s">
        <v>75</v>
      </c>
      <c r="B67" s="53">
        <f t="shared" si="1"/>
        <v>945</v>
      </c>
      <c r="C67" s="55">
        <v>381</v>
      </c>
      <c r="D67" s="237"/>
      <c r="E67" s="206">
        <v>519</v>
      </c>
      <c r="F67" s="206"/>
      <c r="G67" s="60"/>
      <c r="H67" s="61">
        <v>0</v>
      </c>
      <c r="I67" s="61">
        <v>25</v>
      </c>
      <c r="J67" s="61">
        <v>20</v>
      </c>
      <c r="K67" s="61"/>
      <c r="L67" s="60"/>
      <c r="M67" s="240" t="s">
        <v>14</v>
      </c>
    </row>
    <row r="68" spans="1:13" s="228" customFormat="1" ht="13.5" customHeight="1">
      <c r="A68" s="52" t="s">
        <v>76</v>
      </c>
      <c r="B68" s="224">
        <f t="shared" si="1"/>
        <v>29026.799999999999</v>
      </c>
      <c r="C68" s="53">
        <f t="shared" ref="C68:L68" si="15">SUM(C69:C72)</f>
        <v>6146</v>
      </c>
      <c r="D68" s="53">
        <f t="shared" si="15"/>
        <v>537</v>
      </c>
      <c r="E68" s="53">
        <f t="shared" si="15"/>
        <v>18890</v>
      </c>
      <c r="F68" s="53"/>
      <c r="G68" s="53"/>
      <c r="H68" s="53">
        <f t="shared" si="15"/>
        <v>470</v>
      </c>
      <c r="I68" s="53">
        <f t="shared" si="15"/>
        <v>618</v>
      </c>
      <c r="J68" s="53">
        <f t="shared" si="15"/>
        <v>230</v>
      </c>
      <c r="K68" s="224">
        <f t="shared" si="15"/>
        <v>333.8</v>
      </c>
      <c r="L68" s="53">
        <f t="shared" si="15"/>
        <v>1802</v>
      </c>
      <c r="M68" s="240" t="s">
        <v>14</v>
      </c>
    </row>
    <row r="69" spans="1:13" s="229" customFormat="1" ht="13.5" customHeight="1">
      <c r="A69" s="54" t="s">
        <v>77</v>
      </c>
      <c r="B69" s="224">
        <f t="shared" si="1"/>
        <v>5421.4</v>
      </c>
      <c r="C69" s="55">
        <v>1764</v>
      </c>
      <c r="D69" s="237">
        <v>252</v>
      </c>
      <c r="E69" s="206">
        <v>1860</v>
      </c>
      <c r="F69" s="206"/>
      <c r="G69" s="60"/>
      <c r="H69" s="61">
        <v>350</v>
      </c>
      <c r="I69" s="61">
        <v>353</v>
      </c>
      <c r="J69" s="61">
        <v>160</v>
      </c>
      <c r="K69" s="61">
        <f>150+6.4</f>
        <v>156.4</v>
      </c>
      <c r="L69" s="61">
        <v>526</v>
      </c>
      <c r="M69" s="240" t="s">
        <v>14</v>
      </c>
    </row>
    <row r="70" spans="1:13" s="229" customFormat="1" ht="13.5" customHeight="1">
      <c r="A70" s="54" t="s">
        <v>78</v>
      </c>
      <c r="B70" s="224">
        <f>SUM(C70:L70)</f>
        <v>1295.4000000000001</v>
      </c>
      <c r="C70" s="55">
        <v>530</v>
      </c>
      <c r="D70" s="237"/>
      <c r="E70" s="206">
        <v>30</v>
      </c>
      <c r="F70" s="206"/>
      <c r="G70" s="60"/>
      <c r="H70" s="61">
        <v>80</v>
      </c>
      <c r="I70" s="61">
        <v>25</v>
      </c>
      <c r="J70" s="61"/>
      <c r="K70" s="61">
        <f>90+2.4</f>
        <v>92.4</v>
      </c>
      <c r="L70" s="193">
        <v>538</v>
      </c>
      <c r="M70" s="240" t="s">
        <v>14</v>
      </c>
    </row>
    <row r="71" spans="1:13" s="229" customFormat="1" ht="13.5" customHeight="1">
      <c r="A71" s="54" t="s">
        <v>79</v>
      </c>
      <c r="B71" s="224">
        <f>SUM(C71:L71)</f>
        <v>21107.8</v>
      </c>
      <c r="C71" s="55">
        <v>3364</v>
      </c>
      <c r="D71" s="237">
        <v>239</v>
      </c>
      <c r="E71" s="206">
        <v>16899</v>
      </c>
      <c r="F71" s="206"/>
      <c r="G71" s="60"/>
      <c r="H71" s="61">
        <v>20</v>
      </c>
      <c r="I71" s="61">
        <v>175</v>
      </c>
      <c r="J71" s="61">
        <v>40</v>
      </c>
      <c r="K71" s="61">
        <v>0.8</v>
      </c>
      <c r="L71" s="193">
        <v>370</v>
      </c>
      <c r="M71" s="240" t="s">
        <v>14</v>
      </c>
    </row>
    <row r="72" spans="1:13" s="229" customFormat="1" ht="13.5" customHeight="1">
      <c r="A72" s="54" t="s">
        <v>80</v>
      </c>
      <c r="B72" s="224">
        <f>SUM(C72:L72)</f>
        <v>1202.2</v>
      </c>
      <c r="C72" s="55">
        <v>488</v>
      </c>
      <c r="D72" s="237">
        <v>46</v>
      </c>
      <c r="E72" s="206">
        <v>101</v>
      </c>
      <c r="F72" s="206"/>
      <c r="G72" s="60"/>
      <c r="H72" s="61">
        <v>20</v>
      </c>
      <c r="I72" s="61">
        <v>65</v>
      </c>
      <c r="J72" s="61">
        <v>30</v>
      </c>
      <c r="K72" s="61">
        <f>80+4.2</f>
        <v>84.2</v>
      </c>
      <c r="L72" s="193">
        <v>368</v>
      </c>
      <c r="M72" s="240" t="s">
        <v>14</v>
      </c>
    </row>
    <row r="73" spans="1:13" s="228" customFormat="1" ht="13.5" customHeight="1">
      <c r="A73" s="52" t="s">
        <v>81</v>
      </c>
      <c r="B73" s="53">
        <f>SUM(C73:L73)</f>
        <v>43555</v>
      </c>
      <c r="C73" s="53">
        <f>SUM(C74,C85,C97,C103,C114,C120,C125,C128,C135,C136,C137,C138,C143,C159,C160,C161,C162,C163,C164,C165,C166,C167,C168,C169,C170,C171)</f>
        <v>1346</v>
      </c>
      <c r="D73" s="53">
        <f t="shared" ref="D73:K73" si="16">SUM(D74,D85,D97,D103,D114,D120,D125,D128,D135,D136,D137,D138,D143,D159,D160,D161,D162,D163,D164,D165,D166,D167,D168,D169,D170,D171)</f>
        <v>17700</v>
      </c>
      <c r="E73" s="53">
        <f t="shared" si="16"/>
        <v>5809</v>
      </c>
      <c r="F73" s="53">
        <f t="shared" si="16"/>
        <v>687</v>
      </c>
      <c r="G73" s="53">
        <f t="shared" si="16"/>
        <v>6500</v>
      </c>
      <c r="H73" s="53">
        <f t="shared" si="16"/>
        <v>5250</v>
      </c>
      <c r="I73" s="53">
        <f t="shared" si="16"/>
        <v>820</v>
      </c>
      <c r="J73" s="53">
        <f t="shared" si="16"/>
        <v>835</v>
      </c>
      <c r="K73" s="53">
        <f t="shared" si="16"/>
        <v>4608</v>
      </c>
      <c r="L73" s="53"/>
      <c r="M73" s="240" t="s">
        <v>82</v>
      </c>
    </row>
    <row r="74" spans="1:13" s="228" customFormat="1" ht="13.5" customHeight="1">
      <c r="A74" s="241" t="s">
        <v>83</v>
      </c>
      <c r="B74" s="53">
        <f t="shared" ref="B74:B135" si="17">SUM(C74:L74)</f>
        <v>2414</v>
      </c>
      <c r="C74" s="60"/>
      <c r="D74" s="60">
        <f t="shared" ref="D74:K74" si="18">SUM(D75:D83)</f>
        <v>1880</v>
      </c>
      <c r="E74" s="60">
        <f t="shared" si="18"/>
        <v>125</v>
      </c>
      <c r="F74" s="60"/>
      <c r="G74" s="60">
        <f t="shared" si="18"/>
        <v>78</v>
      </c>
      <c r="H74" s="60">
        <f t="shared" si="18"/>
        <v>8</v>
      </c>
      <c r="I74" s="60"/>
      <c r="J74" s="60">
        <f t="shared" si="18"/>
        <v>50</v>
      </c>
      <c r="K74" s="60">
        <f t="shared" si="18"/>
        <v>273</v>
      </c>
      <c r="L74" s="60"/>
      <c r="M74" s="240" t="s">
        <v>82</v>
      </c>
    </row>
    <row r="75" spans="1:13" s="229" customFormat="1" ht="13.5" customHeight="1">
      <c r="A75" s="187" t="s">
        <v>84</v>
      </c>
      <c r="B75" s="53">
        <f t="shared" si="17"/>
        <v>587</v>
      </c>
      <c r="C75" s="61"/>
      <c r="D75" s="61">
        <v>143</v>
      </c>
      <c r="E75" s="206">
        <v>125</v>
      </c>
      <c r="F75" s="206"/>
      <c r="G75" s="61">
        <v>78</v>
      </c>
      <c r="H75" s="61">
        <v>8</v>
      </c>
      <c r="I75" s="60"/>
      <c r="J75" s="61">
        <v>50</v>
      </c>
      <c r="K75" s="572">
        <f>30+153</f>
        <v>183</v>
      </c>
      <c r="L75" s="236"/>
      <c r="M75" s="240" t="s">
        <v>82</v>
      </c>
    </row>
    <row r="76" spans="1:13" s="229" customFormat="1" ht="13.5" customHeight="1">
      <c r="A76" s="187" t="s">
        <v>85</v>
      </c>
      <c r="B76" s="53">
        <f t="shared" si="17"/>
        <v>241</v>
      </c>
      <c r="C76" s="61"/>
      <c r="D76" s="573">
        <v>241</v>
      </c>
      <c r="F76" s="426"/>
      <c r="G76" s="60"/>
      <c r="H76" s="61"/>
      <c r="I76" s="60"/>
      <c r="J76" s="60"/>
      <c r="K76" s="243"/>
      <c r="L76" s="236"/>
      <c r="M76" s="240" t="s">
        <v>82</v>
      </c>
    </row>
    <row r="77" spans="1:13" s="229" customFormat="1" ht="13.5" customHeight="1">
      <c r="A77" s="187" t="s">
        <v>86</v>
      </c>
      <c r="B77" s="53">
        <f t="shared" si="17"/>
        <v>578</v>
      </c>
      <c r="C77" s="61"/>
      <c r="D77" s="573">
        <v>578</v>
      </c>
      <c r="E77" s="51"/>
      <c r="F77" s="51"/>
      <c r="G77" s="60"/>
      <c r="H77" s="61"/>
      <c r="I77" s="60"/>
      <c r="J77" s="60"/>
      <c r="K77" s="243"/>
      <c r="L77" s="236"/>
      <c r="M77" s="240" t="s">
        <v>82</v>
      </c>
    </row>
    <row r="78" spans="1:13" s="229" customFormat="1" ht="13.5" customHeight="1">
      <c r="A78" s="187" t="s">
        <v>87</v>
      </c>
      <c r="B78" s="53">
        <f t="shared" si="17"/>
        <v>115</v>
      </c>
      <c r="C78" s="61"/>
      <c r="D78" s="573">
        <v>115</v>
      </c>
      <c r="E78" s="51"/>
      <c r="F78" s="51"/>
      <c r="G78" s="60"/>
      <c r="H78" s="61"/>
      <c r="I78" s="60"/>
      <c r="J78" s="60"/>
      <c r="K78" s="243"/>
      <c r="L78" s="236"/>
      <c r="M78" s="240" t="s">
        <v>82</v>
      </c>
    </row>
    <row r="79" spans="1:13" s="229" customFormat="1" ht="13.5" customHeight="1">
      <c r="A79" s="187" t="s">
        <v>88</v>
      </c>
      <c r="B79" s="53">
        <f t="shared" si="17"/>
        <v>220</v>
      </c>
      <c r="C79" s="61"/>
      <c r="D79" s="61">
        <v>220</v>
      </c>
      <c r="E79" s="51"/>
      <c r="F79" s="51"/>
      <c r="G79" s="60"/>
      <c r="H79" s="61"/>
      <c r="I79" s="60"/>
      <c r="J79" s="60"/>
      <c r="K79" s="243"/>
      <c r="L79" s="236"/>
      <c r="M79" s="240" t="s">
        <v>82</v>
      </c>
    </row>
    <row r="80" spans="1:13" s="229" customFormat="1" ht="13.5" customHeight="1">
      <c r="A80" s="187" t="s">
        <v>89</v>
      </c>
      <c r="B80" s="53">
        <f t="shared" si="17"/>
        <v>102</v>
      </c>
      <c r="C80" s="61"/>
      <c r="D80" s="573">
        <v>102</v>
      </c>
      <c r="E80" s="51"/>
      <c r="F80" s="51"/>
      <c r="G80" s="60"/>
      <c r="H80" s="61"/>
      <c r="I80" s="60"/>
      <c r="J80" s="60"/>
      <c r="K80" s="243"/>
      <c r="L80" s="236"/>
      <c r="M80" s="240" t="s">
        <v>82</v>
      </c>
    </row>
    <row r="81" spans="1:13" s="229" customFormat="1" ht="13.5" customHeight="1">
      <c r="A81" s="187" t="s">
        <v>90</v>
      </c>
      <c r="B81" s="53">
        <f t="shared" si="17"/>
        <v>164</v>
      </c>
      <c r="C81" s="61"/>
      <c r="D81" s="573">
        <v>164</v>
      </c>
      <c r="E81" s="51"/>
      <c r="F81" s="51"/>
      <c r="G81" s="60"/>
      <c r="H81" s="61"/>
      <c r="I81" s="60"/>
      <c r="J81" s="60"/>
      <c r="K81" s="243"/>
      <c r="L81" s="236"/>
      <c r="M81" s="240" t="s">
        <v>82</v>
      </c>
    </row>
    <row r="82" spans="1:13" s="229" customFormat="1" ht="13.5" customHeight="1">
      <c r="A82" s="187" t="s">
        <v>91</v>
      </c>
      <c r="B82" s="53">
        <f t="shared" si="17"/>
        <v>186</v>
      </c>
      <c r="C82" s="61"/>
      <c r="D82" s="573">
        <v>186</v>
      </c>
      <c r="E82" s="51"/>
      <c r="F82" s="51"/>
      <c r="G82" s="60"/>
      <c r="H82" s="61"/>
      <c r="I82" s="60"/>
      <c r="J82" s="60"/>
      <c r="K82" s="243"/>
      <c r="L82" s="236"/>
      <c r="M82" s="240" t="s">
        <v>82</v>
      </c>
    </row>
    <row r="83" spans="1:13" s="229" customFormat="1" ht="13.5" customHeight="1">
      <c r="A83" s="187" t="s">
        <v>92</v>
      </c>
      <c r="B83" s="53">
        <f t="shared" si="17"/>
        <v>221</v>
      </c>
      <c r="C83" s="61"/>
      <c r="D83" s="573">
        <v>131</v>
      </c>
      <c r="E83" s="51"/>
      <c r="F83" s="51"/>
      <c r="G83" s="60"/>
      <c r="H83" s="61"/>
      <c r="I83" s="60"/>
      <c r="J83" s="60"/>
      <c r="K83" s="242">
        <v>90</v>
      </c>
      <c r="L83" s="236"/>
      <c r="M83" s="240" t="s">
        <v>82</v>
      </c>
    </row>
    <row r="84" spans="1:13" s="229" customFormat="1" ht="13.5" hidden="1" customHeight="1">
      <c r="A84" s="187" t="s">
        <v>93</v>
      </c>
      <c r="B84" s="53">
        <f t="shared" si="17"/>
        <v>0</v>
      </c>
      <c r="C84" s="61">
        <v>0</v>
      </c>
      <c r="D84" s="61">
        <v>0</v>
      </c>
      <c r="E84" s="51"/>
      <c r="F84" s="51"/>
      <c r="G84" s="60"/>
      <c r="H84" s="61"/>
      <c r="I84" s="60"/>
      <c r="J84" s="60"/>
      <c r="K84" s="243"/>
      <c r="L84" s="236"/>
      <c r="M84" s="240" t="s">
        <v>82</v>
      </c>
    </row>
    <row r="85" spans="1:13" s="228" customFormat="1" ht="13.5" customHeight="1">
      <c r="A85" s="241" t="s">
        <v>94</v>
      </c>
      <c r="B85" s="53">
        <f t="shared" si="17"/>
        <v>2190</v>
      </c>
      <c r="C85" s="60"/>
      <c r="D85" s="60">
        <f t="shared" ref="D85:K85" si="19">SUM(D86:D95)</f>
        <v>1852</v>
      </c>
      <c r="E85" s="60">
        <f t="shared" si="19"/>
        <v>128</v>
      </c>
      <c r="F85" s="60"/>
      <c r="G85" s="60">
        <f t="shared" si="19"/>
        <v>43</v>
      </c>
      <c r="H85" s="60">
        <f t="shared" si="19"/>
        <v>6</v>
      </c>
      <c r="I85" s="60"/>
      <c r="J85" s="60">
        <f t="shared" si="19"/>
        <v>30</v>
      </c>
      <c r="K85" s="60">
        <f t="shared" si="19"/>
        <v>131</v>
      </c>
      <c r="L85" s="60"/>
      <c r="M85" s="240" t="s">
        <v>82</v>
      </c>
    </row>
    <row r="86" spans="1:13" s="229" customFormat="1" ht="13.5" customHeight="1">
      <c r="A86" s="187" t="s">
        <v>84</v>
      </c>
      <c r="B86" s="53">
        <f t="shared" si="17"/>
        <v>658</v>
      </c>
      <c r="C86" s="61"/>
      <c r="D86" s="61">
        <v>320</v>
      </c>
      <c r="E86" s="574">
        <v>128</v>
      </c>
      <c r="F86" s="206"/>
      <c r="G86" s="61">
        <v>43</v>
      </c>
      <c r="H86" s="61">
        <v>6</v>
      </c>
      <c r="I86" s="60"/>
      <c r="J86" s="61">
        <v>30</v>
      </c>
      <c r="K86" s="572">
        <f>128+3</f>
        <v>131</v>
      </c>
      <c r="L86" s="236"/>
      <c r="M86" s="240" t="s">
        <v>82</v>
      </c>
    </row>
    <row r="87" spans="1:13" s="229" customFormat="1" ht="13.5" customHeight="1">
      <c r="A87" s="187" t="s">
        <v>95</v>
      </c>
      <c r="B87" s="53">
        <f t="shared" si="17"/>
        <v>116</v>
      </c>
      <c r="C87" s="61"/>
      <c r="D87" s="61">
        <v>116</v>
      </c>
      <c r="E87" s="426"/>
      <c r="G87" s="60"/>
      <c r="H87" s="61"/>
      <c r="I87" s="60"/>
      <c r="J87" s="60"/>
      <c r="K87" s="243"/>
      <c r="L87" s="236"/>
      <c r="M87" s="240" t="s">
        <v>82</v>
      </c>
    </row>
    <row r="88" spans="1:13" s="229" customFormat="1" ht="13.5" customHeight="1">
      <c r="A88" s="187" t="s">
        <v>96</v>
      </c>
      <c r="B88" s="53">
        <f t="shared" si="17"/>
        <v>315</v>
      </c>
      <c r="C88" s="61"/>
      <c r="D88" s="61">
        <v>315</v>
      </c>
      <c r="E88" s="51"/>
      <c r="F88" s="51"/>
      <c r="G88" s="60"/>
      <c r="H88" s="61"/>
      <c r="I88" s="60"/>
      <c r="J88" s="60"/>
      <c r="K88" s="243"/>
      <c r="L88" s="236"/>
      <c r="M88" s="240" t="s">
        <v>82</v>
      </c>
    </row>
    <row r="89" spans="1:13" s="229" customFormat="1" ht="13.5" customHeight="1">
      <c r="A89" s="187" t="s">
        <v>97</v>
      </c>
      <c r="B89" s="53">
        <f t="shared" si="17"/>
        <v>121</v>
      </c>
      <c r="C89" s="61"/>
      <c r="D89" s="61">
        <v>121</v>
      </c>
      <c r="E89" s="51"/>
      <c r="F89" s="51"/>
      <c r="G89" s="60"/>
      <c r="H89" s="61"/>
      <c r="I89" s="60"/>
      <c r="J89" s="60"/>
      <c r="K89" s="243"/>
      <c r="L89" s="236"/>
      <c r="M89" s="240" t="s">
        <v>82</v>
      </c>
    </row>
    <row r="90" spans="1:13" s="229" customFormat="1" ht="13.5" customHeight="1">
      <c r="A90" s="187" t="s">
        <v>98</v>
      </c>
      <c r="B90" s="53">
        <f t="shared" si="17"/>
        <v>529</v>
      </c>
      <c r="C90" s="61"/>
      <c r="D90" s="61">
        <v>529</v>
      </c>
      <c r="E90" s="51"/>
      <c r="F90" s="51"/>
      <c r="G90" s="60"/>
      <c r="H90" s="61"/>
      <c r="I90" s="60"/>
      <c r="J90" s="60"/>
      <c r="K90" s="243"/>
      <c r="L90" s="236"/>
      <c r="M90" s="240" t="s">
        <v>82</v>
      </c>
    </row>
    <row r="91" spans="1:13" s="229" customFormat="1" ht="13.5" customHeight="1">
      <c r="A91" s="187" t="s">
        <v>99</v>
      </c>
      <c r="B91" s="53">
        <f t="shared" si="17"/>
        <v>32</v>
      </c>
      <c r="C91" s="61"/>
      <c r="D91" s="61">
        <v>32</v>
      </c>
      <c r="E91" s="51"/>
      <c r="F91" s="51"/>
      <c r="G91" s="60"/>
      <c r="H91" s="61"/>
      <c r="I91" s="60"/>
      <c r="J91" s="60"/>
      <c r="K91" s="243"/>
      <c r="L91" s="236"/>
      <c r="M91" s="240" t="s">
        <v>82</v>
      </c>
    </row>
    <row r="92" spans="1:13" s="229" customFormat="1" ht="13.5" customHeight="1">
      <c r="A92" s="187" t="s">
        <v>100</v>
      </c>
      <c r="B92" s="53">
        <f t="shared" si="17"/>
        <v>121</v>
      </c>
      <c r="C92" s="61"/>
      <c r="D92" s="61">
        <v>121</v>
      </c>
      <c r="E92" s="51"/>
      <c r="F92" s="51"/>
      <c r="G92" s="60"/>
      <c r="H92" s="61"/>
      <c r="I92" s="60"/>
      <c r="J92" s="60"/>
      <c r="K92" s="243"/>
      <c r="L92" s="236"/>
      <c r="M92" s="240" t="s">
        <v>82</v>
      </c>
    </row>
    <row r="93" spans="1:13" s="229" customFormat="1" ht="13.5" customHeight="1">
      <c r="A93" s="187" t="s">
        <v>101</v>
      </c>
      <c r="B93" s="53">
        <f t="shared" si="17"/>
        <v>128</v>
      </c>
      <c r="C93" s="61"/>
      <c r="D93" s="61">
        <v>128</v>
      </c>
      <c r="E93" s="51"/>
      <c r="F93" s="51"/>
      <c r="G93" s="60"/>
      <c r="H93" s="61"/>
      <c r="I93" s="60"/>
      <c r="J93" s="60"/>
      <c r="K93" s="243"/>
      <c r="L93" s="236"/>
      <c r="M93" s="240" t="s">
        <v>82</v>
      </c>
    </row>
    <row r="94" spans="1:13" s="229" customFormat="1" ht="13.5" customHeight="1">
      <c r="A94" s="187" t="s">
        <v>102</v>
      </c>
      <c r="B94" s="53">
        <f t="shared" si="17"/>
        <v>85</v>
      </c>
      <c r="C94" s="61"/>
      <c r="D94" s="61">
        <v>85</v>
      </c>
      <c r="E94" s="51"/>
      <c r="F94" s="51"/>
      <c r="G94" s="60"/>
      <c r="H94" s="61"/>
      <c r="I94" s="60"/>
      <c r="J94" s="60"/>
      <c r="K94" s="243"/>
      <c r="L94" s="236"/>
      <c r="M94" s="240" t="s">
        <v>82</v>
      </c>
    </row>
    <row r="95" spans="1:13" s="229" customFormat="1" ht="13.5" customHeight="1">
      <c r="A95" s="187" t="s">
        <v>103</v>
      </c>
      <c r="B95" s="53">
        <f t="shared" si="17"/>
        <v>85</v>
      </c>
      <c r="C95" s="61"/>
      <c r="D95" s="61">
        <v>85</v>
      </c>
      <c r="E95" s="51"/>
      <c r="F95" s="51"/>
      <c r="G95" s="60"/>
      <c r="H95" s="61"/>
      <c r="I95" s="60"/>
      <c r="J95" s="60"/>
      <c r="K95" s="243"/>
      <c r="L95" s="236"/>
      <c r="M95" s="240" t="s">
        <v>82</v>
      </c>
    </row>
    <row r="96" spans="1:13" s="229" customFormat="1" ht="13.5" hidden="1" customHeight="1">
      <c r="A96" s="187" t="s">
        <v>104</v>
      </c>
      <c r="B96" s="53">
        <f t="shared" si="17"/>
        <v>0</v>
      </c>
      <c r="C96" s="61"/>
      <c r="D96" s="61">
        <v>0</v>
      </c>
      <c r="E96" s="51"/>
      <c r="F96" s="51"/>
      <c r="G96" s="60"/>
      <c r="H96" s="61"/>
      <c r="I96" s="60"/>
      <c r="J96" s="60"/>
      <c r="K96" s="243"/>
      <c r="L96" s="236"/>
      <c r="M96" s="240" t="s">
        <v>82</v>
      </c>
    </row>
    <row r="97" spans="1:13" s="228" customFormat="1" ht="13.5" customHeight="1">
      <c r="A97" s="241" t="s">
        <v>105</v>
      </c>
      <c r="B97" s="53">
        <f t="shared" si="17"/>
        <v>246</v>
      </c>
      <c r="C97" s="60"/>
      <c r="D97" s="60">
        <f t="shared" ref="D97" si="20">SUM(D98:D102)</f>
        <v>246</v>
      </c>
      <c r="E97" s="60"/>
      <c r="F97" s="60"/>
      <c r="G97" s="60"/>
      <c r="H97" s="60"/>
      <c r="I97" s="60"/>
      <c r="J97" s="60"/>
      <c r="K97" s="60"/>
      <c r="L97" s="60"/>
      <c r="M97" s="240" t="s">
        <v>82</v>
      </c>
    </row>
    <row r="98" spans="1:13" s="229" customFormat="1" ht="13.5" customHeight="1">
      <c r="A98" s="187" t="s">
        <v>84</v>
      </c>
      <c r="B98" s="53">
        <f t="shared" si="17"/>
        <v>36</v>
      </c>
      <c r="C98" s="61"/>
      <c r="D98" s="61">
        <v>36</v>
      </c>
      <c r="E98" s="51"/>
      <c r="F98" s="51"/>
      <c r="G98" s="60"/>
      <c r="H98" s="61"/>
      <c r="I98" s="60"/>
      <c r="J98" s="60"/>
      <c r="K98" s="243"/>
      <c r="L98" s="236"/>
      <c r="M98" s="240" t="s">
        <v>82</v>
      </c>
    </row>
    <row r="99" spans="1:13" s="229" customFormat="1" ht="13.5" customHeight="1">
      <c r="A99" s="187" t="s">
        <v>106</v>
      </c>
      <c r="B99" s="53">
        <f t="shared" si="17"/>
        <v>16</v>
      </c>
      <c r="C99" s="61"/>
      <c r="D99" s="61">
        <v>16</v>
      </c>
      <c r="E99" s="51"/>
      <c r="F99" s="51"/>
      <c r="G99" s="60"/>
      <c r="H99" s="61"/>
      <c r="I99" s="60"/>
      <c r="J99" s="60"/>
      <c r="K99" s="243"/>
      <c r="L99" s="236"/>
      <c r="M99" s="240" t="s">
        <v>82</v>
      </c>
    </row>
    <row r="100" spans="1:13" s="229" customFormat="1" ht="13.5" customHeight="1">
      <c r="A100" s="187" t="s">
        <v>107</v>
      </c>
      <c r="B100" s="53">
        <f t="shared" si="17"/>
        <v>24</v>
      </c>
      <c r="C100" s="61"/>
      <c r="D100" s="61">
        <v>24</v>
      </c>
      <c r="E100" s="51"/>
      <c r="F100" s="51"/>
      <c r="G100" s="60"/>
      <c r="H100" s="61"/>
      <c r="I100" s="60"/>
      <c r="J100" s="60"/>
      <c r="K100" s="243"/>
      <c r="L100" s="236"/>
      <c r="M100" s="240" t="s">
        <v>82</v>
      </c>
    </row>
    <row r="101" spans="1:13" s="229" customFormat="1" ht="13.5" customHeight="1">
      <c r="A101" s="187" t="s">
        <v>108</v>
      </c>
      <c r="B101" s="53">
        <f t="shared" si="17"/>
        <v>34</v>
      </c>
      <c r="C101" s="61"/>
      <c r="D101" s="61">
        <v>34</v>
      </c>
      <c r="E101" s="51"/>
      <c r="F101" s="51"/>
      <c r="G101" s="60"/>
      <c r="H101" s="61"/>
      <c r="I101" s="60"/>
      <c r="J101" s="60"/>
      <c r="K101" s="243"/>
      <c r="L101" s="236"/>
      <c r="M101" s="240" t="s">
        <v>82</v>
      </c>
    </row>
    <row r="102" spans="1:13" s="229" customFormat="1" ht="13.5" customHeight="1">
      <c r="A102" s="187" t="s">
        <v>109</v>
      </c>
      <c r="B102" s="53">
        <f t="shared" si="17"/>
        <v>136</v>
      </c>
      <c r="C102" s="61"/>
      <c r="D102" s="61">
        <v>136</v>
      </c>
      <c r="E102" s="51"/>
      <c r="F102" s="51"/>
      <c r="G102" s="60"/>
      <c r="H102" s="61"/>
      <c r="I102" s="60"/>
      <c r="J102" s="60"/>
      <c r="K102" s="243"/>
      <c r="L102" s="236"/>
      <c r="M102" s="240" t="s">
        <v>82</v>
      </c>
    </row>
    <row r="103" spans="1:13" s="228" customFormat="1" ht="13.5" customHeight="1">
      <c r="A103" s="241" t="s">
        <v>110</v>
      </c>
      <c r="B103" s="53">
        <f t="shared" si="17"/>
        <v>2720</v>
      </c>
      <c r="C103" s="60"/>
      <c r="D103" s="60">
        <f t="shared" ref="D103:K103" si="21">SUM(D104:D112)</f>
        <v>2343</v>
      </c>
      <c r="E103" s="60">
        <f t="shared" si="21"/>
        <v>147</v>
      </c>
      <c r="F103" s="60"/>
      <c r="G103" s="60">
        <f t="shared" si="21"/>
        <v>69</v>
      </c>
      <c r="H103" s="60">
        <f t="shared" si="21"/>
        <v>10</v>
      </c>
      <c r="I103" s="60"/>
      <c r="J103" s="60">
        <f t="shared" si="21"/>
        <v>30</v>
      </c>
      <c r="K103" s="60">
        <f t="shared" si="21"/>
        <v>121</v>
      </c>
      <c r="L103" s="60"/>
      <c r="M103" s="240" t="s">
        <v>82</v>
      </c>
    </row>
    <row r="104" spans="1:13" s="229" customFormat="1" ht="13.5" customHeight="1">
      <c r="A104" s="187" t="s">
        <v>84</v>
      </c>
      <c r="B104" s="53">
        <f t="shared" si="17"/>
        <v>1715</v>
      </c>
      <c r="C104" s="61"/>
      <c r="D104" s="61">
        <v>1338</v>
      </c>
      <c r="E104" s="574">
        <v>147</v>
      </c>
      <c r="F104" s="574"/>
      <c r="G104" s="573">
        <v>69</v>
      </c>
      <c r="H104" s="61">
        <v>10</v>
      </c>
      <c r="I104" s="575"/>
      <c r="J104" s="573">
        <v>30</v>
      </c>
      <c r="K104" s="572">
        <f>100+21</f>
        <v>121</v>
      </c>
      <c r="L104" s="236"/>
      <c r="M104" s="240" t="s">
        <v>82</v>
      </c>
    </row>
    <row r="105" spans="1:13" s="229" customFormat="1" ht="13.5" customHeight="1">
      <c r="A105" s="187" t="s">
        <v>111</v>
      </c>
      <c r="B105" s="53">
        <f t="shared" si="17"/>
        <v>119</v>
      </c>
      <c r="C105" s="61"/>
      <c r="D105" s="573">
        <v>119</v>
      </c>
      <c r="E105" s="426"/>
      <c r="G105" s="60"/>
      <c r="H105" s="61"/>
      <c r="I105" s="60"/>
      <c r="J105" s="60"/>
      <c r="K105" s="243"/>
      <c r="L105" s="236"/>
      <c r="M105" s="240" t="s">
        <v>82</v>
      </c>
    </row>
    <row r="106" spans="1:13" s="229" customFormat="1" ht="13.5" customHeight="1">
      <c r="A106" s="187" t="s">
        <v>112</v>
      </c>
      <c r="B106" s="53">
        <f t="shared" si="17"/>
        <v>255</v>
      </c>
      <c r="C106" s="61"/>
      <c r="D106" s="573">
        <v>255</v>
      </c>
      <c r="E106" s="53"/>
      <c r="F106" s="53"/>
      <c r="G106" s="60"/>
      <c r="H106" s="61"/>
      <c r="I106" s="60"/>
      <c r="J106" s="60"/>
      <c r="K106" s="243"/>
      <c r="L106" s="236"/>
      <c r="M106" s="240" t="s">
        <v>82</v>
      </c>
    </row>
    <row r="107" spans="1:13" s="229" customFormat="1" ht="13.5" customHeight="1">
      <c r="A107" s="187" t="s">
        <v>113</v>
      </c>
      <c r="B107" s="53">
        <f t="shared" si="17"/>
        <v>90</v>
      </c>
      <c r="C107" s="61"/>
      <c r="D107" s="61">
        <v>90</v>
      </c>
      <c r="E107" s="53"/>
      <c r="F107" s="53"/>
      <c r="G107" s="60"/>
      <c r="H107" s="61"/>
      <c r="I107" s="60"/>
      <c r="J107" s="60"/>
      <c r="K107" s="243"/>
      <c r="L107" s="236"/>
      <c r="M107" s="240" t="s">
        <v>82</v>
      </c>
    </row>
    <row r="108" spans="1:13" s="229" customFormat="1" ht="13.5" customHeight="1">
      <c r="A108" s="187" t="s">
        <v>114</v>
      </c>
      <c r="B108" s="53">
        <f t="shared" si="17"/>
        <v>136</v>
      </c>
      <c r="C108" s="61"/>
      <c r="D108" s="573">
        <v>136</v>
      </c>
      <c r="E108" s="53"/>
      <c r="F108" s="53"/>
      <c r="G108" s="60"/>
      <c r="H108" s="61"/>
      <c r="I108" s="60"/>
      <c r="J108" s="60"/>
      <c r="K108" s="243"/>
      <c r="L108" s="236"/>
      <c r="M108" s="240" t="s">
        <v>82</v>
      </c>
    </row>
    <row r="109" spans="1:13" s="229" customFormat="1" ht="13.5" customHeight="1">
      <c r="A109" s="187" t="s">
        <v>115</v>
      </c>
      <c r="B109" s="53">
        <f t="shared" si="17"/>
        <v>114</v>
      </c>
      <c r="C109" s="61"/>
      <c r="D109" s="573">
        <v>114</v>
      </c>
      <c r="E109" s="53"/>
      <c r="F109" s="53"/>
      <c r="G109" s="60"/>
      <c r="H109" s="61"/>
      <c r="I109" s="60"/>
      <c r="J109" s="60"/>
      <c r="K109" s="243"/>
      <c r="L109" s="236"/>
      <c r="M109" s="240" t="s">
        <v>82</v>
      </c>
    </row>
    <row r="110" spans="1:13" s="229" customFormat="1" ht="13.5" customHeight="1">
      <c r="A110" s="187" t="s">
        <v>116</v>
      </c>
      <c r="B110" s="53">
        <f t="shared" si="17"/>
        <v>58</v>
      </c>
      <c r="C110" s="61"/>
      <c r="D110" s="61">
        <v>58</v>
      </c>
      <c r="E110" s="53"/>
      <c r="F110" s="53"/>
      <c r="G110" s="60"/>
      <c r="H110" s="61"/>
      <c r="I110" s="60"/>
      <c r="J110" s="60"/>
      <c r="K110" s="243"/>
      <c r="L110" s="236"/>
      <c r="M110" s="240" t="s">
        <v>82</v>
      </c>
    </row>
    <row r="111" spans="1:13" s="229" customFormat="1" ht="13.5" customHeight="1">
      <c r="A111" s="187" t="s">
        <v>117</v>
      </c>
      <c r="B111" s="53">
        <f t="shared" si="17"/>
        <v>99</v>
      </c>
      <c r="C111" s="61"/>
      <c r="D111" s="573">
        <v>99</v>
      </c>
      <c r="E111" s="53"/>
      <c r="F111" s="53"/>
      <c r="G111" s="60"/>
      <c r="H111" s="61"/>
      <c r="I111" s="60"/>
      <c r="J111" s="60"/>
      <c r="K111" s="243"/>
      <c r="L111" s="236"/>
      <c r="M111" s="240" t="s">
        <v>82</v>
      </c>
    </row>
    <row r="112" spans="1:13" s="229" customFormat="1" ht="13.5" customHeight="1">
      <c r="A112" s="187" t="s">
        <v>118</v>
      </c>
      <c r="B112" s="53">
        <f t="shared" si="17"/>
        <v>134</v>
      </c>
      <c r="C112" s="61"/>
      <c r="D112" s="573">
        <v>134</v>
      </c>
      <c r="E112" s="53"/>
      <c r="F112" s="53"/>
      <c r="G112" s="60"/>
      <c r="H112" s="61"/>
      <c r="I112" s="60"/>
      <c r="J112" s="60"/>
      <c r="K112" s="243"/>
      <c r="L112" s="236"/>
      <c r="M112" s="240" t="s">
        <v>82</v>
      </c>
    </row>
    <row r="113" spans="1:13" s="229" customFormat="1" ht="13.5" hidden="1" customHeight="1">
      <c r="A113" s="187" t="s">
        <v>119</v>
      </c>
      <c r="B113" s="53">
        <f t="shared" si="17"/>
        <v>0</v>
      </c>
      <c r="C113" s="61">
        <v>0</v>
      </c>
      <c r="D113" s="61">
        <v>0</v>
      </c>
      <c r="E113" s="51"/>
      <c r="F113" s="51"/>
      <c r="G113" s="60"/>
      <c r="H113" s="61"/>
      <c r="I113" s="60"/>
      <c r="J113" s="60"/>
      <c r="K113" s="243"/>
      <c r="L113" s="236"/>
      <c r="M113" s="240" t="s">
        <v>82</v>
      </c>
    </row>
    <row r="114" spans="1:13" s="228" customFormat="1" ht="13.5" customHeight="1">
      <c r="A114" s="241" t="s">
        <v>120</v>
      </c>
      <c r="B114" s="53">
        <f t="shared" si="17"/>
        <v>2822</v>
      </c>
      <c r="C114" s="60"/>
      <c r="D114" s="60">
        <f t="shared" ref="D114:K114" si="22">SUM(D115:D119)</f>
        <v>1375</v>
      </c>
      <c r="E114" s="60">
        <f t="shared" si="22"/>
        <v>1090</v>
      </c>
      <c r="F114" s="60"/>
      <c r="G114" s="60">
        <f t="shared" si="22"/>
        <v>30</v>
      </c>
      <c r="H114" s="60">
        <f t="shared" si="22"/>
        <v>3</v>
      </c>
      <c r="I114" s="60"/>
      <c r="J114" s="60">
        <f t="shared" si="22"/>
        <v>100</v>
      </c>
      <c r="K114" s="60">
        <f t="shared" si="22"/>
        <v>224</v>
      </c>
      <c r="L114" s="60"/>
      <c r="M114" s="240" t="s">
        <v>82</v>
      </c>
    </row>
    <row r="115" spans="1:13" s="229" customFormat="1" ht="13.5" customHeight="1">
      <c r="A115" s="187" t="s">
        <v>121</v>
      </c>
      <c r="B115" s="53">
        <f t="shared" si="17"/>
        <v>1325</v>
      </c>
      <c r="C115" s="61"/>
      <c r="D115" s="61">
        <v>28</v>
      </c>
      <c r="E115" s="206">
        <v>1090</v>
      </c>
      <c r="F115" s="206"/>
      <c r="G115" s="61">
        <v>30</v>
      </c>
      <c r="H115" s="573">
        <v>3</v>
      </c>
      <c r="I115" s="60"/>
      <c r="J115" s="61">
        <v>100</v>
      </c>
      <c r="K115" s="572">
        <f>50+24</f>
        <v>74</v>
      </c>
      <c r="L115" s="236"/>
      <c r="M115" s="240" t="s">
        <v>82</v>
      </c>
    </row>
    <row r="116" spans="1:13" s="229" customFormat="1" ht="13.5" customHeight="1">
      <c r="A116" s="187" t="s">
        <v>122</v>
      </c>
      <c r="B116" s="53">
        <f t="shared" si="17"/>
        <v>1019</v>
      </c>
      <c r="C116" s="61"/>
      <c r="D116" s="61">
        <v>869</v>
      </c>
      <c r="E116" s="426"/>
      <c r="G116" s="60"/>
      <c r="H116" s="61"/>
      <c r="I116" s="60"/>
      <c r="J116" s="60"/>
      <c r="K116" s="572">
        <v>150</v>
      </c>
      <c r="L116" s="236"/>
      <c r="M116" s="240" t="s">
        <v>82</v>
      </c>
    </row>
    <row r="117" spans="1:13" s="229" customFormat="1" ht="13.5" customHeight="1">
      <c r="A117" s="187" t="s">
        <v>123</v>
      </c>
      <c r="B117" s="53">
        <f t="shared" si="17"/>
        <v>25</v>
      </c>
      <c r="C117" s="61"/>
      <c r="D117" s="61">
        <v>25</v>
      </c>
      <c r="E117" s="51"/>
      <c r="F117" s="51"/>
      <c r="G117" s="60"/>
      <c r="H117" s="61"/>
      <c r="I117" s="60"/>
      <c r="J117" s="60"/>
      <c r="K117" s="242"/>
      <c r="L117" s="236"/>
      <c r="M117" s="240" t="s">
        <v>82</v>
      </c>
    </row>
    <row r="118" spans="1:13" s="229" customFormat="1" ht="13.5" customHeight="1">
      <c r="A118" s="187" t="s">
        <v>124</v>
      </c>
      <c r="B118" s="53">
        <f t="shared" si="17"/>
        <v>164</v>
      </c>
      <c r="C118" s="61"/>
      <c r="D118" s="61">
        <v>164</v>
      </c>
      <c r="E118" s="51"/>
      <c r="F118" s="51"/>
      <c r="G118" s="60"/>
      <c r="H118" s="61"/>
      <c r="I118" s="60"/>
      <c r="J118" s="60"/>
      <c r="K118" s="243"/>
      <c r="L118" s="236"/>
      <c r="M118" s="240" t="s">
        <v>82</v>
      </c>
    </row>
    <row r="119" spans="1:13" s="229" customFormat="1" ht="13.5" customHeight="1">
      <c r="A119" s="187" t="s">
        <v>125</v>
      </c>
      <c r="B119" s="53">
        <f t="shared" si="17"/>
        <v>289</v>
      </c>
      <c r="C119" s="61"/>
      <c r="D119" s="61">
        <v>289</v>
      </c>
      <c r="E119" s="51"/>
      <c r="F119" s="51"/>
      <c r="G119" s="60"/>
      <c r="H119" s="61"/>
      <c r="I119" s="60"/>
      <c r="J119" s="60"/>
      <c r="K119" s="243"/>
      <c r="L119" s="236"/>
      <c r="M119" s="240" t="s">
        <v>82</v>
      </c>
    </row>
    <row r="120" spans="1:13" s="228" customFormat="1" ht="13.5" customHeight="1">
      <c r="A120" s="241" t="s">
        <v>126</v>
      </c>
      <c r="B120" s="53">
        <f t="shared" si="17"/>
        <v>3106</v>
      </c>
      <c r="C120" s="60"/>
      <c r="D120" s="60">
        <f t="shared" ref="D120:K120" si="23">SUM(D121:D124)</f>
        <v>2782</v>
      </c>
      <c r="E120" s="60">
        <f t="shared" si="23"/>
        <v>142</v>
      </c>
      <c r="F120" s="60"/>
      <c r="G120" s="60">
        <f t="shared" si="23"/>
        <v>49</v>
      </c>
      <c r="H120" s="60">
        <f t="shared" si="23"/>
        <v>3</v>
      </c>
      <c r="I120" s="60"/>
      <c r="J120" s="60">
        <f t="shared" si="23"/>
        <v>30</v>
      </c>
      <c r="K120" s="60">
        <f t="shared" si="23"/>
        <v>100</v>
      </c>
      <c r="L120" s="60"/>
      <c r="M120" s="240" t="s">
        <v>82</v>
      </c>
    </row>
    <row r="121" spans="1:13" s="229" customFormat="1" ht="13.5" customHeight="1">
      <c r="A121" s="187" t="s">
        <v>84</v>
      </c>
      <c r="B121" s="53">
        <f t="shared" si="17"/>
        <v>2281</v>
      </c>
      <c r="C121" s="61"/>
      <c r="D121" s="573">
        <v>1957</v>
      </c>
      <c r="E121" s="574">
        <v>142</v>
      </c>
      <c r="F121" s="206"/>
      <c r="G121" s="61">
        <v>49</v>
      </c>
      <c r="H121" s="573">
        <v>3</v>
      </c>
      <c r="I121" s="60"/>
      <c r="J121" s="61">
        <v>30</v>
      </c>
      <c r="K121" s="572">
        <v>100</v>
      </c>
      <c r="L121" s="236"/>
      <c r="M121" s="240" t="s">
        <v>82</v>
      </c>
    </row>
    <row r="122" spans="1:13" s="229" customFormat="1" ht="13.5" customHeight="1">
      <c r="A122" s="187" t="s">
        <v>127</v>
      </c>
      <c r="B122" s="53">
        <f t="shared" si="17"/>
        <v>225</v>
      </c>
      <c r="C122" s="61"/>
      <c r="D122" s="61">
        <v>225</v>
      </c>
      <c r="E122" s="51"/>
      <c r="F122" s="51"/>
      <c r="G122" s="60"/>
      <c r="H122" s="61"/>
      <c r="I122" s="60"/>
      <c r="J122" s="60"/>
      <c r="K122" s="243"/>
      <c r="L122" s="236"/>
      <c r="M122" s="240" t="s">
        <v>82</v>
      </c>
    </row>
    <row r="123" spans="1:13" s="229" customFormat="1" ht="13.5" customHeight="1">
      <c r="A123" s="187" t="s">
        <v>128</v>
      </c>
      <c r="B123" s="53">
        <f t="shared" si="17"/>
        <v>507</v>
      </c>
      <c r="C123" s="61"/>
      <c r="D123" s="61">
        <v>507</v>
      </c>
      <c r="E123" s="51"/>
      <c r="F123" s="51"/>
      <c r="G123" s="60"/>
      <c r="H123" s="61"/>
      <c r="I123" s="60"/>
      <c r="J123" s="60"/>
      <c r="K123" s="243"/>
      <c r="L123" s="236"/>
      <c r="M123" s="240" t="s">
        <v>82</v>
      </c>
    </row>
    <row r="124" spans="1:13" s="229" customFormat="1" ht="13.5" customHeight="1">
      <c r="A124" s="187" t="s">
        <v>129</v>
      </c>
      <c r="B124" s="53">
        <f t="shared" si="17"/>
        <v>93</v>
      </c>
      <c r="C124" s="61"/>
      <c r="D124" s="61">
        <v>93</v>
      </c>
      <c r="E124" s="51"/>
      <c r="F124" s="51"/>
      <c r="G124" s="60"/>
      <c r="H124" s="61"/>
      <c r="I124" s="60"/>
      <c r="J124" s="60"/>
      <c r="K124" s="243"/>
      <c r="L124" s="236"/>
      <c r="M124" s="240" t="s">
        <v>82</v>
      </c>
    </row>
    <row r="125" spans="1:13" s="228" customFormat="1" ht="13.5" customHeight="1">
      <c r="A125" s="241" t="s">
        <v>130</v>
      </c>
      <c r="B125" s="53">
        <f t="shared" si="17"/>
        <v>1427</v>
      </c>
      <c r="C125" s="60"/>
      <c r="D125" s="60">
        <f t="shared" ref="D125:K125" si="24">SUM(D126:D127)</f>
        <v>1073</v>
      </c>
      <c r="E125" s="60">
        <f t="shared" si="24"/>
        <v>155</v>
      </c>
      <c r="F125" s="60"/>
      <c r="G125" s="60">
        <f t="shared" si="24"/>
        <v>19</v>
      </c>
      <c r="H125" s="60"/>
      <c r="I125" s="60"/>
      <c r="J125" s="60">
        <f t="shared" si="24"/>
        <v>40</v>
      </c>
      <c r="K125" s="60">
        <f t="shared" si="24"/>
        <v>140</v>
      </c>
      <c r="L125" s="60"/>
      <c r="M125" s="240" t="s">
        <v>82</v>
      </c>
    </row>
    <row r="126" spans="1:13" s="229" customFormat="1" ht="13.5" customHeight="1">
      <c r="A126" s="187" t="s">
        <v>84</v>
      </c>
      <c r="B126" s="53">
        <f t="shared" si="17"/>
        <v>941</v>
      </c>
      <c r="C126" s="61"/>
      <c r="D126" s="573">
        <v>587</v>
      </c>
      <c r="E126" s="206">
        <v>155</v>
      </c>
      <c r="F126" s="206"/>
      <c r="G126" s="61">
        <v>19</v>
      </c>
      <c r="H126" s="61"/>
      <c r="I126" s="60"/>
      <c r="J126" s="61">
        <v>40</v>
      </c>
      <c r="K126" s="572">
        <v>140</v>
      </c>
      <c r="L126" s="236"/>
      <c r="M126" s="240" t="s">
        <v>82</v>
      </c>
    </row>
    <row r="127" spans="1:13" s="229" customFormat="1" ht="13.5" customHeight="1">
      <c r="A127" s="187" t="s">
        <v>131</v>
      </c>
      <c r="B127" s="53">
        <f t="shared" si="17"/>
        <v>486</v>
      </c>
      <c r="C127" s="61"/>
      <c r="D127" s="573">
        <v>486</v>
      </c>
      <c r="E127" s="51"/>
      <c r="F127" s="51"/>
      <c r="G127" s="60"/>
      <c r="H127" s="61"/>
      <c r="I127" s="60"/>
      <c r="J127" s="60"/>
      <c r="K127" s="243"/>
      <c r="L127" s="236"/>
      <c r="M127" s="240" t="s">
        <v>82</v>
      </c>
    </row>
    <row r="128" spans="1:13" s="228" customFormat="1" ht="13.5" customHeight="1">
      <c r="A128" s="241" t="s">
        <v>132</v>
      </c>
      <c r="B128" s="53">
        <f t="shared" si="17"/>
        <v>2073</v>
      </c>
      <c r="C128" s="60"/>
      <c r="D128" s="60">
        <f t="shared" ref="D128:K128" si="25">SUM(D129:D134)</f>
        <v>1750</v>
      </c>
      <c r="E128" s="60">
        <f t="shared" si="25"/>
        <v>168</v>
      </c>
      <c r="F128" s="60"/>
      <c r="G128" s="60"/>
      <c r="H128" s="60"/>
      <c r="I128" s="60"/>
      <c r="J128" s="60">
        <f t="shared" si="25"/>
        <v>30</v>
      </c>
      <c r="K128" s="60">
        <f t="shared" si="25"/>
        <v>125</v>
      </c>
      <c r="L128" s="60"/>
      <c r="M128" s="240" t="s">
        <v>82</v>
      </c>
    </row>
    <row r="129" spans="1:13" s="229" customFormat="1" ht="13.5" customHeight="1">
      <c r="A129" s="187" t="s">
        <v>84</v>
      </c>
      <c r="B129" s="53">
        <f t="shared" si="17"/>
        <v>556</v>
      </c>
      <c r="C129" s="61"/>
      <c r="D129" s="61">
        <v>233</v>
      </c>
      <c r="E129" s="206">
        <v>168</v>
      </c>
      <c r="F129" s="206"/>
      <c r="G129" s="60"/>
      <c r="H129" s="61"/>
      <c r="I129" s="60"/>
      <c r="J129" s="61">
        <v>30</v>
      </c>
      <c r="K129" s="572">
        <v>125</v>
      </c>
      <c r="L129" s="236"/>
      <c r="M129" s="240" t="s">
        <v>82</v>
      </c>
    </row>
    <row r="130" spans="1:13" s="229" customFormat="1" ht="13.5" customHeight="1">
      <c r="A130" s="187" t="s">
        <v>133</v>
      </c>
      <c r="B130" s="53">
        <f t="shared" si="17"/>
        <v>408</v>
      </c>
      <c r="C130" s="61"/>
      <c r="D130" s="61">
        <v>408</v>
      </c>
      <c r="E130" s="51"/>
      <c r="F130" s="51"/>
      <c r="G130" s="60"/>
      <c r="H130" s="61"/>
      <c r="I130" s="60"/>
      <c r="J130" s="60"/>
      <c r="K130" s="243"/>
      <c r="L130" s="236"/>
      <c r="M130" s="240" t="s">
        <v>82</v>
      </c>
    </row>
    <row r="131" spans="1:13" s="229" customFormat="1" ht="13.5" customHeight="1">
      <c r="A131" s="187" t="s">
        <v>134</v>
      </c>
      <c r="B131" s="53">
        <f t="shared" si="17"/>
        <v>192</v>
      </c>
      <c r="C131" s="261"/>
      <c r="D131" s="261">
        <v>192</v>
      </c>
      <c r="E131" s="260"/>
      <c r="F131" s="51"/>
      <c r="G131" s="258"/>
      <c r="H131" s="261"/>
      <c r="I131" s="258"/>
      <c r="J131" s="258"/>
      <c r="K131" s="323"/>
      <c r="L131" s="323"/>
      <c r="M131" s="240" t="s">
        <v>82</v>
      </c>
    </row>
    <row r="132" spans="1:13" s="229" customFormat="1" ht="13.5" customHeight="1">
      <c r="A132" s="266" t="s">
        <v>835</v>
      </c>
      <c r="B132" s="53">
        <f t="shared" si="17"/>
        <v>449</v>
      </c>
      <c r="C132" s="261"/>
      <c r="D132" s="261">
        <v>449</v>
      </c>
      <c r="E132" s="260"/>
      <c r="F132" s="51"/>
      <c r="G132" s="258"/>
      <c r="H132" s="261"/>
      <c r="I132" s="258"/>
      <c r="J132" s="258"/>
      <c r="K132" s="323"/>
      <c r="L132" s="323"/>
      <c r="M132" s="240" t="s">
        <v>82</v>
      </c>
    </row>
    <row r="133" spans="1:13" s="229" customFormat="1" ht="13.5" customHeight="1">
      <c r="A133" s="281" t="s">
        <v>987</v>
      </c>
      <c r="B133" s="53">
        <f t="shared" si="17"/>
        <v>120</v>
      </c>
      <c r="C133" s="261"/>
      <c r="D133" s="577">
        <v>120</v>
      </c>
      <c r="E133" s="260"/>
      <c r="F133" s="51"/>
      <c r="G133" s="258"/>
      <c r="H133" s="261"/>
      <c r="I133" s="258"/>
      <c r="J133" s="258"/>
      <c r="K133" s="323"/>
      <c r="L133" s="323"/>
      <c r="M133" s="240" t="s">
        <v>82</v>
      </c>
    </row>
    <row r="134" spans="1:13" s="229" customFormat="1" ht="13.5" customHeight="1">
      <c r="A134" s="281" t="s">
        <v>988</v>
      </c>
      <c r="B134" s="53">
        <f t="shared" si="17"/>
        <v>348</v>
      </c>
      <c r="C134" s="61"/>
      <c r="D134" s="573">
        <v>348</v>
      </c>
      <c r="E134" s="51"/>
      <c r="F134" s="51"/>
      <c r="G134" s="60"/>
      <c r="H134" s="61"/>
      <c r="I134" s="60"/>
      <c r="J134" s="60"/>
      <c r="K134" s="243"/>
      <c r="L134" s="236"/>
      <c r="M134" s="240" t="s">
        <v>82</v>
      </c>
    </row>
    <row r="135" spans="1:13" s="229" customFormat="1" ht="26.25" customHeight="1">
      <c r="A135" s="241" t="s">
        <v>135</v>
      </c>
      <c r="B135" s="53">
        <f t="shared" si="17"/>
        <v>1561</v>
      </c>
      <c r="C135" s="61"/>
      <c r="D135" s="61">
        <v>1268</v>
      </c>
      <c r="E135" s="51">
        <v>163</v>
      </c>
      <c r="F135" s="51"/>
      <c r="G135" s="60"/>
      <c r="H135" s="61"/>
      <c r="I135" s="60"/>
      <c r="J135" s="61">
        <v>30</v>
      </c>
      <c r="K135" s="576">
        <v>100</v>
      </c>
      <c r="L135" s="236"/>
      <c r="M135" s="240" t="s">
        <v>82</v>
      </c>
    </row>
    <row r="136" spans="1:13" s="229" customFormat="1" ht="13.5" customHeight="1">
      <c r="A136" s="241" t="s">
        <v>136</v>
      </c>
      <c r="B136" s="53">
        <f t="shared" ref="B136:B165" si="26">SUM(C136:L136)</f>
        <v>375</v>
      </c>
      <c r="C136" s="61"/>
      <c r="D136" s="573">
        <v>225</v>
      </c>
      <c r="E136" s="51">
        <v>40</v>
      </c>
      <c r="F136" s="51"/>
      <c r="G136" s="60"/>
      <c r="H136" s="61"/>
      <c r="I136" s="60"/>
      <c r="J136" s="61"/>
      <c r="K136" s="576">
        <f>50+60</f>
        <v>110</v>
      </c>
      <c r="L136" s="236"/>
      <c r="M136" s="240" t="s">
        <v>82</v>
      </c>
    </row>
    <row r="137" spans="1:13" s="229" customFormat="1" ht="13.5" customHeight="1">
      <c r="A137" s="241" t="s">
        <v>137</v>
      </c>
      <c r="B137" s="53">
        <f t="shared" si="26"/>
        <v>1613</v>
      </c>
      <c r="C137" s="61"/>
      <c r="D137" s="61">
        <v>446</v>
      </c>
      <c r="E137" s="51">
        <v>410</v>
      </c>
      <c r="F137" s="51"/>
      <c r="G137" s="60"/>
      <c r="H137" s="61"/>
      <c r="I137" s="60"/>
      <c r="J137" s="61">
        <v>70</v>
      </c>
      <c r="K137" s="576">
        <f>490+197</f>
        <v>687</v>
      </c>
      <c r="L137" s="236"/>
      <c r="M137" s="240" t="s">
        <v>82</v>
      </c>
    </row>
    <row r="138" spans="1:13" s="228" customFormat="1" ht="13.5" customHeight="1">
      <c r="A138" s="241" t="s">
        <v>138</v>
      </c>
      <c r="B138" s="53">
        <f t="shared" si="26"/>
        <v>564</v>
      </c>
      <c r="C138" s="60"/>
      <c r="D138" s="60">
        <f t="shared" ref="D138" si="27">SUM(D139:D142)</f>
        <v>564</v>
      </c>
      <c r="E138" s="60"/>
      <c r="F138" s="60"/>
      <c r="G138" s="60"/>
      <c r="H138" s="60"/>
      <c r="I138" s="60"/>
      <c r="J138" s="60"/>
      <c r="K138" s="60"/>
      <c r="L138" s="60"/>
      <c r="M138" s="240" t="s">
        <v>82</v>
      </c>
    </row>
    <row r="139" spans="1:13" s="229" customFormat="1" ht="13.5" customHeight="1">
      <c r="A139" s="187" t="s">
        <v>84</v>
      </c>
      <c r="B139" s="53">
        <f t="shared" si="26"/>
        <v>268</v>
      </c>
      <c r="C139" s="61"/>
      <c r="D139" s="61">
        <v>268</v>
      </c>
      <c r="E139" s="51"/>
      <c r="F139" s="51"/>
      <c r="G139" s="60"/>
      <c r="H139" s="61"/>
      <c r="I139" s="60"/>
      <c r="J139" s="60"/>
      <c r="K139" s="243"/>
      <c r="L139" s="236"/>
      <c r="M139" s="240" t="s">
        <v>82</v>
      </c>
    </row>
    <row r="140" spans="1:13" s="229" customFormat="1" ht="13.5" customHeight="1">
      <c r="A140" s="187" t="s">
        <v>139</v>
      </c>
      <c r="B140" s="53">
        <f t="shared" si="26"/>
        <v>206</v>
      </c>
      <c r="C140" s="61"/>
      <c r="D140" s="61">
        <v>206</v>
      </c>
      <c r="E140" s="51"/>
      <c r="F140" s="51"/>
      <c r="G140" s="60"/>
      <c r="H140" s="61"/>
      <c r="I140" s="60"/>
      <c r="J140" s="60"/>
      <c r="K140" s="243"/>
      <c r="L140" s="236"/>
      <c r="M140" s="240" t="s">
        <v>82</v>
      </c>
    </row>
    <row r="141" spans="1:13" s="229" customFormat="1" ht="13.5" customHeight="1">
      <c r="A141" s="187" t="s">
        <v>140</v>
      </c>
      <c r="B141" s="53">
        <f t="shared" si="26"/>
        <v>43</v>
      </c>
      <c r="C141" s="61"/>
      <c r="D141" s="61">
        <v>43</v>
      </c>
      <c r="E141" s="51"/>
      <c r="F141" s="51"/>
      <c r="G141" s="60"/>
      <c r="H141" s="61"/>
      <c r="I141" s="60"/>
      <c r="J141" s="60"/>
      <c r="K141" s="243"/>
      <c r="L141" s="236"/>
      <c r="M141" s="240" t="s">
        <v>82</v>
      </c>
    </row>
    <row r="142" spans="1:13" s="229" customFormat="1" ht="13.5" customHeight="1">
      <c r="A142" s="187" t="s">
        <v>141</v>
      </c>
      <c r="B142" s="53">
        <f t="shared" si="26"/>
        <v>47</v>
      </c>
      <c r="C142" s="61"/>
      <c r="D142" s="61">
        <v>47</v>
      </c>
      <c r="E142" s="51"/>
      <c r="F142" s="51"/>
      <c r="G142" s="60"/>
      <c r="I142" s="60"/>
      <c r="J142" s="60"/>
      <c r="K142" s="243"/>
      <c r="L142" s="236"/>
      <c r="M142" s="240" t="s">
        <v>82</v>
      </c>
    </row>
    <row r="143" spans="1:13" s="228" customFormat="1" ht="13.5" customHeight="1">
      <c r="A143" s="241" t="s">
        <v>142</v>
      </c>
      <c r="B143" s="53">
        <f t="shared" si="26"/>
        <v>9507</v>
      </c>
      <c r="C143" s="60"/>
      <c r="D143" s="60"/>
      <c r="E143" s="60">
        <f t="shared" ref="E143:K143" si="28">SUM(E144:E158)</f>
        <v>1100</v>
      </c>
      <c r="F143" s="60"/>
      <c r="G143" s="60">
        <f t="shared" si="28"/>
        <v>6212</v>
      </c>
      <c r="H143" s="60">
        <f t="shared" si="28"/>
        <v>2060</v>
      </c>
      <c r="I143" s="60">
        <f t="shared" si="28"/>
        <v>55</v>
      </c>
      <c r="J143" s="60"/>
      <c r="K143" s="60">
        <f t="shared" si="28"/>
        <v>80</v>
      </c>
      <c r="L143" s="60"/>
      <c r="M143" s="240" t="s">
        <v>82</v>
      </c>
    </row>
    <row r="144" spans="1:13" s="229" customFormat="1" ht="13.5" customHeight="1">
      <c r="A144" s="187" t="s">
        <v>143</v>
      </c>
      <c r="B144" s="53">
        <f t="shared" si="26"/>
        <v>3353</v>
      </c>
      <c r="C144" s="61"/>
      <c r="D144" s="53"/>
      <c r="E144" s="206">
        <v>314</v>
      </c>
      <c r="F144" s="206"/>
      <c r="G144" s="61">
        <v>2378</v>
      </c>
      <c r="H144" s="61">
        <v>661</v>
      </c>
      <c r="I144" s="60"/>
      <c r="J144" s="60"/>
      <c r="K144" s="243"/>
      <c r="L144" s="236"/>
      <c r="M144" s="240" t="s">
        <v>82</v>
      </c>
    </row>
    <row r="145" spans="1:13" s="229" customFormat="1" ht="13.5" customHeight="1">
      <c r="A145" s="187" t="s">
        <v>144</v>
      </c>
      <c r="B145" s="53">
        <f t="shared" si="26"/>
        <v>698</v>
      </c>
      <c r="C145" s="61"/>
      <c r="D145" s="61"/>
      <c r="E145" s="206">
        <v>90</v>
      </c>
      <c r="F145" s="206"/>
      <c r="G145" s="61">
        <v>339</v>
      </c>
      <c r="H145" s="573">
        <v>214</v>
      </c>
      <c r="I145" s="573">
        <v>55</v>
      </c>
      <c r="J145" s="60"/>
      <c r="K145" s="243"/>
      <c r="L145" s="236"/>
      <c r="M145" s="240" t="s">
        <v>82</v>
      </c>
    </row>
    <row r="146" spans="1:13" s="229" customFormat="1" ht="13.5" customHeight="1">
      <c r="A146" s="187" t="s">
        <v>145</v>
      </c>
      <c r="B146" s="53">
        <f t="shared" si="26"/>
        <v>433</v>
      </c>
      <c r="C146" s="61"/>
      <c r="D146" s="61"/>
      <c r="E146" s="206">
        <v>40</v>
      </c>
      <c r="F146" s="206"/>
      <c r="G146" s="61">
        <v>303</v>
      </c>
      <c r="H146" s="61">
        <v>90</v>
      </c>
      <c r="I146" s="60"/>
      <c r="J146" s="60"/>
      <c r="K146" s="243"/>
      <c r="L146" s="236"/>
      <c r="M146" s="240" t="s">
        <v>82</v>
      </c>
    </row>
    <row r="147" spans="1:13" s="229" customFormat="1" ht="13.5" customHeight="1">
      <c r="A147" s="187" t="s">
        <v>146</v>
      </c>
      <c r="B147" s="53">
        <f t="shared" si="26"/>
        <v>619</v>
      </c>
      <c r="C147" s="61"/>
      <c r="D147" s="61"/>
      <c r="E147" s="206">
        <v>55</v>
      </c>
      <c r="F147" s="206"/>
      <c r="G147" s="61">
        <v>449</v>
      </c>
      <c r="H147" s="61">
        <v>115</v>
      </c>
      <c r="I147" s="60"/>
      <c r="J147" s="60"/>
      <c r="K147" s="243"/>
      <c r="L147" s="236"/>
      <c r="M147" s="240" t="s">
        <v>82</v>
      </c>
    </row>
    <row r="148" spans="1:13" s="229" customFormat="1" ht="13.5" customHeight="1">
      <c r="A148" s="187" t="s">
        <v>147</v>
      </c>
      <c r="B148" s="53">
        <f t="shared" si="26"/>
        <v>304</v>
      </c>
      <c r="C148" s="61"/>
      <c r="D148" s="61"/>
      <c r="E148" s="206">
        <v>35</v>
      </c>
      <c r="F148" s="206"/>
      <c r="G148" s="61">
        <v>184</v>
      </c>
      <c r="H148" s="573">
        <v>85</v>
      </c>
      <c r="I148" s="60"/>
      <c r="J148" s="60"/>
      <c r="K148" s="243"/>
      <c r="L148" s="236"/>
      <c r="M148" s="240" t="s">
        <v>82</v>
      </c>
    </row>
    <row r="149" spans="1:13" s="229" customFormat="1" ht="13.5" customHeight="1">
      <c r="A149" s="187" t="s">
        <v>148</v>
      </c>
      <c r="B149" s="53">
        <f t="shared" si="26"/>
        <v>452</v>
      </c>
      <c r="C149" s="61"/>
      <c r="D149" s="61"/>
      <c r="E149" s="206">
        <v>45</v>
      </c>
      <c r="F149" s="206"/>
      <c r="G149" s="61">
        <v>182</v>
      </c>
      <c r="H149" s="61">
        <v>145</v>
      </c>
      <c r="I149" s="60"/>
      <c r="J149" s="60"/>
      <c r="K149" s="572">
        <v>80</v>
      </c>
      <c r="L149" s="236"/>
      <c r="M149" s="240" t="s">
        <v>82</v>
      </c>
    </row>
    <row r="150" spans="1:13" s="229" customFormat="1" ht="13.5" customHeight="1">
      <c r="A150" s="187" t="s">
        <v>149</v>
      </c>
      <c r="B150" s="53">
        <f t="shared" si="26"/>
        <v>352</v>
      </c>
      <c r="C150" s="61"/>
      <c r="D150" s="61"/>
      <c r="E150" s="206">
        <v>65</v>
      </c>
      <c r="F150" s="206"/>
      <c r="G150" s="61">
        <v>197</v>
      </c>
      <c r="H150" s="61">
        <v>90</v>
      </c>
      <c r="I150" s="60"/>
      <c r="J150" s="60"/>
      <c r="K150" s="243"/>
      <c r="L150" s="236"/>
      <c r="M150" s="240" t="s">
        <v>82</v>
      </c>
    </row>
    <row r="151" spans="1:13" s="229" customFormat="1" ht="13.5" customHeight="1">
      <c r="A151" s="187" t="s">
        <v>150</v>
      </c>
      <c r="B151" s="53">
        <f t="shared" si="26"/>
        <v>296</v>
      </c>
      <c r="C151" s="61"/>
      <c r="D151" s="61"/>
      <c r="E151" s="206">
        <v>40</v>
      </c>
      <c r="F151" s="206"/>
      <c r="G151" s="61">
        <v>156</v>
      </c>
      <c r="H151" s="61">
        <v>100</v>
      </c>
      <c r="I151" s="60"/>
      <c r="J151" s="60"/>
      <c r="K151" s="243"/>
      <c r="L151" s="236"/>
      <c r="M151" s="240" t="s">
        <v>82</v>
      </c>
    </row>
    <row r="152" spans="1:13" s="229" customFormat="1" ht="13.5" customHeight="1">
      <c r="A152" s="187" t="s">
        <v>151</v>
      </c>
      <c r="B152" s="53">
        <f t="shared" si="26"/>
        <v>401</v>
      </c>
      <c r="C152" s="61"/>
      <c r="D152" s="61"/>
      <c r="E152" s="206">
        <v>96</v>
      </c>
      <c r="F152" s="206"/>
      <c r="G152" s="61">
        <v>200</v>
      </c>
      <c r="H152" s="61">
        <v>105</v>
      </c>
      <c r="I152" s="60"/>
      <c r="J152" s="60"/>
      <c r="K152" s="243"/>
      <c r="L152" s="236"/>
      <c r="M152" s="240" t="s">
        <v>82</v>
      </c>
    </row>
    <row r="153" spans="1:13" s="229" customFormat="1" ht="13.5" customHeight="1">
      <c r="A153" s="187" t="s">
        <v>152</v>
      </c>
      <c r="B153" s="53">
        <f t="shared" si="26"/>
        <v>710</v>
      </c>
      <c r="C153" s="61"/>
      <c r="D153" s="61"/>
      <c r="E153" s="206">
        <v>40</v>
      </c>
      <c r="F153" s="206"/>
      <c r="G153" s="61">
        <v>595</v>
      </c>
      <c r="H153" s="61">
        <v>75</v>
      </c>
      <c r="I153" s="60"/>
      <c r="J153" s="60"/>
      <c r="K153" s="243"/>
      <c r="L153" s="236"/>
      <c r="M153" s="240" t="s">
        <v>82</v>
      </c>
    </row>
    <row r="154" spans="1:13" s="229" customFormat="1" ht="13.5" customHeight="1">
      <c r="A154" s="187" t="s">
        <v>153</v>
      </c>
      <c r="B154" s="53">
        <f t="shared" si="26"/>
        <v>321</v>
      </c>
      <c r="C154" s="61"/>
      <c r="D154" s="61"/>
      <c r="E154" s="206">
        <v>40</v>
      </c>
      <c r="F154" s="206"/>
      <c r="G154" s="61">
        <v>176</v>
      </c>
      <c r="H154" s="61">
        <v>105</v>
      </c>
      <c r="I154" s="60"/>
      <c r="J154" s="60"/>
      <c r="K154" s="243"/>
      <c r="L154" s="236"/>
      <c r="M154" s="240" t="s">
        <v>82</v>
      </c>
    </row>
    <row r="155" spans="1:13" s="229" customFormat="1" ht="13.5" customHeight="1">
      <c r="A155" s="187" t="s">
        <v>154</v>
      </c>
      <c r="B155" s="53">
        <f t="shared" si="26"/>
        <v>338</v>
      </c>
      <c r="C155" s="61"/>
      <c r="D155" s="61"/>
      <c r="E155" s="206">
        <v>50</v>
      </c>
      <c r="F155" s="206"/>
      <c r="G155" s="573">
        <v>203</v>
      </c>
      <c r="H155" s="573">
        <v>85</v>
      </c>
      <c r="I155" s="60"/>
      <c r="J155" s="60"/>
      <c r="K155" s="243"/>
      <c r="L155" s="236"/>
      <c r="M155" s="240" t="s">
        <v>82</v>
      </c>
    </row>
    <row r="156" spans="1:13" s="229" customFormat="1" ht="13.5" customHeight="1">
      <c r="A156" s="187" t="s">
        <v>155</v>
      </c>
      <c r="B156" s="53">
        <f t="shared" si="26"/>
        <v>351</v>
      </c>
      <c r="C156" s="61"/>
      <c r="D156" s="61"/>
      <c r="E156" s="206">
        <v>50</v>
      </c>
      <c r="F156" s="206"/>
      <c r="G156" s="61">
        <v>221</v>
      </c>
      <c r="H156" s="61">
        <v>80</v>
      </c>
      <c r="I156" s="60"/>
      <c r="J156" s="60"/>
      <c r="K156" s="243"/>
      <c r="L156" s="236"/>
      <c r="M156" s="240" t="s">
        <v>82</v>
      </c>
    </row>
    <row r="157" spans="1:13" s="229" customFormat="1" ht="13.5" customHeight="1">
      <c r="A157" s="187" t="s">
        <v>156</v>
      </c>
      <c r="B157" s="53">
        <f t="shared" si="26"/>
        <v>584</v>
      </c>
      <c r="C157" s="61"/>
      <c r="D157" s="61"/>
      <c r="E157" s="206">
        <v>140</v>
      </c>
      <c r="F157" s="206"/>
      <c r="G157" s="61">
        <v>334</v>
      </c>
      <c r="H157" s="573">
        <v>110</v>
      </c>
      <c r="I157" s="60"/>
      <c r="J157" s="60"/>
      <c r="K157" s="243"/>
      <c r="L157" s="236"/>
      <c r="M157" s="240" t="s">
        <v>82</v>
      </c>
    </row>
    <row r="158" spans="1:13" s="229" customFormat="1" ht="13.5" customHeight="1">
      <c r="A158" s="187" t="s">
        <v>157</v>
      </c>
      <c r="B158" s="53">
        <f t="shared" si="26"/>
        <v>295</v>
      </c>
      <c r="C158" s="61"/>
      <c r="D158" s="61"/>
      <c r="E158" s="426"/>
      <c r="G158" s="61">
        <v>295</v>
      </c>
      <c r="H158" s="61"/>
      <c r="I158" s="60"/>
      <c r="J158" s="60"/>
      <c r="K158" s="243"/>
      <c r="L158" s="236"/>
      <c r="M158" s="240" t="s">
        <v>82</v>
      </c>
    </row>
    <row r="159" spans="1:13" s="229" customFormat="1" ht="13.5" customHeight="1">
      <c r="A159" s="244" t="s">
        <v>158</v>
      </c>
      <c r="B159" s="53">
        <f t="shared" si="26"/>
        <v>2190</v>
      </c>
      <c r="C159" s="61"/>
      <c r="D159" s="61"/>
      <c r="E159" s="51"/>
      <c r="F159" s="51"/>
      <c r="G159" s="61"/>
      <c r="H159" s="61">
        <v>1795</v>
      </c>
      <c r="I159" s="61">
        <v>395</v>
      </c>
      <c r="J159" s="61"/>
      <c r="K159" s="242"/>
      <c r="L159" s="236"/>
      <c r="M159" s="240" t="s">
        <v>82</v>
      </c>
    </row>
    <row r="160" spans="1:13" s="229" customFormat="1" ht="13.5" customHeight="1">
      <c r="A160" s="244" t="s">
        <v>159</v>
      </c>
      <c r="B160" s="53">
        <f t="shared" si="26"/>
        <v>215</v>
      </c>
      <c r="C160" s="61"/>
      <c r="D160" s="61"/>
      <c r="E160" s="51"/>
      <c r="F160" s="51"/>
      <c r="G160" s="60"/>
      <c r="H160" s="61"/>
      <c r="I160" s="61"/>
      <c r="J160" s="61">
        <v>215</v>
      </c>
      <c r="K160" s="242"/>
      <c r="L160" s="236"/>
      <c r="M160" s="240" t="s">
        <v>82</v>
      </c>
    </row>
    <row r="161" spans="1:13" s="229" customFormat="1" ht="13.5" customHeight="1">
      <c r="A161" s="244" t="s">
        <v>160</v>
      </c>
      <c r="B161" s="53">
        <f t="shared" si="26"/>
        <v>1365</v>
      </c>
      <c r="C161" s="61"/>
      <c r="D161" s="61"/>
      <c r="E161" s="51"/>
      <c r="F161" s="51"/>
      <c r="G161" s="60"/>
      <c r="H161" s="61">
        <v>1165</v>
      </c>
      <c r="I161" s="61">
        <v>200</v>
      </c>
      <c r="J161" s="61"/>
      <c r="K161" s="242"/>
      <c r="L161" s="236"/>
      <c r="M161" s="240" t="s">
        <v>82</v>
      </c>
    </row>
    <row r="162" spans="1:13" s="229" customFormat="1" ht="13.5" customHeight="1">
      <c r="A162" s="244" t="s">
        <v>161</v>
      </c>
      <c r="B162" s="53">
        <f t="shared" si="26"/>
        <v>525</v>
      </c>
      <c r="C162" s="573">
        <v>505</v>
      </c>
      <c r="D162" s="61"/>
      <c r="E162" s="51"/>
      <c r="F162" s="51"/>
      <c r="G162" s="60"/>
      <c r="H162" s="61">
        <v>20</v>
      </c>
      <c r="I162" s="61"/>
      <c r="J162" s="61"/>
      <c r="K162" s="242"/>
      <c r="L162" s="236"/>
      <c r="M162" s="240" t="s">
        <v>82</v>
      </c>
    </row>
    <row r="163" spans="1:13" s="229" customFormat="1" ht="13.5" customHeight="1">
      <c r="A163" s="244" t="s">
        <v>162</v>
      </c>
      <c r="B163" s="53">
        <f t="shared" si="26"/>
        <v>4444</v>
      </c>
      <c r="C163" s="573">
        <v>697</v>
      </c>
      <c r="D163" s="61">
        <v>1150</v>
      </c>
      <c r="E163" s="574">
        <v>2087</v>
      </c>
      <c r="F163" s="206"/>
      <c r="G163" s="60"/>
      <c r="H163" s="61">
        <v>30</v>
      </c>
      <c r="I163" s="61">
        <v>170</v>
      </c>
      <c r="J163" s="61">
        <v>210</v>
      </c>
      <c r="K163" s="572">
        <v>100</v>
      </c>
      <c r="L163" s="236"/>
      <c r="M163" s="240" t="s">
        <v>82</v>
      </c>
    </row>
    <row r="164" spans="1:13" s="229" customFormat="1" ht="13.5" customHeight="1">
      <c r="A164" s="244" t="s">
        <v>163</v>
      </c>
      <c r="B164" s="53">
        <f t="shared" si="26"/>
        <v>2012</v>
      </c>
      <c r="C164" s="61"/>
      <c r="D164" s="61"/>
      <c r="E164" s="426"/>
      <c r="G164" s="60"/>
      <c r="H164" s="61"/>
      <c r="I164" s="60"/>
      <c r="J164" s="60"/>
      <c r="K164" s="572">
        <f>942+1070</f>
        <v>2012</v>
      </c>
      <c r="L164" s="236"/>
      <c r="M164" s="240" t="s">
        <v>82</v>
      </c>
    </row>
    <row r="165" spans="1:13" s="229" customFormat="1" ht="13.5" customHeight="1">
      <c r="A165" s="244" t="s">
        <v>164</v>
      </c>
      <c r="B165" s="53">
        <f t="shared" si="26"/>
        <v>405</v>
      </c>
      <c r="C165" s="61"/>
      <c r="D165" s="61"/>
      <c r="E165" s="206"/>
      <c r="F165" s="206"/>
      <c r="G165" s="60"/>
      <c r="H165" s="61"/>
      <c r="I165" s="60"/>
      <c r="J165" s="60"/>
      <c r="K165" s="572">
        <f>120+285</f>
        <v>405</v>
      </c>
      <c r="L165" s="236"/>
      <c r="M165" s="240" t="s">
        <v>82</v>
      </c>
    </row>
    <row r="166" spans="1:13" s="229" customFormat="1" ht="13.5" customHeight="1">
      <c r="A166" s="241" t="s">
        <v>165</v>
      </c>
      <c r="B166" s="53">
        <f t="shared" ref="B166:B171" si="29">SUM(C166:L166)</f>
        <v>578</v>
      </c>
      <c r="C166" s="61"/>
      <c r="D166" s="61">
        <v>578</v>
      </c>
      <c r="E166" s="206"/>
      <c r="F166" s="206"/>
      <c r="G166" s="60"/>
      <c r="H166" s="61"/>
      <c r="I166" s="60"/>
      <c r="J166" s="60"/>
      <c r="K166" s="243"/>
      <c r="L166" s="236"/>
      <c r="M166" s="240" t="s">
        <v>82</v>
      </c>
    </row>
    <row r="167" spans="1:13" s="229" customFormat="1" ht="13.5" customHeight="1">
      <c r="A167" s="241" t="s">
        <v>166</v>
      </c>
      <c r="B167" s="53">
        <f t="shared" si="29"/>
        <v>887</v>
      </c>
      <c r="C167" s="61"/>
      <c r="D167" s="160"/>
      <c r="E167" s="206">
        <v>50</v>
      </c>
      <c r="F167" s="574">
        <v>687</v>
      </c>
      <c r="G167" s="575"/>
      <c r="H167" s="573">
        <v>150</v>
      </c>
      <c r="I167" s="60"/>
      <c r="J167" s="60"/>
      <c r="K167" s="243"/>
      <c r="L167" s="236"/>
      <c r="M167" s="240" t="s">
        <v>82</v>
      </c>
    </row>
    <row r="168" spans="1:13" s="229" customFormat="1" ht="13.5" customHeight="1">
      <c r="A168" s="277" t="s">
        <v>989</v>
      </c>
      <c r="B168" s="53">
        <f t="shared" si="29"/>
        <v>168</v>
      </c>
      <c r="C168" s="261"/>
      <c r="D168" s="577">
        <v>168</v>
      </c>
      <c r="E168" s="535"/>
      <c r="F168" s="206"/>
      <c r="G168" s="258"/>
      <c r="H168" s="61"/>
      <c r="I168" s="258"/>
      <c r="J168" s="258"/>
      <c r="K168" s="323"/>
      <c r="L168" s="323"/>
      <c r="M168" s="240" t="s">
        <v>82</v>
      </c>
    </row>
    <row r="169" spans="1:13" s="229" customFormat="1" ht="13.5" customHeight="1">
      <c r="A169" s="244" t="s">
        <v>167</v>
      </c>
      <c r="B169" s="53">
        <f t="shared" si="29"/>
        <v>4</v>
      </c>
      <c r="C169" s="61"/>
      <c r="D169" s="61"/>
      <c r="E169" s="574">
        <v>4</v>
      </c>
      <c r="F169" s="206"/>
      <c r="G169" s="60"/>
      <c r="H169" s="261"/>
      <c r="I169" s="60"/>
      <c r="J169" s="60"/>
      <c r="K169" s="243"/>
      <c r="L169" s="236"/>
      <c r="M169" s="240" t="s">
        <v>82</v>
      </c>
    </row>
    <row r="170" spans="1:13">
      <c r="A170" s="76" t="s">
        <v>168</v>
      </c>
      <c r="B170" s="53">
        <f t="shared" si="29"/>
        <v>74</v>
      </c>
      <c r="C170" s="738">
        <v>74</v>
      </c>
      <c r="D170" s="245"/>
      <c r="E170" s="247"/>
      <c r="G170" s="245"/>
      <c r="H170" s="61"/>
      <c r="I170" s="246"/>
      <c r="J170" s="247"/>
      <c r="K170" s="247"/>
      <c r="L170" s="248"/>
      <c r="M170" s="240" t="s">
        <v>82</v>
      </c>
    </row>
    <row r="171" spans="1:13" s="229" customFormat="1" ht="13.5" customHeight="1">
      <c r="A171" s="241" t="s">
        <v>169</v>
      </c>
      <c r="B171" s="53">
        <f t="shared" si="29"/>
        <v>70</v>
      </c>
      <c r="C171" s="574">
        <v>70</v>
      </c>
      <c r="D171" s="61"/>
      <c r="E171" s="61"/>
      <c r="F171" s="61"/>
      <c r="G171" s="60"/>
      <c r="H171" s="246"/>
      <c r="I171" s="60"/>
      <c r="J171" s="60"/>
      <c r="K171" s="243"/>
      <c r="L171" s="236"/>
      <c r="M171" s="240" t="s">
        <v>82</v>
      </c>
    </row>
  </sheetData>
  <mergeCells count="2">
    <mergeCell ref="H1:I1"/>
    <mergeCell ref="A2:M2"/>
  </mergeCells>
  <phoneticPr fontId="67" type="noConversion"/>
  <printOptions horizontalCentered="1"/>
  <pageMargins left="0.511811023622047" right="0.511811023622047" top="0.74803149606299202" bottom="0.74803149606299202" header="0.31496062992126" footer="0.31496062992126"/>
  <pageSetup paperSize="9" fitToHeight="0" orientation="landscape" r:id="rId1"/>
  <ignoredErrors>
    <ignoredError sqref="H143:I143 D128:E128 J128:K128 D103 D85 D74"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D91"/>
  <sheetViews>
    <sheetView view="pageBreakPreview" zoomScaleNormal="100" zoomScaleSheetLayoutView="100" workbookViewId="0">
      <selection activeCell="A2" sqref="A2:D2"/>
    </sheetView>
  </sheetViews>
  <sheetFormatPr defaultColWidth="9" defaultRowHeight="14.25"/>
  <cols>
    <col min="1" max="1" width="7.75" style="161" customWidth="1"/>
    <col min="2" max="2" width="30.25" style="161" customWidth="1"/>
    <col min="3" max="3" width="40.125" style="161" customWidth="1"/>
    <col min="4" max="4" width="9.75" style="161" customWidth="1"/>
    <col min="5" max="16384" width="9" style="161"/>
  </cols>
  <sheetData>
    <row r="1" spans="1:4">
      <c r="A1" s="652" t="s">
        <v>476</v>
      </c>
      <c r="B1" s="652"/>
      <c r="C1" s="162"/>
      <c r="D1" s="163"/>
    </row>
    <row r="2" spans="1:4" ht="40.5" customHeight="1">
      <c r="A2" s="634" t="s">
        <v>1921</v>
      </c>
      <c r="B2" s="634"/>
      <c r="C2" s="634"/>
      <c r="D2" s="634"/>
    </row>
    <row r="3" spans="1:4" ht="14.25" customHeight="1">
      <c r="A3" s="164"/>
      <c r="B3" s="164"/>
      <c r="C3" s="165"/>
      <c r="D3" s="166" t="s">
        <v>1</v>
      </c>
    </row>
    <row r="4" spans="1:4">
      <c r="A4" s="356" t="s">
        <v>226</v>
      </c>
      <c r="B4" s="356" t="s">
        <v>477</v>
      </c>
      <c r="C4" s="357" t="s">
        <v>380</v>
      </c>
      <c r="D4" s="358" t="s">
        <v>381</v>
      </c>
    </row>
    <row r="5" spans="1:4">
      <c r="A5" s="312"/>
      <c r="B5" s="653" t="s">
        <v>81</v>
      </c>
      <c r="C5" s="653"/>
      <c r="D5" s="313">
        <f>D6+D91</f>
        <v>4292</v>
      </c>
    </row>
    <row r="6" spans="1:4">
      <c r="A6" s="314"/>
      <c r="B6" s="654" t="s">
        <v>382</v>
      </c>
      <c r="C6" s="654"/>
      <c r="D6" s="315">
        <f>D7+D17+D28+D35+D49+D54+D64+D67+D76+D79+D82+D84</f>
        <v>3892</v>
      </c>
    </row>
    <row r="7" spans="1:4">
      <c r="A7" s="316" t="s">
        <v>478</v>
      </c>
      <c r="B7" s="333" t="s">
        <v>83</v>
      </c>
      <c r="C7" s="317" t="s">
        <v>269</v>
      </c>
      <c r="D7" s="315">
        <f>SUM(D8:D16)</f>
        <v>563</v>
      </c>
    </row>
    <row r="8" spans="1:4">
      <c r="A8" s="317">
        <v>1</v>
      </c>
      <c r="B8" s="318" t="s">
        <v>384</v>
      </c>
      <c r="C8" s="319" t="s">
        <v>479</v>
      </c>
      <c r="D8" s="320">
        <v>25</v>
      </c>
    </row>
    <row r="9" spans="1:4">
      <c r="A9" s="317">
        <v>2</v>
      </c>
      <c r="B9" s="318" t="s">
        <v>387</v>
      </c>
      <c r="C9" s="319" t="s">
        <v>480</v>
      </c>
      <c r="D9" s="320">
        <v>120</v>
      </c>
    </row>
    <row r="10" spans="1:4">
      <c r="A10" s="317">
        <v>3</v>
      </c>
      <c r="B10" s="318" t="s">
        <v>389</v>
      </c>
      <c r="C10" s="319" t="s">
        <v>481</v>
      </c>
      <c r="D10" s="320">
        <v>95</v>
      </c>
    </row>
    <row r="11" spans="1:4">
      <c r="A11" s="317">
        <v>4</v>
      </c>
      <c r="B11" s="318" t="s">
        <v>391</v>
      </c>
      <c r="C11" s="319" t="s">
        <v>482</v>
      </c>
      <c r="D11" s="320">
        <v>79</v>
      </c>
    </row>
    <row r="12" spans="1:4">
      <c r="A12" s="317">
        <v>5</v>
      </c>
      <c r="B12" s="318" t="s">
        <v>393</v>
      </c>
      <c r="C12" s="319" t="s">
        <v>483</v>
      </c>
      <c r="D12" s="320">
        <v>90</v>
      </c>
    </row>
    <row r="13" spans="1:4">
      <c r="A13" s="317">
        <v>6</v>
      </c>
      <c r="B13" s="318" t="s">
        <v>394</v>
      </c>
      <c r="C13" s="319" t="s">
        <v>484</v>
      </c>
      <c r="D13" s="320">
        <v>30</v>
      </c>
    </row>
    <row r="14" spans="1:4">
      <c r="A14" s="317">
        <v>7</v>
      </c>
      <c r="B14" s="318" t="s">
        <v>395</v>
      </c>
      <c r="C14" s="319" t="s">
        <v>485</v>
      </c>
      <c r="D14" s="320">
        <v>46</v>
      </c>
    </row>
    <row r="15" spans="1:4">
      <c r="A15" s="317">
        <v>8</v>
      </c>
      <c r="B15" s="318" t="s">
        <v>397</v>
      </c>
      <c r="C15" s="319" t="s">
        <v>486</v>
      </c>
      <c r="D15" s="320">
        <v>26</v>
      </c>
    </row>
    <row r="16" spans="1:4">
      <c r="A16" s="317">
        <v>9</v>
      </c>
      <c r="B16" s="318" t="s">
        <v>1385</v>
      </c>
      <c r="C16" s="319" t="s">
        <v>487</v>
      </c>
      <c r="D16" s="320">
        <v>52</v>
      </c>
    </row>
    <row r="17" spans="1:4">
      <c r="A17" s="316" t="s">
        <v>488</v>
      </c>
      <c r="B17" s="333" t="s">
        <v>94</v>
      </c>
      <c r="C17" s="321"/>
      <c r="D17" s="315">
        <f>SUM(D18:D27)</f>
        <v>507</v>
      </c>
    </row>
    <row r="18" spans="1:4">
      <c r="A18" s="317">
        <v>1</v>
      </c>
      <c r="B18" s="318" t="s">
        <v>384</v>
      </c>
      <c r="C18" s="319" t="s">
        <v>489</v>
      </c>
      <c r="D18" s="320">
        <v>62</v>
      </c>
    </row>
    <row r="19" spans="1:4">
      <c r="A19" s="317">
        <v>2</v>
      </c>
      <c r="B19" s="318" t="s">
        <v>402</v>
      </c>
      <c r="C19" s="319" t="s">
        <v>490</v>
      </c>
      <c r="D19" s="320">
        <v>47</v>
      </c>
    </row>
    <row r="20" spans="1:4">
      <c r="A20" s="317">
        <v>3</v>
      </c>
      <c r="B20" s="318" t="s">
        <v>404</v>
      </c>
      <c r="C20" s="319" t="s">
        <v>491</v>
      </c>
      <c r="D20" s="320">
        <v>69</v>
      </c>
    </row>
    <row r="21" spans="1:4">
      <c r="A21" s="317">
        <v>4</v>
      </c>
      <c r="B21" s="318" t="s">
        <v>406</v>
      </c>
      <c r="C21" s="319" t="s">
        <v>492</v>
      </c>
      <c r="D21" s="320">
        <v>35</v>
      </c>
    </row>
    <row r="22" spans="1:4">
      <c r="A22" s="317">
        <v>5</v>
      </c>
      <c r="B22" s="318" t="s">
        <v>408</v>
      </c>
      <c r="C22" s="319" t="s">
        <v>493</v>
      </c>
      <c r="D22" s="320">
        <v>73</v>
      </c>
    </row>
    <row r="23" spans="1:4">
      <c r="A23" s="317">
        <v>6</v>
      </c>
      <c r="B23" s="318" t="s">
        <v>410</v>
      </c>
      <c r="C23" s="319" t="s">
        <v>494</v>
      </c>
      <c r="D23" s="320">
        <v>31</v>
      </c>
    </row>
    <row r="24" spans="1:4" ht="24">
      <c r="A24" s="317">
        <v>7</v>
      </c>
      <c r="B24" s="318" t="s">
        <v>412</v>
      </c>
      <c r="C24" s="319" t="s">
        <v>495</v>
      </c>
      <c r="D24" s="320">
        <v>32</v>
      </c>
    </row>
    <row r="25" spans="1:4">
      <c r="A25" s="317">
        <v>8</v>
      </c>
      <c r="B25" s="318" t="s">
        <v>414</v>
      </c>
      <c r="C25" s="319" t="s">
        <v>496</v>
      </c>
      <c r="D25" s="320">
        <v>25</v>
      </c>
    </row>
    <row r="26" spans="1:4">
      <c r="A26" s="317">
        <v>9</v>
      </c>
      <c r="B26" s="318" t="s">
        <v>416</v>
      </c>
      <c r="C26" s="319" t="s">
        <v>497</v>
      </c>
      <c r="D26" s="320">
        <v>55</v>
      </c>
    </row>
    <row r="27" spans="1:4">
      <c r="A27" s="317">
        <v>10</v>
      </c>
      <c r="B27" s="318" t="s">
        <v>418</v>
      </c>
      <c r="C27" s="319" t="s">
        <v>498</v>
      </c>
      <c r="D27" s="320">
        <v>78</v>
      </c>
    </row>
    <row r="28" spans="1:4">
      <c r="A28" s="316" t="s">
        <v>499</v>
      </c>
      <c r="B28" s="333" t="s">
        <v>105</v>
      </c>
      <c r="C28" s="319"/>
      <c r="D28" s="315">
        <f>SUM(D29:D34)</f>
        <v>140</v>
      </c>
    </row>
    <row r="29" spans="1:4">
      <c r="A29" s="317">
        <v>1</v>
      </c>
      <c r="B29" s="655" t="s">
        <v>384</v>
      </c>
      <c r="C29" s="319" t="s">
        <v>500</v>
      </c>
      <c r="D29" s="320">
        <v>28</v>
      </c>
    </row>
    <row r="30" spans="1:4">
      <c r="A30" s="317">
        <v>2</v>
      </c>
      <c r="B30" s="656"/>
      <c r="C30" s="319" t="s">
        <v>501</v>
      </c>
      <c r="D30" s="320">
        <v>8</v>
      </c>
    </row>
    <row r="31" spans="1:4">
      <c r="A31" s="317">
        <v>3</v>
      </c>
      <c r="B31" s="318" t="s">
        <v>421</v>
      </c>
      <c r="C31" s="319" t="s">
        <v>502</v>
      </c>
      <c r="D31" s="320">
        <v>11</v>
      </c>
    </row>
    <row r="32" spans="1:4">
      <c r="A32" s="317">
        <v>4</v>
      </c>
      <c r="B32" s="318" t="s">
        <v>423</v>
      </c>
      <c r="C32" s="319" t="s">
        <v>503</v>
      </c>
      <c r="D32" s="320">
        <v>23</v>
      </c>
    </row>
    <row r="33" spans="1:4">
      <c r="A33" s="317">
        <v>5</v>
      </c>
      <c r="B33" s="318" t="s">
        <v>1386</v>
      </c>
      <c r="C33" s="319" t="s">
        <v>504</v>
      </c>
      <c r="D33" s="320">
        <v>28</v>
      </c>
    </row>
    <row r="34" spans="1:4">
      <c r="A34" s="317">
        <v>6</v>
      </c>
      <c r="B34" s="318" t="s">
        <v>1387</v>
      </c>
      <c r="C34" s="319" t="s">
        <v>505</v>
      </c>
      <c r="D34" s="320">
        <v>42</v>
      </c>
    </row>
    <row r="35" spans="1:4">
      <c r="A35" s="316" t="s">
        <v>506</v>
      </c>
      <c r="B35" s="333" t="s">
        <v>110</v>
      </c>
      <c r="C35" s="319" t="s">
        <v>269</v>
      </c>
      <c r="D35" s="315">
        <f>SUM(D36:D48)</f>
        <v>581</v>
      </c>
    </row>
    <row r="36" spans="1:4">
      <c r="A36" s="317">
        <v>1</v>
      </c>
      <c r="B36" s="655" t="s">
        <v>384</v>
      </c>
      <c r="C36" s="319" t="s">
        <v>507</v>
      </c>
      <c r="D36" s="320">
        <v>65</v>
      </c>
    </row>
    <row r="37" spans="1:4">
      <c r="A37" s="317">
        <v>2</v>
      </c>
      <c r="B37" s="657"/>
      <c r="C37" s="319" t="s">
        <v>508</v>
      </c>
      <c r="D37" s="320">
        <v>71</v>
      </c>
    </row>
    <row r="38" spans="1:4">
      <c r="A38" s="317">
        <v>3</v>
      </c>
      <c r="B38" s="657"/>
      <c r="C38" s="319" t="s">
        <v>509</v>
      </c>
      <c r="D38" s="320">
        <v>16</v>
      </c>
    </row>
    <row r="39" spans="1:4">
      <c r="A39" s="317">
        <v>4</v>
      </c>
      <c r="B39" s="657"/>
      <c r="C39" s="319" t="s">
        <v>510</v>
      </c>
      <c r="D39" s="320">
        <v>17</v>
      </c>
    </row>
    <row r="40" spans="1:4">
      <c r="A40" s="317">
        <v>5</v>
      </c>
      <c r="B40" s="656"/>
      <c r="C40" s="319" t="s">
        <v>511</v>
      </c>
      <c r="D40" s="320">
        <v>41</v>
      </c>
    </row>
    <row r="41" spans="1:4">
      <c r="A41" s="317">
        <v>6</v>
      </c>
      <c r="B41" s="318" t="s">
        <v>426</v>
      </c>
      <c r="C41" s="319" t="s">
        <v>512</v>
      </c>
      <c r="D41" s="320">
        <v>69</v>
      </c>
    </row>
    <row r="42" spans="1:4">
      <c r="A42" s="317">
        <v>7</v>
      </c>
      <c r="B42" s="318" t="s">
        <v>427</v>
      </c>
      <c r="C42" s="319" t="s">
        <v>513</v>
      </c>
      <c r="D42" s="320">
        <v>95</v>
      </c>
    </row>
    <row r="43" spans="1:4" ht="24">
      <c r="A43" s="317">
        <v>8</v>
      </c>
      <c r="B43" s="318" t="s">
        <v>428</v>
      </c>
      <c r="C43" s="319" t="s">
        <v>514</v>
      </c>
      <c r="D43" s="320">
        <v>49</v>
      </c>
    </row>
    <row r="44" spans="1:4">
      <c r="A44" s="317">
        <v>9</v>
      </c>
      <c r="B44" s="318" t="s">
        <v>430</v>
      </c>
      <c r="C44" s="319" t="s">
        <v>515</v>
      </c>
      <c r="D44" s="320">
        <v>34</v>
      </c>
    </row>
    <row r="45" spans="1:4">
      <c r="A45" s="317">
        <v>10</v>
      </c>
      <c r="B45" s="318" t="s">
        <v>433</v>
      </c>
      <c r="C45" s="319" t="s">
        <v>516</v>
      </c>
      <c r="D45" s="320">
        <v>26</v>
      </c>
    </row>
    <row r="46" spans="1:4">
      <c r="A46" s="317">
        <v>11</v>
      </c>
      <c r="B46" s="318" t="s">
        <v>435</v>
      </c>
      <c r="C46" s="319" t="s">
        <v>517</v>
      </c>
      <c r="D46" s="320">
        <v>39</v>
      </c>
    </row>
    <row r="47" spans="1:4">
      <c r="A47" s="317">
        <v>12</v>
      </c>
      <c r="B47" s="318" t="s">
        <v>437</v>
      </c>
      <c r="C47" s="319" t="s">
        <v>518</v>
      </c>
      <c r="D47" s="320">
        <v>23</v>
      </c>
    </row>
    <row r="48" spans="1:4">
      <c r="A48" s="317">
        <v>13</v>
      </c>
      <c r="B48" s="318" t="s">
        <v>439</v>
      </c>
      <c r="C48" s="319" t="s">
        <v>519</v>
      </c>
      <c r="D48" s="320">
        <v>36</v>
      </c>
    </row>
    <row r="49" spans="1:4">
      <c r="A49" s="316" t="s">
        <v>520</v>
      </c>
      <c r="B49" s="333" t="s">
        <v>120</v>
      </c>
      <c r="C49" s="321"/>
      <c r="D49" s="315">
        <f>SUM(D50:D53)</f>
        <v>265</v>
      </c>
    </row>
    <row r="50" spans="1:4">
      <c r="A50" s="317">
        <v>1</v>
      </c>
      <c r="B50" s="318" t="s">
        <v>441</v>
      </c>
      <c r="C50" s="319" t="s">
        <v>521</v>
      </c>
      <c r="D50" s="320">
        <v>101</v>
      </c>
    </row>
    <row r="51" spans="1:4">
      <c r="A51" s="317">
        <v>2</v>
      </c>
      <c r="B51" s="655" t="s">
        <v>442</v>
      </c>
      <c r="C51" s="319" t="s">
        <v>522</v>
      </c>
      <c r="D51" s="320">
        <v>60</v>
      </c>
    </row>
    <row r="52" spans="1:4">
      <c r="A52" s="317">
        <v>3</v>
      </c>
      <c r="B52" s="656"/>
      <c r="C52" s="319" t="s">
        <v>523</v>
      </c>
      <c r="D52" s="320">
        <v>24</v>
      </c>
    </row>
    <row r="53" spans="1:4">
      <c r="A53" s="317">
        <v>4</v>
      </c>
      <c r="B53" s="318" t="s">
        <v>1388</v>
      </c>
      <c r="C53" s="319" t="s">
        <v>524</v>
      </c>
      <c r="D53" s="320">
        <v>80</v>
      </c>
    </row>
    <row r="54" spans="1:4">
      <c r="A54" s="316" t="s">
        <v>525</v>
      </c>
      <c r="B54" s="333" t="s">
        <v>126</v>
      </c>
      <c r="C54" s="319"/>
      <c r="D54" s="315">
        <f>SUM(D55:D63)</f>
        <v>644</v>
      </c>
    </row>
    <row r="55" spans="1:4">
      <c r="A55" s="317">
        <v>1</v>
      </c>
      <c r="B55" s="655" t="s">
        <v>384</v>
      </c>
      <c r="C55" s="319" t="s">
        <v>526</v>
      </c>
      <c r="D55" s="320">
        <v>55</v>
      </c>
    </row>
    <row r="56" spans="1:4">
      <c r="A56" s="317">
        <v>2</v>
      </c>
      <c r="B56" s="657"/>
      <c r="C56" s="319" t="s">
        <v>527</v>
      </c>
      <c r="D56" s="320">
        <v>55</v>
      </c>
    </row>
    <row r="57" spans="1:4">
      <c r="A57" s="317">
        <v>3</v>
      </c>
      <c r="B57" s="657"/>
      <c r="C57" s="319" t="s">
        <v>528</v>
      </c>
      <c r="D57" s="320">
        <v>83</v>
      </c>
    </row>
    <row r="58" spans="1:4">
      <c r="A58" s="317">
        <v>4</v>
      </c>
      <c r="B58" s="657"/>
      <c r="C58" s="319" t="s">
        <v>529</v>
      </c>
      <c r="D58" s="320">
        <v>93</v>
      </c>
    </row>
    <row r="59" spans="1:4">
      <c r="A59" s="317">
        <v>5</v>
      </c>
      <c r="B59" s="656"/>
      <c r="C59" s="319" t="s">
        <v>530</v>
      </c>
      <c r="D59" s="320">
        <v>48</v>
      </c>
    </row>
    <row r="60" spans="1:4">
      <c r="A60" s="317">
        <v>6</v>
      </c>
      <c r="B60" s="318" t="s">
        <v>1389</v>
      </c>
      <c r="C60" s="319" t="s">
        <v>531</v>
      </c>
      <c r="D60" s="320">
        <v>120</v>
      </c>
    </row>
    <row r="61" spans="1:4">
      <c r="A61" s="317">
        <v>7</v>
      </c>
      <c r="B61" s="655" t="s">
        <v>1390</v>
      </c>
      <c r="C61" s="319" t="s">
        <v>532</v>
      </c>
      <c r="D61" s="320">
        <v>75</v>
      </c>
    </row>
    <row r="62" spans="1:4">
      <c r="A62" s="317">
        <v>8</v>
      </c>
      <c r="B62" s="656"/>
      <c r="C62" s="319" t="s">
        <v>533</v>
      </c>
      <c r="D62" s="320">
        <v>55</v>
      </c>
    </row>
    <row r="63" spans="1:4" ht="24">
      <c r="A63" s="317">
        <v>9</v>
      </c>
      <c r="B63" s="318" t="s">
        <v>1391</v>
      </c>
      <c r="C63" s="319" t="s">
        <v>534</v>
      </c>
      <c r="D63" s="320">
        <v>60</v>
      </c>
    </row>
    <row r="64" spans="1:4">
      <c r="A64" s="316" t="s">
        <v>535</v>
      </c>
      <c r="B64" s="333" t="s">
        <v>130</v>
      </c>
      <c r="C64" s="321"/>
      <c r="D64" s="315">
        <f>SUM(D65:D66)</f>
        <v>130</v>
      </c>
    </row>
    <row r="65" spans="1:4">
      <c r="A65" s="317">
        <v>1</v>
      </c>
      <c r="B65" s="318" t="s">
        <v>384</v>
      </c>
      <c r="C65" s="319" t="s">
        <v>536</v>
      </c>
      <c r="D65" s="320">
        <v>60</v>
      </c>
    </row>
    <row r="66" spans="1:4">
      <c r="A66" s="317">
        <v>2</v>
      </c>
      <c r="B66" s="318" t="s">
        <v>1392</v>
      </c>
      <c r="C66" s="319" t="s">
        <v>537</v>
      </c>
      <c r="D66" s="320">
        <v>70</v>
      </c>
    </row>
    <row r="67" spans="1:4">
      <c r="A67" s="316" t="s">
        <v>538</v>
      </c>
      <c r="B67" s="333" t="s">
        <v>132</v>
      </c>
      <c r="C67" s="321"/>
      <c r="D67" s="315">
        <f>SUM(D68:D75)</f>
        <v>562</v>
      </c>
    </row>
    <row r="68" spans="1:4">
      <c r="A68" s="317">
        <v>1</v>
      </c>
      <c r="B68" s="334" t="s">
        <v>384</v>
      </c>
      <c r="C68" s="319" t="s">
        <v>539</v>
      </c>
      <c r="D68" s="320">
        <v>35</v>
      </c>
    </row>
    <row r="69" spans="1:4">
      <c r="A69" s="317">
        <v>2</v>
      </c>
      <c r="B69" s="318" t="s">
        <v>1393</v>
      </c>
      <c r="C69" s="319" t="s">
        <v>542</v>
      </c>
      <c r="D69" s="320">
        <v>122</v>
      </c>
    </row>
    <row r="70" spans="1:4">
      <c r="A70" s="317">
        <v>3</v>
      </c>
      <c r="B70" s="318" t="s">
        <v>1394</v>
      </c>
      <c r="C70" s="319" t="s">
        <v>543</v>
      </c>
      <c r="D70" s="320">
        <v>57</v>
      </c>
    </row>
    <row r="71" spans="1:4">
      <c r="A71" s="317">
        <v>4</v>
      </c>
      <c r="B71" s="318" t="s">
        <v>1395</v>
      </c>
      <c r="C71" s="319" t="s">
        <v>544</v>
      </c>
      <c r="D71" s="320">
        <v>114</v>
      </c>
    </row>
    <row r="72" spans="1:4">
      <c r="A72" s="317">
        <v>5</v>
      </c>
      <c r="B72" s="318" t="s">
        <v>1396</v>
      </c>
      <c r="C72" s="319" t="s">
        <v>1397</v>
      </c>
      <c r="D72" s="320">
        <v>95</v>
      </c>
    </row>
    <row r="73" spans="1:4">
      <c r="A73" s="317">
        <v>6</v>
      </c>
      <c r="B73" s="655" t="s">
        <v>1398</v>
      </c>
      <c r="C73" s="319" t="s">
        <v>1399</v>
      </c>
      <c r="D73" s="320">
        <v>55</v>
      </c>
    </row>
    <row r="74" spans="1:4">
      <c r="A74" s="317">
        <v>7</v>
      </c>
      <c r="B74" s="657"/>
      <c r="C74" s="319" t="s">
        <v>540</v>
      </c>
      <c r="D74" s="320">
        <v>54</v>
      </c>
    </row>
    <row r="75" spans="1:4">
      <c r="A75" s="317">
        <v>8</v>
      </c>
      <c r="B75" s="656"/>
      <c r="C75" s="319" t="s">
        <v>541</v>
      </c>
      <c r="D75" s="320">
        <v>30</v>
      </c>
    </row>
    <row r="76" spans="1:4">
      <c r="A76" s="316" t="s">
        <v>545</v>
      </c>
      <c r="B76" s="333" t="s">
        <v>463</v>
      </c>
      <c r="C76" s="321"/>
      <c r="D76" s="315">
        <f>SUM(D77:D78)</f>
        <v>181</v>
      </c>
    </row>
    <row r="77" spans="1:4" ht="24">
      <c r="A77" s="317">
        <v>1</v>
      </c>
      <c r="B77" s="655" t="s">
        <v>384</v>
      </c>
      <c r="C77" s="319" t="s">
        <v>546</v>
      </c>
      <c r="D77" s="320">
        <v>172</v>
      </c>
    </row>
    <row r="78" spans="1:4">
      <c r="A78" s="317">
        <v>2</v>
      </c>
      <c r="B78" s="656"/>
      <c r="C78" s="319" t="s">
        <v>547</v>
      </c>
      <c r="D78" s="320">
        <v>9</v>
      </c>
    </row>
    <row r="79" spans="1:4">
      <c r="A79" s="316" t="s">
        <v>548</v>
      </c>
      <c r="B79" s="333" t="s">
        <v>136</v>
      </c>
      <c r="C79" s="321"/>
      <c r="D79" s="315">
        <f>SUM(D80:D81)</f>
        <v>39</v>
      </c>
    </row>
    <row r="80" spans="1:4">
      <c r="A80" s="317">
        <v>1</v>
      </c>
      <c r="B80" s="655" t="s">
        <v>384</v>
      </c>
      <c r="C80" s="319" t="s">
        <v>487</v>
      </c>
      <c r="D80" s="320">
        <v>31</v>
      </c>
    </row>
    <row r="81" spans="1:4">
      <c r="A81" s="317">
        <v>2</v>
      </c>
      <c r="B81" s="656"/>
      <c r="C81" s="319" t="s">
        <v>549</v>
      </c>
      <c r="D81" s="320">
        <v>8</v>
      </c>
    </row>
    <row r="82" spans="1:4">
      <c r="A82" s="316" t="s">
        <v>550</v>
      </c>
      <c r="B82" s="333" t="s">
        <v>137</v>
      </c>
      <c r="C82" s="321"/>
      <c r="D82" s="315">
        <f>D83</f>
        <v>60</v>
      </c>
    </row>
    <row r="83" spans="1:4">
      <c r="A83" s="322" t="s">
        <v>551</v>
      </c>
      <c r="B83" s="318" t="s">
        <v>552</v>
      </c>
      <c r="C83" s="319" t="s">
        <v>487</v>
      </c>
      <c r="D83" s="320">
        <v>60</v>
      </c>
    </row>
    <row r="84" spans="1:4">
      <c r="A84" s="316" t="s">
        <v>553</v>
      </c>
      <c r="B84" s="333" t="s">
        <v>554</v>
      </c>
      <c r="C84" s="321"/>
      <c r="D84" s="315">
        <f>SUM(D85:D90)</f>
        <v>220</v>
      </c>
    </row>
    <row r="85" spans="1:4">
      <c r="A85" s="317">
        <v>1</v>
      </c>
      <c r="B85" s="655" t="s">
        <v>384</v>
      </c>
      <c r="C85" s="319" t="s">
        <v>555</v>
      </c>
      <c r="D85" s="320">
        <v>30</v>
      </c>
    </row>
    <row r="86" spans="1:4">
      <c r="A86" s="317">
        <v>2</v>
      </c>
      <c r="B86" s="657"/>
      <c r="C86" s="319" t="s">
        <v>556</v>
      </c>
      <c r="D86" s="320">
        <v>44</v>
      </c>
    </row>
    <row r="87" spans="1:4">
      <c r="A87" s="317">
        <v>3</v>
      </c>
      <c r="B87" s="656"/>
      <c r="C87" s="319" t="s">
        <v>557</v>
      </c>
      <c r="D87" s="320">
        <v>21</v>
      </c>
    </row>
    <row r="88" spans="1:4" ht="24">
      <c r="A88" s="317">
        <v>4</v>
      </c>
      <c r="B88" s="318" t="s">
        <v>1400</v>
      </c>
      <c r="C88" s="319" t="s">
        <v>558</v>
      </c>
      <c r="D88" s="320">
        <v>45</v>
      </c>
    </row>
    <row r="89" spans="1:4">
      <c r="A89" s="317">
        <v>5</v>
      </c>
      <c r="B89" s="318" t="s">
        <v>1401</v>
      </c>
      <c r="C89" s="319" t="s">
        <v>559</v>
      </c>
      <c r="D89" s="320">
        <v>40</v>
      </c>
    </row>
    <row r="90" spans="1:4">
      <c r="A90" s="317">
        <v>6</v>
      </c>
      <c r="B90" s="318" t="s">
        <v>1402</v>
      </c>
      <c r="C90" s="319" t="s">
        <v>560</v>
      </c>
      <c r="D90" s="320">
        <v>40</v>
      </c>
    </row>
    <row r="91" spans="1:4">
      <c r="A91" s="316" t="s">
        <v>1403</v>
      </c>
      <c r="B91" s="333" t="s">
        <v>1404</v>
      </c>
      <c r="C91" s="319" t="s">
        <v>561</v>
      </c>
      <c r="D91" s="315">
        <v>400</v>
      </c>
    </row>
  </sheetData>
  <mergeCells count="13">
    <mergeCell ref="B36:B40"/>
    <mergeCell ref="B51:B52"/>
    <mergeCell ref="B85:B87"/>
    <mergeCell ref="B55:B59"/>
    <mergeCell ref="B61:B62"/>
    <mergeCell ref="B73:B75"/>
    <mergeCell ref="B77:B78"/>
    <mergeCell ref="B80:B81"/>
    <mergeCell ref="A1:B1"/>
    <mergeCell ref="A2:D2"/>
    <mergeCell ref="B5:C5"/>
    <mergeCell ref="B6:C6"/>
    <mergeCell ref="B29:B30"/>
  </mergeCells>
  <phoneticPr fontId="67" type="noConversion"/>
  <printOptions horizontalCentered="1"/>
  <pageMargins left="0.70866141732283505" right="0.70866141732283505" top="0.74803149606299202" bottom="0.74803149606299202" header="0.31496062992126" footer="0.31496062992126"/>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N206"/>
  <sheetViews>
    <sheetView zoomScaleNormal="100" zoomScaleSheetLayoutView="100" workbookViewId="0">
      <selection activeCell="D43" sqref="D43"/>
    </sheetView>
  </sheetViews>
  <sheetFormatPr defaultColWidth="9" defaultRowHeight="15"/>
  <cols>
    <col min="1" max="1" width="30.625" style="352" customWidth="1"/>
    <col min="2" max="2" width="9.75" style="156" customWidth="1"/>
    <col min="3" max="3" width="12.125" style="352" customWidth="1"/>
    <col min="4" max="5" width="9.5" style="352" customWidth="1"/>
    <col min="6" max="6" width="7.875" style="352" customWidth="1"/>
    <col min="7" max="16384" width="9" style="349"/>
  </cols>
  <sheetData>
    <row r="1" spans="1:14" s="351" customFormat="1" ht="17.25" customHeight="1">
      <c r="A1" s="453" t="s">
        <v>1561</v>
      </c>
      <c r="B1" s="157"/>
      <c r="C1" s="350"/>
      <c r="D1" s="350"/>
      <c r="E1" s="350"/>
      <c r="F1" s="350"/>
    </row>
    <row r="2" spans="1:14" ht="25.5" customHeight="1">
      <c r="A2" s="658" t="s">
        <v>1922</v>
      </c>
      <c r="B2" s="658"/>
      <c r="C2" s="658"/>
      <c r="D2" s="658"/>
      <c r="E2" s="658"/>
      <c r="F2" s="658"/>
      <c r="G2" s="658"/>
    </row>
    <row r="3" spans="1:14" s="154" customFormat="1" ht="15" customHeight="1">
      <c r="G3" s="158" t="s">
        <v>562</v>
      </c>
    </row>
    <row r="4" spans="1:14" s="155" customFormat="1" ht="61.5" customHeight="1">
      <c r="A4" s="347" t="s">
        <v>1047</v>
      </c>
      <c r="B4" s="347" t="s">
        <v>1048</v>
      </c>
      <c r="C4" s="348" t="s">
        <v>1049</v>
      </c>
      <c r="D4" s="348" t="s">
        <v>1050</v>
      </c>
      <c r="E4" s="348" t="s">
        <v>1051</v>
      </c>
      <c r="F4" s="348" t="s">
        <v>1052</v>
      </c>
      <c r="G4" s="348" t="s">
        <v>1053</v>
      </c>
      <c r="I4" s="536"/>
      <c r="J4" s="536"/>
      <c r="K4" s="536"/>
      <c r="L4" s="536"/>
      <c r="M4" s="536"/>
      <c r="N4" s="536"/>
    </row>
    <row r="5" spans="1:14">
      <c r="A5" s="518" t="s">
        <v>172</v>
      </c>
      <c r="B5" s="410"/>
      <c r="C5" s="518" t="s">
        <v>11</v>
      </c>
      <c r="D5" s="518" t="s">
        <v>11</v>
      </c>
      <c r="E5" s="518" t="s">
        <v>11</v>
      </c>
      <c r="F5" s="518" t="s">
        <v>11</v>
      </c>
      <c r="G5" s="518" t="s">
        <v>11</v>
      </c>
      <c r="I5" s="351"/>
      <c r="J5" s="351"/>
      <c r="K5" s="351"/>
      <c r="L5" s="351"/>
      <c r="M5" s="351"/>
      <c r="N5" s="351"/>
    </row>
    <row r="6" spans="1:14" s="155" customFormat="1" ht="14.25">
      <c r="A6" s="410" t="s">
        <v>12</v>
      </c>
      <c r="B6" s="410">
        <v>46000</v>
      </c>
      <c r="C6" s="410">
        <f>SUM(C7,C113)</f>
        <v>12130</v>
      </c>
      <c r="D6" s="410">
        <f>SUM(D7,D113)</f>
        <v>3520</v>
      </c>
      <c r="E6" s="410">
        <f>SUM(E7,E113)</f>
        <v>1550</v>
      </c>
      <c r="F6" s="410">
        <f>SUM(F7,F113)</f>
        <v>800</v>
      </c>
      <c r="G6" s="410">
        <f>SUM(G7,G113)</f>
        <v>28000</v>
      </c>
      <c r="I6" s="537"/>
      <c r="J6" s="537"/>
      <c r="K6" s="537"/>
      <c r="L6" s="537"/>
      <c r="M6" s="537"/>
      <c r="N6" s="537"/>
    </row>
    <row r="7" spans="1:14" s="155" customFormat="1" ht="14.25">
      <c r="A7" s="411" t="s">
        <v>13</v>
      </c>
      <c r="B7" s="410">
        <f>SUM(C7:G7)</f>
        <v>40191</v>
      </c>
      <c r="C7" s="410">
        <f>SUM(C8,C15,C23,C32,C38,C48,C56,C63,C72,C83,C91,C97,C105)</f>
        <v>9491</v>
      </c>
      <c r="D7" s="410">
        <f>SUM(D8,D15,D23,D32,D38,D48,D56,D63,D72,D83,D91,D97,D105)</f>
        <v>2100</v>
      </c>
      <c r="E7" s="410"/>
      <c r="F7" s="410">
        <f>SUM(F8,F15,F23,F32,F38,F48,F56,F63,F72,F83,F91,F97,F105)</f>
        <v>800</v>
      </c>
      <c r="G7" s="410">
        <f>SUM(G8,G15,G23,G32,G38,G48,G56,G63,G72,G83,G91,G97,G105)</f>
        <v>27800</v>
      </c>
      <c r="I7" s="537"/>
      <c r="J7" s="537"/>
      <c r="K7" s="537"/>
      <c r="L7" s="537"/>
      <c r="M7" s="537"/>
      <c r="N7" s="537"/>
    </row>
    <row r="8" spans="1:14" s="155" customFormat="1" ht="14.25">
      <c r="A8" s="411" t="s">
        <v>15</v>
      </c>
      <c r="B8" s="410">
        <f t="shared" ref="B8:B70" si="0">SUM(C8:G8)</f>
        <v>490</v>
      </c>
      <c r="C8" s="410">
        <f>SUM(C9:C14)</f>
        <v>490</v>
      </c>
      <c r="D8" s="410"/>
      <c r="E8" s="410"/>
      <c r="F8" s="410"/>
      <c r="G8" s="410"/>
      <c r="I8" s="536"/>
      <c r="J8" s="536"/>
      <c r="K8" s="536"/>
      <c r="L8" s="536"/>
      <c r="M8" s="536"/>
      <c r="N8" s="536"/>
    </row>
    <row r="9" spans="1:14">
      <c r="A9" s="519" t="s">
        <v>16</v>
      </c>
      <c r="B9" s="410">
        <f t="shared" si="0"/>
        <v>172</v>
      </c>
      <c r="C9" s="518">
        <v>172</v>
      </c>
      <c r="D9" s="518"/>
      <c r="E9" s="518"/>
      <c r="F9" s="518"/>
      <c r="G9" s="518"/>
    </row>
    <row r="10" spans="1:14">
      <c r="A10" s="519" t="s">
        <v>173</v>
      </c>
      <c r="B10" s="410">
        <f t="shared" si="0"/>
        <v>45</v>
      </c>
      <c r="C10" s="518">
        <v>45</v>
      </c>
      <c r="D10" s="518"/>
      <c r="E10" s="518"/>
      <c r="F10" s="518"/>
      <c r="G10" s="518"/>
    </row>
    <row r="11" spans="1:14">
      <c r="A11" s="519" t="s">
        <v>174</v>
      </c>
      <c r="B11" s="410">
        <f t="shared" si="0"/>
        <v>106</v>
      </c>
      <c r="C11" s="518">
        <v>106</v>
      </c>
      <c r="D11" s="518"/>
      <c r="E11" s="518"/>
      <c r="F11" s="518"/>
      <c r="G11" s="518"/>
    </row>
    <row r="12" spans="1:14">
      <c r="A12" s="519" t="s">
        <v>175</v>
      </c>
      <c r="B12" s="410">
        <f t="shared" si="0"/>
        <v>113</v>
      </c>
      <c r="C12" s="518">
        <v>113</v>
      </c>
      <c r="D12" s="518"/>
      <c r="E12" s="518"/>
      <c r="F12" s="518"/>
      <c r="G12" s="518"/>
    </row>
    <row r="13" spans="1:14">
      <c r="A13" s="519" t="s">
        <v>176</v>
      </c>
      <c r="B13" s="410">
        <f t="shared" si="0"/>
        <v>20</v>
      </c>
      <c r="C13" s="518">
        <v>20</v>
      </c>
      <c r="D13" s="518"/>
      <c r="E13" s="518"/>
      <c r="F13" s="518"/>
      <c r="G13" s="518"/>
    </row>
    <row r="14" spans="1:14">
      <c r="A14" s="519" t="s">
        <v>177</v>
      </c>
      <c r="B14" s="410">
        <f t="shared" si="0"/>
        <v>34</v>
      </c>
      <c r="C14" s="518">
        <v>34</v>
      </c>
      <c r="D14" s="518"/>
      <c r="E14" s="518"/>
      <c r="F14" s="518"/>
      <c r="G14" s="518"/>
    </row>
    <row r="15" spans="1:14" s="155" customFormat="1" ht="14.25">
      <c r="A15" s="411" t="s">
        <v>17</v>
      </c>
      <c r="B15" s="410">
        <f t="shared" si="0"/>
        <v>561</v>
      </c>
      <c r="C15" s="410">
        <f>SUM(C16:C22)</f>
        <v>241</v>
      </c>
      <c r="D15" s="410">
        <f t="shared" ref="D15:F15" si="1">SUM(D16:D22)</f>
        <v>300</v>
      </c>
      <c r="E15" s="410"/>
      <c r="F15" s="410">
        <f t="shared" si="1"/>
        <v>20</v>
      </c>
      <c r="G15" s="410"/>
    </row>
    <row r="16" spans="1:14">
      <c r="A16" s="519" t="s">
        <v>18</v>
      </c>
      <c r="B16" s="410">
        <f t="shared" si="0"/>
        <v>407</v>
      </c>
      <c r="C16" s="518">
        <v>107</v>
      </c>
      <c r="D16" s="518">
        <v>300</v>
      </c>
      <c r="E16" s="518"/>
      <c r="F16" s="518"/>
      <c r="G16" s="518"/>
    </row>
    <row r="17" spans="1:7">
      <c r="A17" s="519" t="s">
        <v>178</v>
      </c>
      <c r="B17" s="410">
        <f t="shared" si="0"/>
        <v>10</v>
      </c>
      <c r="C17" s="518">
        <v>10</v>
      </c>
      <c r="D17" s="518"/>
      <c r="E17" s="518"/>
      <c r="F17" s="518"/>
      <c r="G17" s="518"/>
    </row>
    <row r="18" spans="1:7" hidden="1">
      <c r="A18" s="519" t="s">
        <v>179</v>
      </c>
      <c r="B18" s="410">
        <f t="shared" si="0"/>
        <v>0</v>
      </c>
      <c r="C18" s="518"/>
      <c r="D18" s="518"/>
      <c r="E18" s="518"/>
      <c r="F18" s="518"/>
      <c r="G18" s="518"/>
    </row>
    <row r="19" spans="1:7">
      <c r="A19" s="519" t="s">
        <v>180</v>
      </c>
      <c r="B19" s="410">
        <f t="shared" si="0"/>
        <v>24</v>
      </c>
      <c r="C19" s="518">
        <v>24</v>
      </c>
      <c r="D19" s="518"/>
      <c r="E19" s="518"/>
      <c r="F19" s="518"/>
      <c r="G19" s="518"/>
    </row>
    <row r="20" spans="1:7">
      <c r="A20" s="519" t="s">
        <v>1738</v>
      </c>
      <c r="B20" s="410">
        <f t="shared" si="0"/>
        <v>10</v>
      </c>
      <c r="C20" s="518">
        <v>10</v>
      </c>
      <c r="D20" s="518"/>
      <c r="E20" s="518"/>
      <c r="F20" s="518"/>
      <c r="G20" s="518"/>
    </row>
    <row r="21" spans="1:7">
      <c r="A21" s="519" t="s">
        <v>19</v>
      </c>
      <c r="B21" s="410">
        <f t="shared" si="0"/>
        <v>50</v>
      </c>
      <c r="C21" s="518">
        <v>40</v>
      </c>
      <c r="D21" s="518"/>
      <c r="E21" s="518"/>
      <c r="F21" s="518">
        <v>10</v>
      </c>
      <c r="G21" s="518"/>
    </row>
    <row r="22" spans="1:7">
      <c r="A22" s="519" t="s">
        <v>20</v>
      </c>
      <c r="B22" s="410">
        <f t="shared" si="0"/>
        <v>60</v>
      </c>
      <c r="C22" s="518">
        <v>50</v>
      </c>
      <c r="D22" s="518"/>
      <c r="E22" s="518"/>
      <c r="F22" s="518">
        <v>10</v>
      </c>
      <c r="G22" s="518"/>
    </row>
    <row r="23" spans="1:7" s="155" customFormat="1" ht="14.25">
      <c r="A23" s="411" t="s">
        <v>21</v>
      </c>
      <c r="B23" s="410">
        <f t="shared" si="0"/>
        <v>527</v>
      </c>
      <c r="C23" s="410">
        <f>SUM(C24:C31)</f>
        <v>527</v>
      </c>
      <c r="D23" s="410"/>
      <c r="E23" s="410"/>
      <c r="F23" s="410"/>
      <c r="G23" s="410"/>
    </row>
    <row r="24" spans="1:7">
      <c r="A24" s="519" t="s">
        <v>22</v>
      </c>
      <c r="B24" s="410">
        <f t="shared" si="0"/>
        <v>115</v>
      </c>
      <c r="C24" s="518">
        <v>115</v>
      </c>
      <c r="D24" s="518"/>
      <c r="E24" s="518"/>
      <c r="F24" s="518"/>
      <c r="G24" s="518"/>
    </row>
    <row r="25" spans="1:7" hidden="1">
      <c r="A25" s="519" t="s">
        <v>181</v>
      </c>
      <c r="B25" s="410">
        <f t="shared" si="0"/>
        <v>0</v>
      </c>
      <c r="C25" s="518"/>
      <c r="D25" s="518"/>
      <c r="E25" s="518"/>
      <c r="F25" s="518"/>
      <c r="G25" s="518"/>
    </row>
    <row r="26" spans="1:7" hidden="1">
      <c r="A26" s="519" t="s">
        <v>182</v>
      </c>
      <c r="B26" s="410">
        <f t="shared" si="0"/>
        <v>0</v>
      </c>
      <c r="C26" s="518"/>
      <c r="D26" s="518"/>
      <c r="E26" s="518"/>
      <c r="F26" s="518"/>
      <c r="G26" s="518"/>
    </row>
    <row r="27" spans="1:7">
      <c r="A27" s="519" t="s">
        <v>23</v>
      </c>
      <c r="B27" s="410">
        <f t="shared" si="0"/>
        <v>80</v>
      </c>
      <c r="C27" s="518">
        <v>80</v>
      </c>
      <c r="D27" s="518"/>
      <c r="E27" s="518"/>
      <c r="F27" s="518"/>
      <c r="G27" s="518"/>
    </row>
    <row r="28" spans="1:7">
      <c r="A28" s="519" t="s">
        <v>24</v>
      </c>
      <c r="B28" s="410">
        <f t="shared" si="0"/>
        <v>110</v>
      </c>
      <c r="C28" s="518">
        <v>110</v>
      </c>
      <c r="D28" s="518"/>
      <c r="E28" s="518"/>
      <c r="F28" s="518"/>
      <c r="G28" s="518"/>
    </row>
    <row r="29" spans="1:7">
      <c r="A29" s="519" t="s">
        <v>25</v>
      </c>
      <c r="B29" s="410">
        <f t="shared" si="0"/>
        <v>85</v>
      </c>
      <c r="C29" s="518">
        <v>85</v>
      </c>
      <c r="D29" s="518"/>
      <c r="E29" s="518"/>
      <c r="F29" s="518"/>
      <c r="G29" s="518"/>
    </row>
    <row r="30" spans="1:7">
      <c r="A30" s="519" t="s">
        <v>26</v>
      </c>
      <c r="B30" s="410">
        <f t="shared" si="0"/>
        <v>100</v>
      </c>
      <c r="C30" s="518">
        <v>100</v>
      </c>
      <c r="D30" s="518"/>
      <c r="E30" s="518"/>
      <c r="F30" s="518"/>
      <c r="G30" s="518"/>
    </row>
    <row r="31" spans="1:7">
      <c r="A31" s="519" t="s">
        <v>27</v>
      </c>
      <c r="B31" s="410">
        <f t="shared" si="0"/>
        <v>37</v>
      </c>
      <c r="C31" s="518">
        <v>37</v>
      </c>
      <c r="D31" s="518"/>
      <c r="E31" s="518"/>
      <c r="F31" s="518"/>
      <c r="G31" s="518"/>
    </row>
    <row r="32" spans="1:7" s="155" customFormat="1" ht="14.25">
      <c r="A32" s="411" t="s">
        <v>28</v>
      </c>
      <c r="B32" s="410">
        <f t="shared" si="0"/>
        <v>455</v>
      </c>
      <c r="C32" s="410">
        <f>SUM(C33:C37)</f>
        <v>145</v>
      </c>
      <c r="D32" s="410">
        <f t="shared" ref="D32:F32" si="2">SUM(D33:D37)</f>
        <v>300</v>
      </c>
      <c r="E32" s="410"/>
      <c r="F32" s="410">
        <f t="shared" si="2"/>
        <v>10</v>
      </c>
      <c r="G32" s="410"/>
    </row>
    <row r="33" spans="1:7">
      <c r="A33" s="519" t="s">
        <v>29</v>
      </c>
      <c r="B33" s="410">
        <f t="shared" si="0"/>
        <v>106</v>
      </c>
      <c r="C33" s="518">
        <v>96</v>
      </c>
      <c r="D33" s="518"/>
      <c r="E33" s="518"/>
      <c r="F33" s="518">
        <v>10</v>
      </c>
      <c r="G33" s="518"/>
    </row>
    <row r="34" spans="1:7">
      <c r="A34" s="519" t="s">
        <v>187</v>
      </c>
      <c r="B34" s="410">
        <f t="shared" si="0"/>
        <v>310</v>
      </c>
      <c r="C34" s="518">
        <v>10</v>
      </c>
      <c r="D34" s="518">
        <v>300</v>
      </c>
      <c r="E34" s="518"/>
      <c r="F34" s="518"/>
      <c r="G34" s="518"/>
    </row>
    <row r="35" spans="1:7">
      <c r="A35" s="519" t="s">
        <v>188</v>
      </c>
      <c r="B35" s="410">
        <f t="shared" si="0"/>
        <v>17</v>
      </c>
      <c r="C35" s="518">
        <v>17</v>
      </c>
      <c r="D35" s="518"/>
      <c r="E35" s="518"/>
      <c r="F35" s="518"/>
      <c r="G35" s="518"/>
    </row>
    <row r="36" spans="1:7">
      <c r="A36" s="519" t="s">
        <v>189</v>
      </c>
      <c r="B36" s="410">
        <f t="shared" si="0"/>
        <v>2</v>
      </c>
      <c r="C36" s="518">
        <v>2</v>
      </c>
      <c r="D36" s="518"/>
      <c r="E36" s="518"/>
      <c r="F36" s="518"/>
      <c r="G36" s="518"/>
    </row>
    <row r="37" spans="1:7">
      <c r="A37" s="519" t="s">
        <v>30</v>
      </c>
      <c r="B37" s="410">
        <f t="shared" si="0"/>
        <v>20</v>
      </c>
      <c r="C37" s="518">
        <v>20</v>
      </c>
      <c r="D37" s="518"/>
      <c r="E37" s="518"/>
      <c r="F37" s="518"/>
      <c r="G37" s="518"/>
    </row>
    <row r="38" spans="1:7" s="155" customFormat="1" ht="14.25">
      <c r="A38" s="411" t="s">
        <v>31</v>
      </c>
      <c r="B38" s="410">
        <f t="shared" si="0"/>
        <v>633</v>
      </c>
      <c r="C38" s="410">
        <f>SUM(C39:C47)</f>
        <v>533</v>
      </c>
      <c r="D38" s="410"/>
      <c r="E38" s="410"/>
      <c r="F38" s="410">
        <f>SUM(F39:F47)</f>
        <v>100</v>
      </c>
      <c r="G38" s="410"/>
    </row>
    <row r="39" spans="1:7">
      <c r="A39" s="519" t="s">
        <v>32</v>
      </c>
      <c r="B39" s="410">
        <f t="shared" si="0"/>
        <v>213</v>
      </c>
      <c r="C39" s="518">
        <v>203</v>
      </c>
      <c r="D39" s="518"/>
      <c r="E39" s="518"/>
      <c r="F39" s="518">
        <v>10</v>
      </c>
      <c r="G39" s="518"/>
    </row>
    <row r="40" spans="1:7">
      <c r="A40" s="519" t="s">
        <v>190</v>
      </c>
      <c r="B40" s="410">
        <f t="shared" si="0"/>
        <v>64</v>
      </c>
      <c r="C40" s="518">
        <v>14</v>
      </c>
      <c r="D40" s="518"/>
      <c r="E40" s="518"/>
      <c r="F40" s="518">
        <v>50</v>
      </c>
      <c r="G40" s="518"/>
    </row>
    <row r="41" spans="1:7">
      <c r="A41" s="519" t="s">
        <v>191</v>
      </c>
      <c r="B41" s="410">
        <f t="shared" si="0"/>
        <v>55</v>
      </c>
      <c r="C41" s="518">
        <v>45</v>
      </c>
      <c r="D41" s="518"/>
      <c r="E41" s="518"/>
      <c r="F41" s="518">
        <v>10</v>
      </c>
      <c r="G41" s="518"/>
    </row>
    <row r="42" spans="1:7">
      <c r="A42" s="519" t="s">
        <v>192</v>
      </c>
      <c r="B42" s="410">
        <f t="shared" si="0"/>
        <v>10</v>
      </c>
      <c r="C42" s="518">
        <v>10</v>
      </c>
      <c r="D42" s="518"/>
      <c r="E42" s="518"/>
      <c r="F42" s="518"/>
      <c r="G42" s="518"/>
    </row>
    <row r="43" spans="1:7">
      <c r="A43" s="519" t="s">
        <v>1739</v>
      </c>
      <c r="B43" s="410">
        <f t="shared" si="0"/>
        <v>13</v>
      </c>
      <c r="C43" s="518">
        <v>13</v>
      </c>
      <c r="D43" s="518"/>
      <c r="E43" s="518"/>
      <c r="F43" s="518"/>
      <c r="G43" s="518"/>
    </row>
    <row r="44" spans="1:7">
      <c r="A44" s="519" t="s">
        <v>33</v>
      </c>
      <c r="B44" s="410">
        <f t="shared" si="0"/>
        <v>68</v>
      </c>
      <c r="C44" s="518">
        <v>68</v>
      </c>
      <c r="D44" s="518"/>
      <c r="E44" s="518"/>
      <c r="F44" s="518"/>
      <c r="G44" s="518"/>
    </row>
    <row r="45" spans="1:7">
      <c r="A45" s="519" t="s">
        <v>34</v>
      </c>
      <c r="B45" s="410">
        <f t="shared" si="0"/>
        <v>143</v>
      </c>
      <c r="C45" s="518">
        <v>143</v>
      </c>
      <c r="D45" s="518"/>
      <c r="E45" s="518"/>
      <c r="F45" s="518"/>
      <c r="G45" s="518"/>
    </row>
    <row r="46" spans="1:7">
      <c r="A46" s="519" t="s">
        <v>35</v>
      </c>
      <c r="B46" s="410">
        <f t="shared" si="0"/>
        <v>37</v>
      </c>
      <c r="C46" s="518">
        <v>37</v>
      </c>
      <c r="D46" s="518"/>
      <c r="E46" s="518"/>
      <c r="F46" s="518"/>
      <c r="G46" s="518"/>
    </row>
    <row r="47" spans="1:7">
      <c r="A47" s="519" t="s">
        <v>36</v>
      </c>
      <c r="B47" s="410">
        <f t="shared" si="0"/>
        <v>30</v>
      </c>
      <c r="C47" s="518"/>
      <c r="D47" s="518"/>
      <c r="E47" s="518"/>
      <c r="F47" s="518">
        <v>30</v>
      </c>
      <c r="G47" s="518"/>
    </row>
    <row r="48" spans="1:7" s="155" customFormat="1" ht="14.25">
      <c r="A48" s="411" t="s">
        <v>37</v>
      </c>
      <c r="B48" s="410">
        <f t="shared" si="0"/>
        <v>657</v>
      </c>
      <c r="C48" s="410">
        <f>SUM(C49:C55)</f>
        <v>642</v>
      </c>
      <c r="D48" s="410"/>
      <c r="E48" s="410"/>
      <c r="F48" s="410">
        <f t="shared" ref="F48" si="3">SUM(F49:F55)</f>
        <v>15</v>
      </c>
      <c r="G48" s="410"/>
    </row>
    <row r="49" spans="1:7">
      <c r="A49" s="519" t="s">
        <v>38</v>
      </c>
      <c r="B49" s="410">
        <f t="shared" si="0"/>
        <v>413</v>
      </c>
      <c r="C49" s="518">
        <v>413</v>
      </c>
      <c r="D49" s="518"/>
      <c r="E49" s="518"/>
      <c r="F49" s="518"/>
      <c r="G49" s="518"/>
    </row>
    <row r="50" spans="1:7" hidden="1">
      <c r="A50" s="519" t="s">
        <v>193</v>
      </c>
      <c r="B50" s="410">
        <f t="shared" si="0"/>
        <v>0</v>
      </c>
      <c r="C50" s="518"/>
      <c r="D50" s="518"/>
      <c r="E50" s="518"/>
      <c r="F50" s="518"/>
      <c r="G50" s="518"/>
    </row>
    <row r="51" spans="1:7" hidden="1">
      <c r="A51" s="519" t="s">
        <v>194</v>
      </c>
      <c r="B51" s="410">
        <f t="shared" si="0"/>
        <v>0</v>
      </c>
      <c r="C51" s="518"/>
      <c r="D51" s="518"/>
      <c r="E51" s="518"/>
      <c r="F51" s="518"/>
      <c r="G51" s="518"/>
    </row>
    <row r="52" spans="1:7">
      <c r="A52" s="519" t="s">
        <v>39</v>
      </c>
      <c r="B52" s="410">
        <f t="shared" si="0"/>
        <v>40</v>
      </c>
      <c r="C52" s="518">
        <v>25</v>
      </c>
      <c r="D52" s="518"/>
      <c r="E52" s="518"/>
      <c r="F52" s="518">
        <v>15</v>
      </c>
      <c r="G52" s="518"/>
    </row>
    <row r="53" spans="1:7">
      <c r="A53" s="519" t="s">
        <v>40</v>
      </c>
      <c r="B53" s="410">
        <f t="shared" si="0"/>
        <v>20</v>
      </c>
      <c r="C53" s="518">
        <v>20</v>
      </c>
      <c r="D53" s="518"/>
      <c r="E53" s="518"/>
      <c r="F53" s="518"/>
      <c r="G53" s="518"/>
    </row>
    <row r="54" spans="1:7">
      <c r="A54" s="519" t="s">
        <v>41</v>
      </c>
      <c r="B54" s="410">
        <f t="shared" si="0"/>
        <v>75</v>
      </c>
      <c r="C54" s="518">
        <v>75</v>
      </c>
      <c r="D54" s="518"/>
      <c r="E54" s="518"/>
      <c r="F54" s="518"/>
      <c r="G54" s="518"/>
    </row>
    <row r="55" spans="1:7">
      <c r="A55" s="519" t="s">
        <v>42</v>
      </c>
      <c r="B55" s="410">
        <f t="shared" si="0"/>
        <v>109</v>
      </c>
      <c r="C55" s="518">
        <v>109</v>
      </c>
      <c r="D55" s="518"/>
      <c r="E55" s="518"/>
      <c r="F55" s="518"/>
      <c r="G55" s="518"/>
    </row>
    <row r="56" spans="1:7" s="155" customFormat="1" ht="14.25">
      <c r="A56" s="411" t="s">
        <v>43</v>
      </c>
      <c r="B56" s="410">
        <f t="shared" si="0"/>
        <v>595</v>
      </c>
      <c r="C56" s="410">
        <f>SUM(C57:C62)</f>
        <v>295</v>
      </c>
      <c r="D56" s="410">
        <f>SUM(D57:D62)</f>
        <v>300</v>
      </c>
      <c r="E56" s="410"/>
      <c r="F56" s="410"/>
      <c r="G56" s="410"/>
    </row>
    <row r="57" spans="1:7">
      <c r="A57" s="519" t="s">
        <v>44</v>
      </c>
      <c r="B57" s="410">
        <f t="shared" si="0"/>
        <v>40</v>
      </c>
      <c r="C57" s="518">
        <v>40</v>
      </c>
      <c r="D57" s="518"/>
      <c r="E57" s="518"/>
      <c r="F57" s="518"/>
      <c r="G57" s="518"/>
    </row>
    <row r="58" spans="1:7" hidden="1">
      <c r="A58" s="519" t="s">
        <v>196</v>
      </c>
      <c r="B58" s="410">
        <f t="shared" si="0"/>
        <v>0</v>
      </c>
      <c r="C58" s="518"/>
      <c r="D58" s="518"/>
      <c r="E58" s="518"/>
      <c r="F58" s="518"/>
      <c r="G58" s="518"/>
    </row>
    <row r="59" spans="1:7">
      <c r="A59" s="519" t="s">
        <v>197</v>
      </c>
      <c r="B59" s="410">
        <f t="shared" si="0"/>
        <v>300</v>
      </c>
      <c r="C59" s="518"/>
      <c r="D59" s="518">
        <v>300</v>
      </c>
      <c r="E59" s="518"/>
      <c r="F59" s="518"/>
      <c r="G59" s="518"/>
    </row>
    <row r="60" spans="1:7">
      <c r="A60" s="519" t="s">
        <v>45</v>
      </c>
      <c r="B60" s="410">
        <f t="shared" si="0"/>
        <v>150</v>
      </c>
      <c r="C60" s="518">
        <v>150</v>
      </c>
      <c r="D60" s="518"/>
      <c r="E60" s="518"/>
      <c r="F60" s="518"/>
      <c r="G60" s="518"/>
    </row>
    <row r="61" spans="1:7">
      <c r="A61" s="519" t="s">
        <v>46</v>
      </c>
      <c r="B61" s="410">
        <f t="shared" si="0"/>
        <v>65</v>
      </c>
      <c r="C61" s="518">
        <v>65</v>
      </c>
      <c r="D61" s="518"/>
      <c r="E61" s="518"/>
      <c r="F61" s="518"/>
      <c r="G61" s="518"/>
    </row>
    <row r="62" spans="1:7">
      <c r="A62" s="519" t="s">
        <v>47</v>
      </c>
      <c r="B62" s="410">
        <f t="shared" si="0"/>
        <v>40</v>
      </c>
      <c r="C62" s="518">
        <v>40</v>
      </c>
      <c r="D62" s="518"/>
      <c r="E62" s="518"/>
      <c r="F62" s="518"/>
      <c r="G62" s="518"/>
    </row>
    <row r="63" spans="1:7" s="155" customFormat="1" ht="14.25">
      <c r="A63" s="411" t="s">
        <v>48</v>
      </c>
      <c r="B63" s="410">
        <f t="shared" si="0"/>
        <v>11490</v>
      </c>
      <c r="C63" s="410">
        <f>SUM(C64:C71)</f>
        <v>1380</v>
      </c>
      <c r="D63" s="410">
        <f t="shared" ref="D63:G63" si="4">SUM(D64:D71)</f>
        <v>300</v>
      </c>
      <c r="E63" s="410"/>
      <c r="F63" s="410">
        <f t="shared" si="4"/>
        <v>10</v>
      </c>
      <c r="G63" s="410">
        <f t="shared" si="4"/>
        <v>9800</v>
      </c>
    </row>
    <row r="64" spans="1:7">
      <c r="A64" s="519" t="s">
        <v>49</v>
      </c>
      <c r="B64" s="410">
        <f t="shared" si="0"/>
        <v>1053</v>
      </c>
      <c r="C64" s="518">
        <v>753</v>
      </c>
      <c r="D64" s="518">
        <v>300</v>
      </c>
      <c r="E64" s="518"/>
      <c r="F64" s="518"/>
      <c r="G64" s="518"/>
    </row>
    <row r="65" spans="1:7">
      <c r="A65" s="519" t="s">
        <v>200</v>
      </c>
      <c r="B65" s="410">
        <f t="shared" si="0"/>
        <v>22</v>
      </c>
      <c r="C65" s="518">
        <v>12</v>
      </c>
      <c r="D65" s="518"/>
      <c r="E65" s="518"/>
      <c r="F65" s="518">
        <v>10</v>
      </c>
      <c r="G65" s="518"/>
    </row>
    <row r="66" spans="1:7">
      <c r="A66" s="519" t="s">
        <v>201</v>
      </c>
      <c r="B66" s="410">
        <f t="shared" si="0"/>
        <v>30</v>
      </c>
      <c r="C66" s="518">
        <v>30</v>
      </c>
      <c r="D66" s="518"/>
      <c r="E66" s="518"/>
      <c r="F66" s="518"/>
      <c r="G66" s="518"/>
    </row>
    <row r="67" spans="1:7" hidden="1">
      <c r="A67" s="519" t="s">
        <v>202</v>
      </c>
      <c r="B67" s="410">
        <f t="shared" si="0"/>
        <v>0</v>
      </c>
      <c r="C67" s="518"/>
      <c r="D67" s="518"/>
      <c r="E67" s="518"/>
      <c r="F67" s="518"/>
      <c r="G67" s="518"/>
    </row>
    <row r="68" spans="1:7">
      <c r="A68" s="519" t="s">
        <v>203</v>
      </c>
      <c r="B68" s="410">
        <f t="shared" si="0"/>
        <v>4971</v>
      </c>
      <c r="C68" s="518">
        <v>71</v>
      </c>
      <c r="D68" s="518"/>
      <c r="E68" s="518"/>
      <c r="F68" s="518"/>
      <c r="G68" s="518">
        <v>4900</v>
      </c>
    </row>
    <row r="69" spans="1:7">
      <c r="A69" s="519" t="s">
        <v>50</v>
      </c>
      <c r="B69" s="410">
        <f t="shared" si="0"/>
        <v>231</v>
      </c>
      <c r="C69" s="518">
        <v>231</v>
      </c>
      <c r="D69" s="518"/>
      <c r="E69" s="518"/>
      <c r="F69" s="518"/>
      <c r="G69" s="518"/>
    </row>
    <row r="70" spans="1:7">
      <c r="A70" s="519" t="s">
        <v>51</v>
      </c>
      <c r="B70" s="410">
        <f t="shared" si="0"/>
        <v>5118</v>
      </c>
      <c r="C70" s="518">
        <v>218</v>
      </c>
      <c r="D70" s="518"/>
      <c r="E70" s="518"/>
      <c r="F70" s="518"/>
      <c r="G70" s="518">
        <v>4900</v>
      </c>
    </row>
    <row r="71" spans="1:7">
      <c r="A71" s="519" t="s">
        <v>52</v>
      </c>
      <c r="B71" s="410">
        <f t="shared" ref="B71:B134" si="5">SUM(C71:G71)</f>
        <v>65</v>
      </c>
      <c r="C71" s="518">
        <v>65</v>
      </c>
      <c r="D71" s="518"/>
      <c r="E71" s="518"/>
      <c r="F71" s="518"/>
      <c r="G71" s="518"/>
    </row>
    <row r="72" spans="1:7" s="155" customFormat="1" ht="14.25">
      <c r="A72" s="411" t="s">
        <v>53</v>
      </c>
      <c r="B72" s="410">
        <f t="shared" si="5"/>
        <v>2070</v>
      </c>
      <c r="C72" s="410">
        <f>SUM(C73:C82)</f>
        <v>1490</v>
      </c>
      <c r="D72" s="410">
        <f t="shared" ref="D72:F72" si="6">SUM(D73:D82)</f>
        <v>300</v>
      </c>
      <c r="E72" s="410"/>
      <c r="F72" s="410">
        <f t="shared" si="6"/>
        <v>280</v>
      </c>
      <c r="G72" s="410"/>
    </row>
    <row r="73" spans="1:7">
      <c r="A73" s="519" t="s">
        <v>54</v>
      </c>
      <c r="B73" s="410">
        <f t="shared" si="5"/>
        <v>376</v>
      </c>
      <c r="C73" s="518">
        <v>376</v>
      </c>
      <c r="D73" s="518"/>
      <c r="E73" s="518"/>
      <c r="F73" s="518"/>
      <c r="G73" s="518"/>
    </row>
    <row r="74" spans="1:7">
      <c r="A74" s="519" t="s">
        <v>205</v>
      </c>
      <c r="B74" s="410">
        <f t="shared" si="5"/>
        <v>90</v>
      </c>
      <c r="C74" s="518"/>
      <c r="D74" s="518"/>
      <c r="E74" s="518"/>
      <c r="F74" s="518">
        <v>90</v>
      </c>
      <c r="G74" s="518"/>
    </row>
    <row r="75" spans="1:7">
      <c r="A75" s="519" t="s">
        <v>206</v>
      </c>
      <c r="B75" s="410">
        <f t="shared" si="5"/>
        <v>127</v>
      </c>
      <c r="C75" s="518">
        <v>22</v>
      </c>
      <c r="D75" s="518"/>
      <c r="E75" s="518"/>
      <c r="F75" s="518">
        <v>105</v>
      </c>
      <c r="G75" s="518"/>
    </row>
    <row r="76" spans="1:7" hidden="1">
      <c r="A76" s="519" t="s">
        <v>207</v>
      </c>
      <c r="B76" s="410">
        <f t="shared" si="5"/>
        <v>0</v>
      </c>
      <c r="C76" s="518"/>
      <c r="D76" s="518"/>
      <c r="E76" s="518"/>
      <c r="F76" s="518"/>
      <c r="G76" s="518"/>
    </row>
    <row r="77" spans="1:7">
      <c r="A77" s="519" t="s">
        <v>55</v>
      </c>
      <c r="B77" s="410">
        <f t="shared" si="5"/>
        <v>455</v>
      </c>
      <c r="C77" s="518">
        <v>115</v>
      </c>
      <c r="D77" s="518">
        <v>300</v>
      </c>
      <c r="E77" s="518"/>
      <c r="F77" s="518">
        <v>40</v>
      </c>
      <c r="G77" s="518"/>
    </row>
    <row r="78" spans="1:7">
      <c r="A78" s="519" t="s">
        <v>56</v>
      </c>
      <c r="B78" s="410">
        <f t="shared" si="5"/>
        <v>126</v>
      </c>
      <c r="C78" s="518">
        <v>96</v>
      </c>
      <c r="D78" s="518"/>
      <c r="E78" s="518"/>
      <c r="F78" s="518">
        <v>30</v>
      </c>
      <c r="G78" s="518"/>
    </row>
    <row r="79" spans="1:7">
      <c r="A79" s="519" t="s">
        <v>57</v>
      </c>
      <c r="B79" s="410">
        <f t="shared" si="5"/>
        <v>195</v>
      </c>
      <c r="C79" s="518">
        <v>195</v>
      </c>
      <c r="D79" s="518"/>
      <c r="E79" s="518"/>
      <c r="F79" s="518"/>
      <c r="G79" s="518"/>
    </row>
    <row r="80" spans="1:7">
      <c r="A80" s="519" t="s">
        <v>58</v>
      </c>
      <c r="B80" s="410">
        <f t="shared" si="5"/>
        <v>250</v>
      </c>
      <c r="C80" s="518">
        <v>235</v>
      </c>
      <c r="D80" s="518"/>
      <c r="E80" s="518"/>
      <c r="F80" s="518">
        <v>15</v>
      </c>
      <c r="G80" s="518"/>
    </row>
    <row r="81" spans="1:7">
      <c r="A81" s="519" t="s">
        <v>59</v>
      </c>
      <c r="B81" s="410">
        <f t="shared" si="5"/>
        <v>341</v>
      </c>
      <c r="C81" s="518">
        <v>341</v>
      </c>
      <c r="D81" s="518"/>
      <c r="E81" s="518"/>
      <c r="F81" s="518"/>
      <c r="G81" s="518"/>
    </row>
    <row r="82" spans="1:7">
      <c r="A82" s="519" t="s">
        <v>60</v>
      </c>
      <c r="B82" s="410">
        <f t="shared" si="5"/>
        <v>110</v>
      </c>
      <c r="C82" s="518">
        <v>110</v>
      </c>
      <c r="D82" s="518"/>
      <c r="E82" s="518"/>
      <c r="F82" s="518"/>
      <c r="G82" s="518"/>
    </row>
    <row r="83" spans="1:7" s="155" customFormat="1" ht="14.25">
      <c r="A83" s="411" t="s">
        <v>61</v>
      </c>
      <c r="B83" s="410">
        <f t="shared" si="5"/>
        <v>1836</v>
      </c>
      <c r="C83" s="410">
        <f>SUM(C84:C90)</f>
        <v>1486</v>
      </c>
      <c r="D83" s="410">
        <f t="shared" ref="D83:F83" si="7">SUM(D84:D90)</f>
        <v>300</v>
      </c>
      <c r="E83" s="410"/>
      <c r="F83" s="410">
        <f t="shared" si="7"/>
        <v>50</v>
      </c>
      <c r="G83" s="410"/>
    </row>
    <row r="84" spans="1:7">
      <c r="A84" s="519" t="s">
        <v>62</v>
      </c>
      <c r="B84" s="410">
        <f t="shared" si="5"/>
        <v>836</v>
      </c>
      <c r="C84" s="518">
        <v>836</v>
      </c>
      <c r="D84" s="518"/>
      <c r="E84" s="518"/>
      <c r="F84" s="518"/>
      <c r="G84" s="518"/>
    </row>
    <row r="85" spans="1:7">
      <c r="A85" s="519" t="s">
        <v>210</v>
      </c>
      <c r="B85" s="410">
        <f t="shared" si="5"/>
        <v>25</v>
      </c>
      <c r="C85" s="518">
        <v>10</v>
      </c>
      <c r="D85" s="518"/>
      <c r="E85" s="518"/>
      <c r="F85" s="518">
        <v>15</v>
      </c>
      <c r="G85" s="518"/>
    </row>
    <row r="86" spans="1:7">
      <c r="A86" s="519" t="s">
        <v>211</v>
      </c>
      <c r="B86" s="410">
        <f t="shared" si="5"/>
        <v>10</v>
      </c>
      <c r="C86" s="518">
        <v>10</v>
      </c>
      <c r="D86" s="518"/>
      <c r="E86" s="518"/>
      <c r="F86" s="518"/>
      <c r="G86" s="518"/>
    </row>
    <row r="87" spans="1:7" hidden="1">
      <c r="A87" s="519" t="s">
        <v>212</v>
      </c>
      <c r="B87" s="410">
        <f t="shared" si="5"/>
        <v>0</v>
      </c>
      <c r="C87" s="518"/>
      <c r="D87" s="518"/>
      <c r="E87" s="518"/>
      <c r="F87" s="518"/>
      <c r="G87" s="518"/>
    </row>
    <row r="88" spans="1:7">
      <c r="A88" s="519" t="s">
        <v>63</v>
      </c>
      <c r="B88" s="410">
        <f t="shared" si="5"/>
        <v>605</v>
      </c>
      <c r="C88" s="518">
        <v>290</v>
      </c>
      <c r="D88" s="518">
        <v>300</v>
      </c>
      <c r="E88" s="518"/>
      <c r="F88" s="518">
        <v>15</v>
      </c>
      <c r="G88" s="518"/>
    </row>
    <row r="89" spans="1:7">
      <c r="A89" s="519" t="s">
        <v>64</v>
      </c>
      <c r="B89" s="410">
        <f t="shared" si="5"/>
        <v>329</v>
      </c>
      <c r="C89" s="518">
        <v>309</v>
      </c>
      <c r="D89" s="518"/>
      <c r="E89" s="518"/>
      <c r="F89" s="518">
        <v>20</v>
      </c>
      <c r="G89" s="518"/>
    </row>
    <row r="90" spans="1:7">
      <c r="A90" s="519" t="s">
        <v>65</v>
      </c>
      <c r="B90" s="410">
        <f t="shared" si="5"/>
        <v>31</v>
      </c>
      <c r="C90" s="518">
        <v>31</v>
      </c>
      <c r="D90" s="518"/>
      <c r="E90" s="518"/>
      <c r="F90" s="518"/>
      <c r="G90" s="518"/>
    </row>
    <row r="91" spans="1:7" s="155" customFormat="1" ht="14.25">
      <c r="A91" s="411" t="s">
        <v>66</v>
      </c>
      <c r="B91" s="410">
        <f t="shared" si="5"/>
        <v>760</v>
      </c>
      <c r="C91" s="410">
        <f>SUM(C92:C96)</f>
        <v>440</v>
      </c>
      <c r="D91" s="410">
        <f t="shared" ref="D91:F91" si="8">SUM(D92:D96)</f>
        <v>300</v>
      </c>
      <c r="E91" s="410"/>
      <c r="F91" s="410">
        <f t="shared" si="8"/>
        <v>20</v>
      </c>
      <c r="G91" s="410"/>
    </row>
    <row r="92" spans="1:7">
      <c r="A92" s="519" t="s">
        <v>67</v>
      </c>
      <c r="B92" s="410">
        <f t="shared" si="5"/>
        <v>165</v>
      </c>
      <c r="C92" s="518">
        <v>165</v>
      </c>
      <c r="D92" s="518"/>
      <c r="E92" s="518"/>
      <c r="F92" s="518"/>
      <c r="G92" s="518"/>
    </row>
    <row r="93" spans="1:7" hidden="1">
      <c r="A93" s="519" t="s">
        <v>213</v>
      </c>
      <c r="B93" s="410">
        <f t="shared" si="5"/>
        <v>0</v>
      </c>
      <c r="C93" s="518"/>
      <c r="D93" s="518"/>
      <c r="E93" s="518"/>
      <c r="F93" s="518"/>
      <c r="G93" s="518"/>
    </row>
    <row r="94" spans="1:7">
      <c r="A94" s="519" t="s">
        <v>68</v>
      </c>
      <c r="B94" s="410">
        <f t="shared" si="5"/>
        <v>27</v>
      </c>
      <c r="C94" s="518">
        <v>17</v>
      </c>
      <c r="D94" s="518"/>
      <c r="E94" s="518"/>
      <c r="F94" s="518">
        <v>10</v>
      </c>
      <c r="G94" s="518"/>
    </row>
    <row r="95" spans="1:7">
      <c r="A95" s="519" t="s">
        <v>69</v>
      </c>
      <c r="B95" s="410">
        <f t="shared" si="5"/>
        <v>311</v>
      </c>
      <c r="C95" s="518">
        <v>11</v>
      </c>
      <c r="D95" s="518">
        <v>300</v>
      </c>
      <c r="E95" s="518"/>
      <c r="F95" s="518"/>
      <c r="G95" s="518"/>
    </row>
    <row r="96" spans="1:7">
      <c r="A96" s="519" t="s">
        <v>70</v>
      </c>
      <c r="B96" s="410">
        <f t="shared" si="5"/>
        <v>257</v>
      </c>
      <c r="C96" s="518">
        <v>247</v>
      </c>
      <c r="D96" s="518"/>
      <c r="E96" s="518"/>
      <c r="F96" s="518">
        <v>10</v>
      </c>
      <c r="G96" s="518"/>
    </row>
    <row r="97" spans="1:7" s="155" customFormat="1" ht="14.25">
      <c r="A97" s="411" t="s">
        <v>71</v>
      </c>
      <c r="B97" s="410">
        <f t="shared" si="5"/>
        <v>1227</v>
      </c>
      <c r="C97" s="410">
        <f>SUM(C98:C104)</f>
        <v>932</v>
      </c>
      <c r="D97" s="410"/>
      <c r="E97" s="410"/>
      <c r="F97" s="410">
        <f t="shared" ref="F97" si="9">SUM(F98:F104)</f>
        <v>295</v>
      </c>
      <c r="G97" s="410"/>
    </row>
    <row r="98" spans="1:7">
      <c r="A98" s="519" t="s">
        <v>72</v>
      </c>
      <c r="B98" s="410">
        <f t="shared" si="5"/>
        <v>586</v>
      </c>
      <c r="C98" s="518">
        <v>586</v>
      </c>
      <c r="D98" s="518"/>
      <c r="E98" s="518"/>
      <c r="F98" s="518"/>
      <c r="G98" s="518"/>
    </row>
    <row r="99" spans="1:7">
      <c r="A99" s="519" t="s">
        <v>214</v>
      </c>
      <c r="B99" s="410">
        <f t="shared" si="5"/>
        <v>20</v>
      </c>
      <c r="C99" s="518">
        <v>10</v>
      </c>
      <c r="D99" s="518"/>
      <c r="E99" s="518"/>
      <c r="F99" s="518">
        <v>10</v>
      </c>
      <c r="G99" s="518"/>
    </row>
    <row r="100" spans="1:7" hidden="1">
      <c r="A100" s="519" t="s">
        <v>215</v>
      </c>
      <c r="B100" s="410">
        <f t="shared" si="5"/>
        <v>0</v>
      </c>
      <c r="C100" s="518"/>
      <c r="D100" s="518"/>
      <c r="E100" s="518"/>
      <c r="F100" s="518"/>
      <c r="G100" s="518"/>
    </row>
    <row r="101" spans="1:7">
      <c r="A101" s="519" t="s">
        <v>216</v>
      </c>
      <c r="B101" s="410">
        <f t="shared" si="5"/>
        <v>20</v>
      </c>
      <c r="C101" s="518">
        <v>10</v>
      </c>
      <c r="D101" s="518"/>
      <c r="E101" s="518"/>
      <c r="F101" s="518">
        <v>10</v>
      </c>
      <c r="G101" s="518"/>
    </row>
    <row r="102" spans="1:7">
      <c r="A102" s="519" t="s">
        <v>73</v>
      </c>
      <c r="B102" s="410">
        <f t="shared" si="5"/>
        <v>56</v>
      </c>
      <c r="C102" s="518">
        <v>56</v>
      </c>
      <c r="D102" s="518"/>
      <c r="E102" s="518"/>
      <c r="F102" s="518"/>
      <c r="G102" s="518"/>
    </row>
    <row r="103" spans="1:7">
      <c r="A103" s="519" t="s">
        <v>74</v>
      </c>
      <c r="B103" s="410">
        <f t="shared" si="5"/>
        <v>26</v>
      </c>
      <c r="C103" s="518">
        <v>26</v>
      </c>
      <c r="D103" s="518"/>
      <c r="E103" s="518"/>
      <c r="F103" s="518"/>
      <c r="G103" s="518"/>
    </row>
    <row r="104" spans="1:7">
      <c r="A104" s="519" t="s">
        <v>75</v>
      </c>
      <c r="B104" s="410">
        <f t="shared" si="5"/>
        <v>519</v>
      </c>
      <c r="C104" s="518">
        <v>244</v>
      </c>
      <c r="D104" s="518"/>
      <c r="E104" s="518"/>
      <c r="F104" s="518">
        <v>275</v>
      </c>
      <c r="G104" s="518"/>
    </row>
    <row r="105" spans="1:7" s="155" customFormat="1" ht="14.25">
      <c r="A105" s="411" t="s">
        <v>76</v>
      </c>
      <c r="B105" s="410">
        <f t="shared" si="5"/>
        <v>18890</v>
      </c>
      <c r="C105" s="410">
        <f>SUM(C106:C112)</f>
        <v>890</v>
      </c>
      <c r="D105" s="410"/>
      <c r="E105" s="410"/>
      <c r="F105" s="410"/>
      <c r="G105" s="410">
        <f t="shared" ref="G105" si="10">SUM(G106:G112)</f>
        <v>18000</v>
      </c>
    </row>
    <row r="106" spans="1:7">
      <c r="A106" s="519" t="s">
        <v>77</v>
      </c>
      <c r="B106" s="410">
        <f t="shared" si="5"/>
        <v>310</v>
      </c>
      <c r="C106" s="518">
        <v>310</v>
      </c>
      <c r="D106" s="518"/>
      <c r="E106" s="518"/>
      <c r="F106" s="518"/>
      <c r="G106" s="518"/>
    </row>
    <row r="107" spans="1:7" hidden="1">
      <c r="A107" s="519" t="s">
        <v>217</v>
      </c>
      <c r="B107" s="410">
        <f t="shared" si="5"/>
        <v>0</v>
      </c>
      <c r="C107" s="518"/>
      <c r="D107" s="518"/>
      <c r="E107" s="518"/>
      <c r="F107" s="518"/>
      <c r="G107" s="518"/>
    </row>
    <row r="108" spans="1:7">
      <c r="A108" s="519" t="s">
        <v>218</v>
      </c>
      <c r="B108" s="410">
        <f t="shared" si="5"/>
        <v>1520</v>
      </c>
      <c r="C108" s="518">
        <v>20</v>
      </c>
      <c r="D108" s="518"/>
      <c r="E108" s="518"/>
      <c r="F108" s="518"/>
      <c r="G108" s="518">
        <v>1500</v>
      </c>
    </row>
    <row r="109" spans="1:7">
      <c r="A109" s="519" t="s">
        <v>1740</v>
      </c>
      <c r="B109" s="410">
        <f t="shared" si="5"/>
        <v>30</v>
      </c>
      <c r="C109" s="518">
        <v>30</v>
      </c>
      <c r="D109" s="518"/>
      <c r="E109" s="518"/>
      <c r="F109" s="518"/>
      <c r="G109" s="518"/>
    </row>
    <row r="110" spans="1:7">
      <c r="A110" s="519" t="s">
        <v>78</v>
      </c>
      <c r="B110" s="410">
        <f t="shared" si="5"/>
        <v>30</v>
      </c>
      <c r="C110" s="518">
        <v>30</v>
      </c>
      <c r="D110" s="518"/>
      <c r="E110" s="518"/>
      <c r="F110" s="518"/>
      <c r="G110" s="518"/>
    </row>
    <row r="111" spans="1:7">
      <c r="A111" s="519" t="s">
        <v>79</v>
      </c>
      <c r="B111" s="410">
        <f t="shared" si="5"/>
        <v>16899</v>
      </c>
      <c r="C111" s="518">
        <v>399</v>
      </c>
      <c r="D111" s="518"/>
      <c r="E111" s="518"/>
      <c r="F111" s="518"/>
      <c r="G111" s="518">
        <v>16500</v>
      </c>
    </row>
    <row r="112" spans="1:7">
      <c r="A112" s="519" t="s">
        <v>80</v>
      </c>
      <c r="B112" s="410">
        <f t="shared" si="5"/>
        <v>101</v>
      </c>
      <c r="C112" s="518">
        <v>101</v>
      </c>
      <c r="D112" s="518"/>
      <c r="E112" s="518"/>
      <c r="F112" s="518"/>
      <c r="G112" s="518"/>
    </row>
    <row r="113" spans="1:7" s="155" customFormat="1" ht="14.25">
      <c r="A113" s="411" t="s">
        <v>81</v>
      </c>
      <c r="B113" s="410">
        <f t="shared" si="5"/>
        <v>5809</v>
      </c>
      <c r="C113" s="410">
        <f>SUM(C115,C126,C144,C155,C161,C166,C169,C173,C174,C175,C181,C201,C205,C206)</f>
        <v>2639</v>
      </c>
      <c r="D113" s="410">
        <f t="shared" ref="D113:G113" si="11">SUM(D115,D126,D144,D155,D161,D166,D169,D173,D174,D175,D181,D201,D205,D206)</f>
        <v>1420</v>
      </c>
      <c r="E113" s="410">
        <f t="shared" si="11"/>
        <v>1550</v>
      </c>
      <c r="F113" s="410"/>
      <c r="G113" s="410">
        <f t="shared" si="11"/>
        <v>200</v>
      </c>
    </row>
    <row r="114" spans="1:7" hidden="1">
      <c r="A114" s="519" t="s">
        <v>169</v>
      </c>
      <c r="B114" s="410">
        <f t="shared" si="5"/>
        <v>0</v>
      </c>
      <c r="C114" s="518"/>
      <c r="D114" s="518"/>
      <c r="E114" s="518"/>
      <c r="F114" s="518"/>
      <c r="G114" s="518"/>
    </row>
    <row r="115" spans="1:7" s="155" customFormat="1" ht="14.25">
      <c r="A115" s="411" t="s">
        <v>83</v>
      </c>
      <c r="B115" s="410">
        <f t="shared" si="5"/>
        <v>125</v>
      </c>
      <c r="C115" s="410">
        <v>100</v>
      </c>
      <c r="D115" s="410">
        <v>11</v>
      </c>
      <c r="E115" s="410">
        <v>14</v>
      </c>
      <c r="F115" s="410"/>
      <c r="G115" s="410"/>
    </row>
    <row r="116" spans="1:7">
      <c r="A116" s="519" t="s">
        <v>84</v>
      </c>
      <c r="B116" s="410">
        <f t="shared" si="5"/>
        <v>125</v>
      </c>
      <c r="C116" s="518">
        <v>100</v>
      </c>
      <c r="D116" s="518">
        <v>11</v>
      </c>
      <c r="E116" s="518">
        <v>14</v>
      </c>
      <c r="F116" s="518"/>
      <c r="G116" s="518"/>
    </row>
    <row r="117" spans="1:7" hidden="1">
      <c r="A117" s="519" t="s">
        <v>85</v>
      </c>
      <c r="B117" s="410">
        <f t="shared" si="5"/>
        <v>0</v>
      </c>
      <c r="C117" s="518"/>
      <c r="D117" s="518"/>
      <c r="E117" s="518"/>
      <c r="F117" s="518"/>
      <c r="G117" s="518"/>
    </row>
    <row r="118" spans="1:7" hidden="1">
      <c r="A118" s="519" t="s">
        <v>86</v>
      </c>
      <c r="B118" s="410">
        <f t="shared" si="5"/>
        <v>0</v>
      </c>
      <c r="C118" s="518"/>
      <c r="D118" s="518"/>
      <c r="E118" s="518"/>
      <c r="F118" s="518"/>
      <c r="G118" s="518"/>
    </row>
    <row r="119" spans="1:7" hidden="1">
      <c r="A119" s="519" t="s">
        <v>87</v>
      </c>
      <c r="B119" s="410">
        <f t="shared" si="5"/>
        <v>0</v>
      </c>
      <c r="C119" s="518"/>
      <c r="D119" s="518"/>
      <c r="E119" s="518"/>
      <c r="F119" s="518"/>
      <c r="G119" s="518"/>
    </row>
    <row r="120" spans="1:7" hidden="1">
      <c r="A120" s="519" t="s">
        <v>88</v>
      </c>
      <c r="B120" s="410">
        <f t="shared" si="5"/>
        <v>0</v>
      </c>
      <c r="C120" s="518"/>
      <c r="D120" s="518"/>
      <c r="E120" s="518"/>
      <c r="F120" s="518"/>
      <c r="G120" s="518"/>
    </row>
    <row r="121" spans="1:7" hidden="1">
      <c r="A121" s="519" t="s">
        <v>89</v>
      </c>
      <c r="B121" s="410">
        <f t="shared" si="5"/>
        <v>0</v>
      </c>
      <c r="C121" s="518"/>
      <c r="D121" s="518"/>
      <c r="E121" s="518"/>
      <c r="F121" s="518"/>
      <c r="G121" s="518"/>
    </row>
    <row r="122" spans="1:7" hidden="1">
      <c r="A122" s="519" t="s">
        <v>90</v>
      </c>
      <c r="B122" s="410">
        <f t="shared" si="5"/>
        <v>0</v>
      </c>
      <c r="C122" s="518"/>
      <c r="D122" s="518"/>
      <c r="E122" s="518"/>
      <c r="F122" s="518"/>
      <c r="G122" s="518"/>
    </row>
    <row r="123" spans="1:7" hidden="1">
      <c r="A123" s="519" t="s">
        <v>91</v>
      </c>
      <c r="B123" s="410">
        <f t="shared" si="5"/>
        <v>0</v>
      </c>
      <c r="C123" s="518"/>
      <c r="D123" s="518"/>
      <c r="E123" s="518"/>
      <c r="F123" s="518"/>
      <c r="G123" s="518"/>
    </row>
    <row r="124" spans="1:7" hidden="1">
      <c r="A124" s="519" t="s">
        <v>92</v>
      </c>
      <c r="B124" s="410">
        <f t="shared" si="5"/>
        <v>0</v>
      </c>
      <c r="C124" s="518"/>
      <c r="D124" s="518"/>
      <c r="E124" s="518"/>
      <c r="F124" s="518"/>
      <c r="G124" s="518"/>
    </row>
    <row r="125" spans="1:7" hidden="1">
      <c r="A125" s="519" t="s">
        <v>93</v>
      </c>
      <c r="B125" s="410">
        <f t="shared" si="5"/>
        <v>0</v>
      </c>
      <c r="C125" s="518"/>
      <c r="D125" s="518"/>
      <c r="E125" s="518"/>
      <c r="F125" s="518"/>
      <c r="G125" s="518"/>
    </row>
    <row r="126" spans="1:7" s="155" customFormat="1" ht="14.25">
      <c r="A126" s="411" t="s">
        <v>94</v>
      </c>
      <c r="B126" s="410">
        <f t="shared" si="5"/>
        <v>128</v>
      </c>
      <c r="C126" s="410">
        <v>100</v>
      </c>
      <c r="D126" s="410">
        <v>21</v>
      </c>
      <c r="E126" s="410">
        <v>7</v>
      </c>
      <c r="F126" s="410"/>
      <c r="G126" s="410"/>
    </row>
    <row r="127" spans="1:7">
      <c r="A127" s="519" t="s">
        <v>84</v>
      </c>
      <c r="B127" s="410">
        <f t="shared" si="5"/>
        <v>128</v>
      </c>
      <c r="C127" s="518">
        <v>100</v>
      </c>
      <c r="D127" s="518">
        <v>21</v>
      </c>
      <c r="E127" s="518">
        <v>7</v>
      </c>
      <c r="F127" s="518"/>
      <c r="G127" s="518"/>
    </row>
    <row r="128" spans="1:7" hidden="1">
      <c r="A128" s="519" t="s">
        <v>95</v>
      </c>
      <c r="B128" s="410">
        <f t="shared" si="5"/>
        <v>0</v>
      </c>
      <c r="C128" s="518"/>
      <c r="D128" s="518"/>
      <c r="E128" s="518"/>
      <c r="F128" s="518"/>
      <c r="G128" s="518"/>
    </row>
    <row r="129" spans="1:7" hidden="1">
      <c r="A129" s="519" t="s">
        <v>96</v>
      </c>
      <c r="B129" s="410">
        <f t="shared" si="5"/>
        <v>0</v>
      </c>
      <c r="C129" s="518"/>
      <c r="D129" s="518"/>
      <c r="E129" s="518"/>
      <c r="F129" s="518"/>
      <c r="G129" s="518"/>
    </row>
    <row r="130" spans="1:7" hidden="1">
      <c r="A130" s="519" t="s">
        <v>97</v>
      </c>
      <c r="B130" s="410">
        <f t="shared" si="5"/>
        <v>0</v>
      </c>
      <c r="C130" s="518"/>
      <c r="D130" s="518"/>
      <c r="E130" s="518"/>
      <c r="F130" s="518"/>
      <c r="G130" s="518"/>
    </row>
    <row r="131" spans="1:7" hidden="1">
      <c r="A131" s="519" t="s">
        <v>98</v>
      </c>
      <c r="B131" s="410">
        <f t="shared" si="5"/>
        <v>0</v>
      </c>
      <c r="C131" s="518"/>
      <c r="D131" s="518"/>
      <c r="E131" s="518"/>
      <c r="F131" s="518"/>
      <c r="G131" s="518"/>
    </row>
    <row r="132" spans="1:7" hidden="1">
      <c r="A132" s="519" t="s">
        <v>99</v>
      </c>
      <c r="B132" s="410">
        <f t="shared" si="5"/>
        <v>0</v>
      </c>
      <c r="C132" s="518"/>
      <c r="D132" s="518"/>
      <c r="E132" s="518"/>
      <c r="F132" s="518"/>
      <c r="G132" s="518"/>
    </row>
    <row r="133" spans="1:7" hidden="1">
      <c r="A133" s="519" t="s">
        <v>100</v>
      </c>
      <c r="B133" s="410">
        <f t="shared" si="5"/>
        <v>0</v>
      </c>
      <c r="C133" s="518"/>
      <c r="D133" s="518"/>
      <c r="E133" s="518"/>
      <c r="F133" s="518"/>
      <c r="G133" s="518"/>
    </row>
    <row r="134" spans="1:7" hidden="1">
      <c r="A134" s="519" t="s">
        <v>101</v>
      </c>
      <c r="B134" s="410">
        <f t="shared" si="5"/>
        <v>0</v>
      </c>
      <c r="C134" s="518"/>
      <c r="D134" s="518"/>
      <c r="E134" s="518"/>
      <c r="F134" s="518"/>
      <c r="G134" s="518"/>
    </row>
    <row r="135" spans="1:7" hidden="1">
      <c r="A135" s="519" t="s">
        <v>102</v>
      </c>
      <c r="B135" s="410">
        <f t="shared" ref="B135:B198" si="12">SUM(C135:G135)</f>
        <v>0</v>
      </c>
      <c r="C135" s="518"/>
      <c r="D135" s="518"/>
      <c r="E135" s="518"/>
      <c r="F135" s="518"/>
      <c r="G135" s="518"/>
    </row>
    <row r="136" spans="1:7" hidden="1">
      <c r="A136" s="519" t="s">
        <v>1734</v>
      </c>
      <c r="B136" s="410">
        <f t="shared" si="12"/>
        <v>0</v>
      </c>
      <c r="C136" s="518"/>
      <c r="D136" s="518"/>
      <c r="E136" s="518"/>
      <c r="F136" s="518"/>
      <c r="G136" s="518"/>
    </row>
    <row r="137" spans="1:7" hidden="1">
      <c r="A137" s="519" t="s">
        <v>104</v>
      </c>
      <c r="B137" s="410">
        <f t="shared" si="12"/>
        <v>0</v>
      </c>
      <c r="C137" s="518"/>
      <c r="D137" s="518"/>
      <c r="E137" s="518"/>
      <c r="F137" s="518"/>
      <c r="G137" s="518"/>
    </row>
    <row r="138" spans="1:7" hidden="1">
      <c r="A138" s="519" t="s">
        <v>105</v>
      </c>
      <c r="B138" s="410">
        <f t="shared" si="12"/>
        <v>0</v>
      </c>
      <c r="C138" s="518"/>
      <c r="D138" s="518"/>
      <c r="E138" s="518"/>
      <c r="F138" s="518"/>
      <c r="G138" s="518"/>
    </row>
    <row r="139" spans="1:7" hidden="1">
      <c r="A139" s="519" t="s">
        <v>84</v>
      </c>
      <c r="B139" s="410">
        <f t="shared" si="12"/>
        <v>0</v>
      </c>
      <c r="C139" s="518"/>
      <c r="D139" s="518"/>
      <c r="E139" s="518"/>
      <c r="F139" s="518"/>
      <c r="G139" s="518"/>
    </row>
    <row r="140" spans="1:7" hidden="1">
      <c r="A140" s="519" t="s">
        <v>106</v>
      </c>
      <c r="B140" s="410">
        <f t="shared" si="12"/>
        <v>0</v>
      </c>
      <c r="C140" s="518"/>
      <c r="D140" s="518"/>
      <c r="E140" s="518"/>
      <c r="F140" s="518"/>
      <c r="G140" s="518"/>
    </row>
    <row r="141" spans="1:7" hidden="1">
      <c r="A141" s="519" t="s">
        <v>107</v>
      </c>
      <c r="B141" s="410">
        <f t="shared" si="12"/>
        <v>0</v>
      </c>
      <c r="C141" s="518"/>
      <c r="D141" s="518"/>
      <c r="E141" s="518"/>
      <c r="F141" s="518"/>
      <c r="G141" s="518"/>
    </row>
    <row r="142" spans="1:7" hidden="1">
      <c r="A142" s="519" t="s">
        <v>108</v>
      </c>
      <c r="B142" s="410">
        <f t="shared" si="12"/>
        <v>0</v>
      </c>
      <c r="C142" s="518"/>
      <c r="D142" s="518"/>
      <c r="E142" s="518"/>
      <c r="F142" s="518"/>
      <c r="G142" s="518"/>
    </row>
    <row r="143" spans="1:7" hidden="1">
      <c r="A143" s="519" t="s">
        <v>109</v>
      </c>
      <c r="B143" s="410">
        <f t="shared" si="12"/>
        <v>0</v>
      </c>
      <c r="C143" s="518"/>
      <c r="D143" s="518"/>
      <c r="E143" s="518"/>
      <c r="F143" s="518"/>
      <c r="G143" s="518"/>
    </row>
    <row r="144" spans="1:7" s="155" customFormat="1" ht="14.25">
      <c r="A144" s="411" t="s">
        <v>110</v>
      </c>
      <c r="B144" s="410">
        <f t="shared" si="12"/>
        <v>147</v>
      </c>
      <c r="C144" s="410">
        <v>112</v>
      </c>
      <c r="D144" s="410">
        <v>22</v>
      </c>
      <c r="E144" s="410">
        <v>13</v>
      </c>
      <c r="F144" s="410"/>
      <c r="G144" s="410"/>
    </row>
    <row r="145" spans="1:7">
      <c r="A145" s="519" t="s">
        <v>84</v>
      </c>
      <c r="B145" s="410">
        <f t="shared" si="12"/>
        <v>147</v>
      </c>
      <c r="C145" s="518">
        <v>112</v>
      </c>
      <c r="D145" s="518">
        <v>22</v>
      </c>
      <c r="E145" s="518">
        <v>13</v>
      </c>
      <c r="F145" s="518"/>
      <c r="G145" s="518"/>
    </row>
    <row r="146" spans="1:7" hidden="1">
      <c r="A146" s="519" t="s">
        <v>111</v>
      </c>
      <c r="B146" s="410">
        <f t="shared" si="12"/>
        <v>0</v>
      </c>
      <c r="C146" s="518"/>
      <c r="D146" s="518"/>
      <c r="E146" s="518"/>
      <c r="F146" s="518"/>
      <c r="G146" s="518"/>
    </row>
    <row r="147" spans="1:7" hidden="1">
      <c r="A147" s="519" t="s">
        <v>112</v>
      </c>
      <c r="B147" s="410">
        <f t="shared" si="12"/>
        <v>0</v>
      </c>
      <c r="C147" s="518"/>
      <c r="D147" s="518"/>
      <c r="E147" s="518"/>
      <c r="F147" s="518"/>
      <c r="G147" s="518"/>
    </row>
    <row r="148" spans="1:7" hidden="1">
      <c r="A148" s="519" t="s">
        <v>113</v>
      </c>
      <c r="B148" s="410">
        <f t="shared" si="12"/>
        <v>0</v>
      </c>
      <c r="C148" s="518"/>
      <c r="D148" s="518"/>
      <c r="E148" s="518"/>
      <c r="F148" s="518"/>
      <c r="G148" s="518"/>
    </row>
    <row r="149" spans="1:7" hidden="1">
      <c r="A149" s="519" t="s">
        <v>114</v>
      </c>
      <c r="B149" s="410">
        <f t="shared" si="12"/>
        <v>0</v>
      </c>
      <c r="C149" s="518"/>
      <c r="D149" s="518"/>
      <c r="E149" s="518"/>
      <c r="F149" s="518"/>
      <c r="G149" s="518"/>
    </row>
    <row r="150" spans="1:7" hidden="1">
      <c r="A150" s="519" t="s">
        <v>115</v>
      </c>
      <c r="B150" s="410">
        <f t="shared" si="12"/>
        <v>0</v>
      </c>
      <c r="C150" s="518"/>
      <c r="D150" s="518"/>
      <c r="E150" s="518"/>
      <c r="F150" s="518"/>
      <c r="G150" s="518"/>
    </row>
    <row r="151" spans="1:7" hidden="1">
      <c r="A151" s="519" t="s">
        <v>116</v>
      </c>
      <c r="B151" s="410">
        <f t="shared" si="12"/>
        <v>0</v>
      </c>
      <c r="C151" s="518"/>
      <c r="D151" s="518"/>
      <c r="E151" s="518"/>
      <c r="F151" s="518"/>
      <c r="G151" s="518"/>
    </row>
    <row r="152" spans="1:7" hidden="1">
      <c r="A152" s="519" t="s">
        <v>117</v>
      </c>
      <c r="B152" s="410">
        <f t="shared" si="12"/>
        <v>0</v>
      </c>
      <c r="C152" s="518"/>
      <c r="D152" s="518"/>
      <c r="E152" s="518"/>
      <c r="F152" s="518"/>
      <c r="G152" s="518"/>
    </row>
    <row r="153" spans="1:7" hidden="1">
      <c r="A153" s="519" t="s">
        <v>118</v>
      </c>
      <c r="B153" s="410">
        <f t="shared" si="12"/>
        <v>0</v>
      </c>
      <c r="C153" s="518"/>
      <c r="D153" s="518"/>
      <c r="E153" s="518"/>
      <c r="F153" s="518"/>
      <c r="G153" s="518"/>
    </row>
    <row r="154" spans="1:7" hidden="1">
      <c r="A154" s="519" t="s">
        <v>119</v>
      </c>
      <c r="B154" s="410">
        <f t="shared" si="12"/>
        <v>0</v>
      </c>
      <c r="C154" s="518"/>
      <c r="D154" s="518"/>
      <c r="E154" s="518"/>
      <c r="F154" s="518"/>
      <c r="G154" s="518"/>
    </row>
    <row r="155" spans="1:7" s="155" customFormat="1" ht="14.25">
      <c r="A155" s="411" t="s">
        <v>120</v>
      </c>
      <c r="B155" s="410">
        <f t="shared" si="12"/>
        <v>1090</v>
      </c>
      <c r="C155" s="410">
        <v>1030</v>
      </c>
      <c r="D155" s="410">
        <v>3</v>
      </c>
      <c r="E155" s="410">
        <v>57</v>
      </c>
      <c r="F155" s="410"/>
      <c r="G155" s="410"/>
    </row>
    <row r="156" spans="1:7">
      <c r="A156" s="519" t="s">
        <v>121</v>
      </c>
      <c r="B156" s="410">
        <f t="shared" si="12"/>
        <v>1090</v>
      </c>
      <c r="C156" s="518">
        <v>1030</v>
      </c>
      <c r="D156" s="518">
        <v>3</v>
      </c>
      <c r="E156" s="518">
        <v>57</v>
      </c>
      <c r="F156" s="518"/>
      <c r="G156" s="518"/>
    </row>
    <row r="157" spans="1:7" hidden="1">
      <c r="A157" s="519" t="s">
        <v>122</v>
      </c>
      <c r="B157" s="410">
        <f t="shared" si="12"/>
        <v>0</v>
      </c>
      <c r="C157" s="518"/>
      <c r="D157" s="518"/>
      <c r="E157" s="518"/>
      <c r="F157" s="518"/>
      <c r="G157" s="518"/>
    </row>
    <row r="158" spans="1:7" hidden="1">
      <c r="A158" s="519" t="s">
        <v>123</v>
      </c>
      <c r="B158" s="410">
        <f t="shared" si="12"/>
        <v>0</v>
      </c>
      <c r="C158" s="518"/>
      <c r="D158" s="518"/>
      <c r="E158" s="518"/>
      <c r="F158" s="518"/>
      <c r="G158" s="518"/>
    </row>
    <row r="159" spans="1:7" hidden="1">
      <c r="A159" s="519" t="s">
        <v>124</v>
      </c>
      <c r="B159" s="410">
        <f t="shared" si="12"/>
        <v>0</v>
      </c>
      <c r="C159" s="518"/>
      <c r="D159" s="518"/>
      <c r="E159" s="518"/>
      <c r="F159" s="518"/>
      <c r="G159" s="518"/>
    </row>
    <row r="160" spans="1:7" hidden="1">
      <c r="A160" s="519" t="s">
        <v>125</v>
      </c>
      <c r="B160" s="410">
        <f t="shared" si="12"/>
        <v>0</v>
      </c>
      <c r="C160" s="518"/>
      <c r="D160" s="518"/>
      <c r="E160" s="518"/>
      <c r="F160" s="518"/>
      <c r="G160" s="518"/>
    </row>
    <row r="161" spans="1:7" s="155" customFormat="1" ht="14.25">
      <c r="A161" s="411" t="s">
        <v>126</v>
      </c>
      <c r="B161" s="410">
        <f t="shared" si="12"/>
        <v>142</v>
      </c>
      <c r="C161" s="410">
        <v>100</v>
      </c>
      <c r="D161" s="410">
        <v>27</v>
      </c>
      <c r="E161" s="410">
        <v>15</v>
      </c>
      <c r="F161" s="410"/>
      <c r="G161" s="410"/>
    </row>
    <row r="162" spans="1:7">
      <c r="A162" s="519" t="s">
        <v>84</v>
      </c>
      <c r="B162" s="410">
        <f t="shared" si="12"/>
        <v>142</v>
      </c>
      <c r="C162" s="518">
        <v>100</v>
      </c>
      <c r="D162" s="518">
        <v>27</v>
      </c>
      <c r="E162" s="518">
        <v>15</v>
      </c>
      <c r="F162" s="518"/>
      <c r="G162" s="518"/>
    </row>
    <row r="163" spans="1:7" hidden="1">
      <c r="A163" s="519" t="s">
        <v>127</v>
      </c>
      <c r="B163" s="410">
        <f t="shared" si="12"/>
        <v>0</v>
      </c>
      <c r="C163" s="518"/>
      <c r="D163" s="518"/>
      <c r="E163" s="518"/>
      <c r="F163" s="518"/>
      <c r="G163" s="518"/>
    </row>
    <row r="164" spans="1:7" hidden="1">
      <c r="A164" s="519" t="s">
        <v>128</v>
      </c>
      <c r="B164" s="410">
        <f t="shared" si="12"/>
        <v>0</v>
      </c>
      <c r="C164" s="518"/>
      <c r="D164" s="518"/>
      <c r="E164" s="518"/>
      <c r="F164" s="518"/>
      <c r="G164" s="518"/>
    </row>
    <row r="165" spans="1:7" hidden="1">
      <c r="A165" s="519" t="s">
        <v>129</v>
      </c>
      <c r="B165" s="410">
        <f t="shared" si="12"/>
        <v>0</v>
      </c>
      <c r="C165" s="518"/>
      <c r="D165" s="518"/>
      <c r="E165" s="518"/>
      <c r="F165" s="518"/>
      <c r="G165" s="518"/>
    </row>
    <row r="166" spans="1:7" s="155" customFormat="1" ht="14.25">
      <c r="A166" s="411" t="s">
        <v>130</v>
      </c>
      <c r="B166" s="410">
        <f t="shared" si="12"/>
        <v>155</v>
      </c>
      <c r="C166" s="410">
        <v>130</v>
      </c>
      <c r="D166" s="410">
        <v>12</v>
      </c>
      <c r="E166" s="410">
        <v>13</v>
      </c>
      <c r="F166" s="410"/>
      <c r="G166" s="410"/>
    </row>
    <row r="167" spans="1:7">
      <c r="A167" s="519" t="s">
        <v>84</v>
      </c>
      <c r="B167" s="410">
        <f t="shared" si="12"/>
        <v>155</v>
      </c>
      <c r="C167" s="518">
        <v>130</v>
      </c>
      <c r="D167" s="518">
        <v>12</v>
      </c>
      <c r="E167" s="518">
        <v>13</v>
      </c>
      <c r="F167" s="518"/>
      <c r="G167" s="518"/>
    </row>
    <row r="168" spans="1:7" hidden="1">
      <c r="A168" s="519" t="s">
        <v>131</v>
      </c>
      <c r="B168" s="410">
        <f t="shared" si="12"/>
        <v>0</v>
      </c>
      <c r="C168" s="518"/>
      <c r="D168" s="518"/>
      <c r="E168" s="518"/>
      <c r="F168" s="518"/>
      <c r="G168" s="518"/>
    </row>
    <row r="169" spans="1:7" s="155" customFormat="1" ht="14.25">
      <c r="A169" s="411" t="s">
        <v>132</v>
      </c>
      <c r="B169" s="410">
        <f t="shared" si="12"/>
        <v>168</v>
      </c>
      <c r="C169" s="410">
        <v>110</v>
      </c>
      <c r="D169" s="410">
        <v>36</v>
      </c>
      <c r="E169" s="410">
        <v>22</v>
      </c>
      <c r="F169" s="410"/>
      <c r="G169" s="410"/>
    </row>
    <row r="170" spans="1:7">
      <c r="A170" s="519" t="s">
        <v>84</v>
      </c>
      <c r="B170" s="410">
        <f t="shared" si="12"/>
        <v>168</v>
      </c>
      <c r="C170" s="518">
        <v>110</v>
      </c>
      <c r="D170" s="518">
        <v>36</v>
      </c>
      <c r="E170" s="518">
        <v>22</v>
      </c>
      <c r="F170" s="518"/>
      <c r="G170" s="518"/>
    </row>
    <row r="171" spans="1:7" hidden="1">
      <c r="A171" s="519" t="s">
        <v>133</v>
      </c>
      <c r="B171" s="410">
        <f t="shared" si="12"/>
        <v>0</v>
      </c>
      <c r="C171" s="518"/>
      <c r="D171" s="518"/>
      <c r="E171" s="518"/>
      <c r="F171" s="518"/>
      <c r="G171" s="518"/>
    </row>
    <row r="172" spans="1:7" hidden="1">
      <c r="A172" s="519" t="s">
        <v>134</v>
      </c>
      <c r="B172" s="410">
        <f t="shared" si="12"/>
        <v>0</v>
      </c>
      <c r="C172" s="518"/>
      <c r="D172" s="518"/>
      <c r="E172" s="518"/>
      <c r="F172" s="518"/>
      <c r="G172" s="518"/>
    </row>
    <row r="173" spans="1:7" s="155" customFormat="1" ht="14.25">
      <c r="A173" s="411" t="s">
        <v>463</v>
      </c>
      <c r="B173" s="410">
        <f t="shared" si="12"/>
        <v>163</v>
      </c>
      <c r="C173" s="410">
        <v>70</v>
      </c>
      <c r="D173" s="410">
        <v>40</v>
      </c>
      <c r="E173" s="410">
        <v>53</v>
      </c>
      <c r="F173" s="410"/>
      <c r="G173" s="410"/>
    </row>
    <row r="174" spans="1:7" s="155" customFormat="1" ht="14.25">
      <c r="A174" s="411" t="s">
        <v>136</v>
      </c>
      <c r="B174" s="410">
        <f t="shared" si="12"/>
        <v>40</v>
      </c>
      <c r="C174" s="410">
        <v>40</v>
      </c>
      <c r="D174" s="410"/>
      <c r="E174" s="410"/>
      <c r="F174" s="410"/>
      <c r="G174" s="410"/>
    </row>
    <row r="175" spans="1:7" s="155" customFormat="1" ht="14.25">
      <c r="A175" s="411" t="s">
        <v>137</v>
      </c>
      <c r="B175" s="410">
        <f t="shared" si="12"/>
        <v>410</v>
      </c>
      <c r="C175" s="410">
        <v>393</v>
      </c>
      <c r="D175" s="410">
        <v>14</v>
      </c>
      <c r="E175" s="410">
        <v>3</v>
      </c>
      <c r="F175" s="410"/>
      <c r="G175" s="410"/>
    </row>
    <row r="176" spans="1:7" s="155" customFormat="1" ht="14.25" hidden="1">
      <c r="A176" s="411" t="s">
        <v>138</v>
      </c>
      <c r="B176" s="410">
        <f t="shared" si="12"/>
        <v>0</v>
      </c>
      <c r="C176" s="410"/>
      <c r="D176" s="410"/>
      <c r="E176" s="410"/>
      <c r="F176" s="410"/>
      <c r="G176" s="410"/>
    </row>
    <row r="177" spans="1:7" s="155" customFormat="1" ht="14.25" hidden="1">
      <c r="A177" s="411" t="s">
        <v>84</v>
      </c>
      <c r="B177" s="410">
        <f t="shared" si="12"/>
        <v>0</v>
      </c>
      <c r="C177" s="410"/>
      <c r="D177" s="410"/>
      <c r="E177" s="410"/>
      <c r="F177" s="410"/>
      <c r="G177" s="410"/>
    </row>
    <row r="178" spans="1:7" s="155" customFormat="1" ht="14.25" hidden="1">
      <c r="A178" s="411" t="s">
        <v>139</v>
      </c>
      <c r="B178" s="410">
        <f t="shared" si="12"/>
        <v>0</v>
      </c>
      <c r="C178" s="410"/>
      <c r="D178" s="410"/>
      <c r="E178" s="410"/>
      <c r="F178" s="410"/>
      <c r="G178" s="410"/>
    </row>
    <row r="179" spans="1:7" s="155" customFormat="1" ht="14.25" hidden="1">
      <c r="A179" s="411" t="s">
        <v>140</v>
      </c>
      <c r="B179" s="410">
        <f t="shared" si="12"/>
        <v>0</v>
      </c>
      <c r="C179" s="410"/>
      <c r="D179" s="410"/>
      <c r="E179" s="410"/>
      <c r="F179" s="410"/>
      <c r="G179" s="410"/>
    </row>
    <row r="180" spans="1:7" s="155" customFormat="1" ht="14.25" hidden="1">
      <c r="A180" s="411" t="s">
        <v>141</v>
      </c>
      <c r="B180" s="410">
        <f t="shared" si="12"/>
        <v>0</v>
      </c>
      <c r="C180" s="410"/>
      <c r="D180" s="410"/>
      <c r="E180" s="410"/>
      <c r="F180" s="410"/>
      <c r="G180" s="410"/>
    </row>
    <row r="181" spans="1:7" s="155" customFormat="1" ht="14.25">
      <c r="A181" s="411" t="s">
        <v>142</v>
      </c>
      <c r="B181" s="410">
        <f t="shared" si="12"/>
        <v>1100</v>
      </c>
      <c r="C181" s="410"/>
      <c r="D181" s="410"/>
      <c r="E181" s="410">
        <f>SUM(E182:E195)</f>
        <v>900</v>
      </c>
      <c r="F181" s="410"/>
      <c r="G181" s="410">
        <f t="shared" ref="G181" si="13">SUM(G182:G195)</f>
        <v>200</v>
      </c>
    </row>
    <row r="182" spans="1:7">
      <c r="A182" s="519" t="s">
        <v>143</v>
      </c>
      <c r="B182" s="410">
        <f t="shared" si="12"/>
        <v>314</v>
      </c>
      <c r="C182" s="518"/>
      <c r="D182" s="518"/>
      <c r="E182" s="518">
        <v>310</v>
      </c>
      <c r="F182" s="518"/>
      <c r="G182" s="518">
        <v>4</v>
      </c>
    </row>
    <row r="183" spans="1:7">
      <c r="A183" s="519" t="s">
        <v>144</v>
      </c>
      <c r="B183" s="410">
        <f t="shared" si="12"/>
        <v>90</v>
      </c>
      <c r="C183" s="518"/>
      <c r="D183" s="518"/>
      <c r="E183" s="518">
        <v>90</v>
      </c>
      <c r="F183" s="518"/>
      <c r="G183" s="518"/>
    </row>
    <row r="184" spans="1:7">
      <c r="A184" s="519" t="s">
        <v>145</v>
      </c>
      <c r="B184" s="410">
        <f t="shared" si="12"/>
        <v>40</v>
      </c>
      <c r="C184" s="518"/>
      <c r="D184" s="518"/>
      <c r="E184" s="518">
        <v>40</v>
      </c>
      <c r="F184" s="518"/>
      <c r="G184" s="518"/>
    </row>
    <row r="185" spans="1:7">
      <c r="A185" s="519" t="s">
        <v>146</v>
      </c>
      <c r="B185" s="410">
        <f t="shared" si="12"/>
        <v>55</v>
      </c>
      <c r="C185" s="518"/>
      <c r="D185" s="518"/>
      <c r="E185" s="518">
        <v>55</v>
      </c>
      <c r="F185" s="518"/>
      <c r="G185" s="518"/>
    </row>
    <row r="186" spans="1:7">
      <c r="A186" s="519" t="s">
        <v>147</v>
      </c>
      <c r="B186" s="410">
        <f t="shared" si="12"/>
        <v>35</v>
      </c>
      <c r="C186" s="518"/>
      <c r="D186" s="518"/>
      <c r="E186" s="518">
        <v>35</v>
      </c>
      <c r="F186" s="518"/>
      <c r="G186" s="518"/>
    </row>
    <row r="187" spans="1:7">
      <c r="A187" s="519" t="s">
        <v>148</v>
      </c>
      <c r="B187" s="410">
        <f t="shared" si="12"/>
        <v>45</v>
      </c>
      <c r="C187" s="518"/>
      <c r="D187" s="518"/>
      <c r="E187" s="518">
        <v>45</v>
      </c>
      <c r="F187" s="518"/>
      <c r="G187" s="518"/>
    </row>
    <row r="188" spans="1:7">
      <c r="A188" s="519" t="s">
        <v>149</v>
      </c>
      <c r="B188" s="410">
        <f t="shared" si="12"/>
        <v>65</v>
      </c>
      <c r="C188" s="518"/>
      <c r="D188" s="518"/>
      <c r="E188" s="518">
        <v>65</v>
      </c>
      <c r="F188" s="518"/>
      <c r="G188" s="518"/>
    </row>
    <row r="189" spans="1:7">
      <c r="A189" s="519" t="s">
        <v>150</v>
      </c>
      <c r="B189" s="410">
        <f t="shared" si="12"/>
        <v>40</v>
      </c>
      <c r="C189" s="518"/>
      <c r="D189" s="518"/>
      <c r="E189" s="518">
        <v>40</v>
      </c>
      <c r="F189" s="518"/>
      <c r="G189" s="518"/>
    </row>
    <row r="190" spans="1:7">
      <c r="A190" s="519" t="s">
        <v>151</v>
      </c>
      <c r="B190" s="410">
        <f t="shared" si="12"/>
        <v>96</v>
      </c>
      <c r="C190" s="518"/>
      <c r="D190" s="518"/>
      <c r="E190" s="518">
        <v>20</v>
      </c>
      <c r="F190" s="518"/>
      <c r="G190" s="518">
        <v>76</v>
      </c>
    </row>
    <row r="191" spans="1:7">
      <c r="A191" s="519" t="s">
        <v>152</v>
      </c>
      <c r="B191" s="410">
        <f t="shared" si="12"/>
        <v>40</v>
      </c>
      <c r="C191" s="518"/>
      <c r="D191" s="518"/>
      <c r="E191" s="518">
        <v>40</v>
      </c>
      <c r="F191" s="518"/>
      <c r="G191" s="518"/>
    </row>
    <row r="192" spans="1:7">
      <c r="A192" s="519" t="s">
        <v>153</v>
      </c>
      <c r="B192" s="410">
        <f t="shared" si="12"/>
        <v>40</v>
      </c>
      <c r="C192" s="518"/>
      <c r="D192" s="518"/>
      <c r="E192" s="518">
        <v>40</v>
      </c>
      <c r="F192" s="518"/>
      <c r="G192" s="518"/>
    </row>
    <row r="193" spans="1:7">
      <c r="A193" s="519" t="s">
        <v>154</v>
      </c>
      <c r="B193" s="410">
        <f t="shared" si="12"/>
        <v>50</v>
      </c>
      <c r="C193" s="518"/>
      <c r="D193" s="518"/>
      <c r="E193" s="518">
        <v>50</v>
      </c>
      <c r="F193" s="518"/>
      <c r="G193" s="518"/>
    </row>
    <row r="194" spans="1:7">
      <c r="A194" s="519" t="s">
        <v>155</v>
      </c>
      <c r="B194" s="410">
        <f t="shared" si="12"/>
        <v>50</v>
      </c>
      <c r="C194" s="518"/>
      <c r="D194" s="518"/>
      <c r="E194" s="518">
        <v>50</v>
      </c>
      <c r="F194" s="518"/>
      <c r="G194" s="518"/>
    </row>
    <row r="195" spans="1:7">
      <c r="A195" s="519" t="s">
        <v>156</v>
      </c>
      <c r="B195" s="410">
        <f t="shared" si="12"/>
        <v>140</v>
      </c>
      <c r="C195" s="518"/>
      <c r="D195" s="518"/>
      <c r="E195" s="518">
        <v>20</v>
      </c>
      <c r="F195" s="518"/>
      <c r="G195" s="518">
        <v>120</v>
      </c>
    </row>
    <row r="196" spans="1:7" hidden="1">
      <c r="A196" s="519" t="s">
        <v>1735</v>
      </c>
      <c r="B196" s="410">
        <f t="shared" si="12"/>
        <v>0</v>
      </c>
      <c r="C196" s="518"/>
      <c r="D196" s="518"/>
      <c r="E196" s="518"/>
      <c r="F196" s="518"/>
      <c r="G196" s="518"/>
    </row>
    <row r="197" spans="1:7" hidden="1">
      <c r="A197" s="519" t="s">
        <v>158</v>
      </c>
      <c r="B197" s="410">
        <f t="shared" si="12"/>
        <v>0</v>
      </c>
      <c r="C197" s="518"/>
      <c r="D197" s="518"/>
      <c r="E197" s="518"/>
      <c r="F197" s="518"/>
      <c r="G197" s="518"/>
    </row>
    <row r="198" spans="1:7" hidden="1">
      <c r="A198" s="519" t="s">
        <v>159</v>
      </c>
      <c r="B198" s="410">
        <f t="shared" si="12"/>
        <v>0</v>
      </c>
      <c r="C198" s="518"/>
      <c r="D198" s="518"/>
      <c r="E198" s="518"/>
      <c r="F198" s="518"/>
      <c r="G198" s="518"/>
    </row>
    <row r="199" spans="1:7" hidden="1">
      <c r="A199" s="519" t="s">
        <v>160</v>
      </c>
      <c r="B199" s="410">
        <f t="shared" ref="B199:B206" si="14">SUM(C199:G199)</f>
        <v>0</v>
      </c>
      <c r="C199" s="518"/>
      <c r="D199" s="518"/>
      <c r="E199" s="518"/>
      <c r="F199" s="518"/>
      <c r="G199" s="518"/>
    </row>
    <row r="200" spans="1:7" hidden="1">
      <c r="A200" s="519" t="s">
        <v>161</v>
      </c>
      <c r="B200" s="410">
        <f t="shared" si="14"/>
        <v>0</v>
      </c>
      <c r="C200" s="518"/>
      <c r="D200" s="518"/>
      <c r="E200" s="518"/>
      <c r="F200" s="518"/>
      <c r="G200" s="518"/>
    </row>
    <row r="201" spans="1:7" s="155" customFormat="1" ht="14.25">
      <c r="A201" s="411" t="s">
        <v>162</v>
      </c>
      <c r="B201" s="410">
        <f t="shared" si="14"/>
        <v>2087</v>
      </c>
      <c r="C201" s="410">
        <v>400</v>
      </c>
      <c r="D201" s="410">
        <v>1234</v>
      </c>
      <c r="E201" s="410">
        <v>453</v>
      </c>
      <c r="F201" s="410"/>
      <c r="G201" s="410"/>
    </row>
    <row r="202" spans="1:7" s="155" customFormat="1" ht="14.25" hidden="1">
      <c r="A202" s="411" t="s">
        <v>1736</v>
      </c>
      <c r="B202" s="410">
        <f t="shared" si="14"/>
        <v>0</v>
      </c>
      <c r="C202" s="410"/>
      <c r="D202" s="410"/>
      <c r="E202" s="410"/>
      <c r="F202" s="410"/>
      <c r="G202" s="410"/>
    </row>
    <row r="203" spans="1:7" s="155" customFormat="1" ht="14.25" hidden="1">
      <c r="A203" s="411" t="s">
        <v>1737</v>
      </c>
      <c r="B203" s="410">
        <f t="shared" si="14"/>
        <v>0</v>
      </c>
      <c r="C203" s="410"/>
      <c r="D203" s="410"/>
      <c r="E203" s="410"/>
      <c r="F203" s="410"/>
      <c r="G203" s="410"/>
    </row>
    <row r="204" spans="1:7" s="155" customFormat="1" ht="14.25" hidden="1">
      <c r="A204" s="411" t="s">
        <v>165</v>
      </c>
      <c r="B204" s="410">
        <f t="shared" si="14"/>
        <v>0</v>
      </c>
      <c r="C204" s="410"/>
      <c r="D204" s="410"/>
      <c r="E204" s="410"/>
      <c r="F204" s="410"/>
      <c r="G204" s="410"/>
    </row>
    <row r="205" spans="1:7" s="155" customFormat="1" ht="14.25">
      <c r="A205" s="411" t="s">
        <v>166</v>
      </c>
      <c r="B205" s="410">
        <f t="shared" si="14"/>
        <v>50</v>
      </c>
      <c r="C205" s="410">
        <v>50</v>
      </c>
      <c r="D205" s="410"/>
      <c r="E205" s="410"/>
      <c r="F205" s="410"/>
      <c r="G205" s="410"/>
    </row>
    <row r="206" spans="1:7" s="155" customFormat="1" ht="14.25">
      <c r="A206" s="411" t="s">
        <v>167</v>
      </c>
      <c r="B206" s="410">
        <f t="shared" si="14"/>
        <v>4</v>
      </c>
      <c r="C206" s="410">
        <v>4</v>
      </c>
      <c r="D206" s="410"/>
      <c r="E206" s="410"/>
      <c r="F206" s="410"/>
      <c r="G206" s="410"/>
    </row>
  </sheetData>
  <mergeCells count="1">
    <mergeCell ref="A2:G2"/>
  </mergeCells>
  <phoneticPr fontId="67"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D93"/>
  <sheetViews>
    <sheetView view="pageBreakPreview" zoomScaleNormal="100" zoomScaleSheetLayoutView="100" workbookViewId="0">
      <selection activeCell="D74" sqref="D74"/>
    </sheetView>
  </sheetViews>
  <sheetFormatPr defaultColWidth="9" defaultRowHeight="13.5"/>
  <cols>
    <col min="1" max="1" width="5.5" style="128" customWidth="1"/>
    <col min="2" max="2" width="45.75" style="129" customWidth="1"/>
    <col min="3" max="3" width="8.25" style="129" customWidth="1"/>
    <col min="4" max="4" width="29.125" style="130" customWidth="1"/>
    <col min="5" max="16384" width="9" style="127"/>
  </cols>
  <sheetData>
    <row r="1" spans="1:4">
      <c r="A1" s="454" t="s">
        <v>583</v>
      </c>
      <c r="B1" s="131"/>
      <c r="C1" s="132"/>
      <c r="D1" s="133"/>
    </row>
    <row r="2" spans="1:4" ht="50.1" customHeight="1">
      <c r="A2" s="659" t="s">
        <v>1923</v>
      </c>
      <c r="B2" s="660"/>
      <c r="C2" s="660"/>
      <c r="D2" s="660"/>
    </row>
    <row r="3" spans="1:4">
      <c r="C3" s="661" t="s">
        <v>1</v>
      </c>
      <c r="D3" s="661"/>
    </row>
    <row r="4" spans="1:4" ht="21" customHeight="1">
      <c r="A4" s="134" t="s">
        <v>226</v>
      </c>
      <c r="B4" s="134" t="s">
        <v>380</v>
      </c>
      <c r="C4" s="135" t="s">
        <v>584</v>
      </c>
      <c r="D4" s="136" t="s">
        <v>585</v>
      </c>
    </row>
    <row r="5" spans="1:4">
      <c r="A5" s="134" t="s">
        <v>586</v>
      </c>
      <c r="B5" s="136" t="s">
        <v>587</v>
      </c>
      <c r="C5" s="137">
        <f>C6+C11+C18+C24+C32+C37+C42+C52+C59+C61+C68+C75+C90+C92</f>
        <v>5809</v>
      </c>
      <c r="D5" s="138"/>
    </row>
    <row r="6" spans="1:4">
      <c r="A6" s="134" t="s">
        <v>383</v>
      </c>
      <c r="B6" s="139" t="s">
        <v>83</v>
      </c>
      <c r="C6" s="137">
        <f>SUM(C7:C10)</f>
        <v>125</v>
      </c>
      <c r="D6" s="138"/>
    </row>
    <row r="7" spans="1:4">
      <c r="A7" s="140">
        <v>1</v>
      </c>
      <c r="B7" s="141" t="s">
        <v>1879</v>
      </c>
      <c r="C7" s="142">
        <v>100</v>
      </c>
      <c r="D7" s="143"/>
    </row>
    <row r="8" spans="1:4">
      <c r="A8" s="140">
        <v>2</v>
      </c>
      <c r="B8" s="144" t="s">
        <v>588</v>
      </c>
      <c r="C8" s="145">
        <v>3</v>
      </c>
      <c r="D8" s="143" t="s">
        <v>589</v>
      </c>
    </row>
    <row r="9" spans="1:4">
      <c r="A9" s="140">
        <v>3</v>
      </c>
      <c r="B9" s="144" t="s">
        <v>590</v>
      </c>
      <c r="C9" s="145">
        <v>8</v>
      </c>
      <c r="D9" s="143" t="s">
        <v>591</v>
      </c>
    </row>
    <row r="10" spans="1:4" ht="24">
      <c r="A10" s="140">
        <v>4</v>
      </c>
      <c r="B10" s="144" t="s">
        <v>592</v>
      </c>
      <c r="C10" s="142">
        <v>14</v>
      </c>
      <c r="D10" s="143" t="s">
        <v>593</v>
      </c>
    </row>
    <row r="11" spans="1:4">
      <c r="A11" s="134" t="s">
        <v>401</v>
      </c>
      <c r="B11" s="139" t="s">
        <v>94</v>
      </c>
      <c r="C11" s="137">
        <f>SUM(C12:C17)</f>
        <v>128</v>
      </c>
      <c r="D11" s="138"/>
    </row>
    <row r="12" spans="1:4">
      <c r="A12" s="140">
        <v>1</v>
      </c>
      <c r="B12" s="146" t="s">
        <v>594</v>
      </c>
      <c r="C12" s="145">
        <v>100</v>
      </c>
      <c r="D12" s="143"/>
    </row>
    <row r="13" spans="1:4">
      <c r="A13" s="140">
        <v>2</v>
      </c>
      <c r="B13" s="146" t="s">
        <v>595</v>
      </c>
      <c r="C13" s="145">
        <v>6</v>
      </c>
      <c r="D13" s="143" t="s">
        <v>596</v>
      </c>
    </row>
    <row r="14" spans="1:4">
      <c r="A14" s="140">
        <v>3</v>
      </c>
      <c r="B14" s="146" t="s">
        <v>597</v>
      </c>
      <c r="C14" s="145">
        <v>4</v>
      </c>
      <c r="D14" s="143" t="s">
        <v>598</v>
      </c>
    </row>
    <row r="15" spans="1:4">
      <c r="A15" s="140">
        <v>4</v>
      </c>
      <c r="B15" s="146" t="s">
        <v>599</v>
      </c>
      <c r="C15" s="145">
        <v>4</v>
      </c>
      <c r="D15" s="143" t="s">
        <v>600</v>
      </c>
    </row>
    <row r="16" spans="1:4">
      <c r="A16" s="140">
        <v>5</v>
      </c>
      <c r="B16" s="146" t="s">
        <v>601</v>
      </c>
      <c r="C16" s="145">
        <v>7</v>
      </c>
      <c r="D16" s="143" t="s">
        <v>602</v>
      </c>
    </row>
    <row r="17" spans="1:4">
      <c r="A17" s="140">
        <v>6</v>
      </c>
      <c r="B17" s="146" t="s">
        <v>603</v>
      </c>
      <c r="C17" s="145">
        <v>7</v>
      </c>
      <c r="D17" s="143" t="s">
        <v>602</v>
      </c>
    </row>
    <row r="18" spans="1:4">
      <c r="A18" s="134" t="s">
        <v>420</v>
      </c>
      <c r="B18" s="139" t="s">
        <v>110</v>
      </c>
      <c r="C18" s="137">
        <f>SUM(C19:C23)</f>
        <v>147</v>
      </c>
      <c r="D18" s="138"/>
    </row>
    <row r="19" spans="1:4">
      <c r="A19" s="140">
        <v>1</v>
      </c>
      <c r="B19" s="147" t="s">
        <v>604</v>
      </c>
      <c r="C19" s="142">
        <v>100</v>
      </c>
      <c r="D19" s="143"/>
    </row>
    <row r="20" spans="1:4">
      <c r="A20" s="140">
        <v>2</v>
      </c>
      <c r="B20" s="147" t="s">
        <v>605</v>
      </c>
      <c r="C20" s="142">
        <v>12</v>
      </c>
      <c r="D20" s="143"/>
    </row>
    <row r="21" spans="1:4">
      <c r="A21" s="140">
        <v>3</v>
      </c>
      <c r="B21" s="146" t="s">
        <v>606</v>
      </c>
      <c r="C21" s="145">
        <v>11</v>
      </c>
      <c r="D21" s="143" t="s">
        <v>607</v>
      </c>
    </row>
    <row r="22" spans="1:4">
      <c r="A22" s="140">
        <v>4</v>
      </c>
      <c r="B22" s="146" t="s">
        <v>608</v>
      </c>
      <c r="C22" s="145">
        <v>11</v>
      </c>
      <c r="D22" s="143" t="s">
        <v>607</v>
      </c>
    </row>
    <row r="23" spans="1:4" ht="24">
      <c r="A23" s="140">
        <v>5</v>
      </c>
      <c r="B23" s="146" t="s">
        <v>609</v>
      </c>
      <c r="C23" s="145">
        <v>13</v>
      </c>
      <c r="D23" s="143" t="s">
        <v>610</v>
      </c>
    </row>
    <row r="24" spans="1:4">
      <c r="A24" s="134" t="s">
        <v>424</v>
      </c>
      <c r="B24" s="139" t="s">
        <v>120</v>
      </c>
      <c r="C24" s="137">
        <f>SUM(C25:C31)</f>
        <v>1090</v>
      </c>
      <c r="D24" s="138"/>
    </row>
    <row r="25" spans="1:4">
      <c r="A25" s="140">
        <v>1</v>
      </c>
      <c r="B25" s="141" t="s">
        <v>611</v>
      </c>
      <c r="C25" s="142">
        <v>280</v>
      </c>
      <c r="D25" s="143"/>
    </row>
    <row r="26" spans="1:4">
      <c r="A26" s="140">
        <v>2</v>
      </c>
      <c r="B26" s="144" t="s">
        <v>1128</v>
      </c>
      <c r="C26" s="142">
        <v>100</v>
      </c>
      <c r="D26" s="143"/>
    </row>
    <row r="27" spans="1:4">
      <c r="A27" s="140">
        <v>3</v>
      </c>
      <c r="B27" s="141" t="s">
        <v>1951</v>
      </c>
      <c r="C27" s="142">
        <v>100</v>
      </c>
      <c r="D27" s="143"/>
    </row>
    <row r="28" spans="1:4">
      <c r="A28" s="140"/>
      <c r="B28" s="141" t="s">
        <v>1880</v>
      </c>
      <c r="C28" s="142">
        <v>50</v>
      </c>
      <c r="D28" s="143"/>
    </row>
    <row r="29" spans="1:4">
      <c r="A29" s="140">
        <v>4</v>
      </c>
      <c r="B29" s="144" t="s">
        <v>612</v>
      </c>
      <c r="C29" s="145">
        <v>3</v>
      </c>
      <c r="D29" s="143" t="s">
        <v>589</v>
      </c>
    </row>
    <row r="30" spans="1:4" ht="24">
      <c r="A30" s="140">
        <v>5</v>
      </c>
      <c r="B30" s="144" t="s">
        <v>613</v>
      </c>
      <c r="C30" s="145">
        <v>7</v>
      </c>
      <c r="D30" s="143" t="s">
        <v>602</v>
      </c>
    </row>
    <row r="31" spans="1:4">
      <c r="A31" s="140">
        <v>6</v>
      </c>
      <c r="B31" s="144" t="s">
        <v>614</v>
      </c>
      <c r="C31" s="145">
        <v>550</v>
      </c>
      <c r="D31" s="143"/>
    </row>
    <row r="32" spans="1:4">
      <c r="A32" s="134" t="s">
        <v>440</v>
      </c>
      <c r="B32" s="139" t="s">
        <v>126</v>
      </c>
      <c r="C32" s="137">
        <f>SUM(C33:C36)</f>
        <v>142</v>
      </c>
      <c r="D32" s="138"/>
    </row>
    <row r="33" spans="1:4">
      <c r="A33" s="140">
        <v>1</v>
      </c>
      <c r="B33" s="141" t="s">
        <v>615</v>
      </c>
      <c r="C33" s="142">
        <v>100</v>
      </c>
      <c r="D33" s="143"/>
    </row>
    <row r="34" spans="1:4">
      <c r="A34" s="140">
        <v>2</v>
      </c>
      <c r="B34" s="144" t="s">
        <v>616</v>
      </c>
      <c r="C34" s="145">
        <v>18</v>
      </c>
      <c r="D34" s="143" t="s">
        <v>617</v>
      </c>
    </row>
    <row r="35" spans="1:4">
      <c r="A35" s="140">
        <v>3</v>
      </c>
      <c r="B35" s="144" t="s">
        <v>618</v>
      </c>
      <c r="C35" s="145">
        <v>9</v>
      </c>
      <c r="D35" s="143" t="s">
        <v>619</v>
      </c>
    </row>
    <row r="36" spans="1:4" ht="24">
      <c r="A36" s="140">
        <v>4</v>
      </c>
      <c r="B36" s="144" t="s">
        <v>620</v>
      </c>
      <c r="C36" s="145">
        <v>15</v>
      </c>
      <c r="D36" s="143" t="s">
        <v>621</v>
      </c>
    </row>
    <row r="37" spans="1:4">
      <c r="A37" s="134" t="s">
        <v>444</v>
      </c>
      <c r="B37" s="139" t="s">
        <v>130</v>
      </c>
      <c r="C37" s="137">
        <f>SUM(C38:C41)</f>
        <v>155</v>
      </c>
      <c r="D37" s="138"/>
    </row>
    <row r="38" spans="1:4" ht="24">
      <c r="A38" s="140">
        <v>1</v>
      </c>
      <c r="B38" s="146" t="s">
        <v>622</v>
      </c>
      <c r="C38" s="142">
        <v>130</v>
      </c>
      <c r="D38" s="138"/>
    </row>
    <row r="39" spans="1:4">
      <c r="A39" s="140">
        <v>2</v>
      </c>
      <c r="B39" s="146" t="s">
        <v>623</v>
      </c>
      <c r="C39" s="145">
        <v>6</v>
      </c>
      <c r="D39" s="143" t="s">
        <v>596</v>
      </c>
    </row>
    <row r="40" spans="1:4" ht="24">
      <c r="A40" s="140">
        <v>3</v>
      </c>
      <c r="B40" s="146" t="s">
        <v>624</v>
      </c>
      <c r="C40" s="145">
        <v>6</v>
      </c>
      <c r="D40" s="143" t="s">
        <v>596</v>
      </c>
    </row>
    <row r="41" spans="1:4">
      <c r="A41" s="140">
        <v>4</v>
      </c>
      <c r="B41" s="146" t="s">
        <v>625</v>
      </c>
      <c r="C41" s="145">
        <v>13</v>
      </c>
      <c r="D41" s="143" t="s">
        <v>610</v>
      </c>
    </row>
    <row r="42" spans="1:4">
      <c r="A42" s="134" t="s">
        <v>452</v>
      </c>
      <c r="B42" s="139" t="s">
        <v>132</v>
      </c>
      <c r="C42" s="137">
        <f>SUM(C43:C51)</f>
        <v>168</v>
      </c>
      <c r="D42" s="138"/>
    </row>
    <row r="43" spans="1:4">
      <c r="A43" s="148">
        <v>1</v>
      </c>
      <c r="B43" s="147" t="s">
        <v>626</v>
      </c>
      <c r="C43" s="142">
        <v>70</v>
      </c>
      <c r="D43" s="143"/>
    </row>
    <row r="44" spans="1:4">
      <c r="A44" s="140">
        <v>2</v>
      </c>
      <c r="B44" s="147" t="s">
        <v>627</v>
      </c>
      <c r="C44" s="142">
        <v>40</v>
      </c>
      <c r="D44" s="143"/>
    </row>
    <row r="45" spans="1:4">
      <c r="A45" s="148">
        <v>3</v>
      </c>
      <c r="B45" s="144" t="s">
        <v>628</v>
      </c>
      <c r="C45" s="149">
        <v>2</v>
      </c>
      <c r="D45" s="143" t="s">
        <v>629</v>
      </c>
    </row>
    <row r="46" spans="1:4">
      <c r="A46" s="148">
        <v>4</v>
      </c>
      <c r="B46" s="144" t="s">
        <v>630</v>
      </c>
      <c r="C46" s="149">
        <v>3</v>
      </c>
      <c r="D46" s="143" t="s">
        <v>589</v>
      </c>
    </row>
    <row r="47" spans="1:4">
      <c r="A47" s="148">
        <v>5</v>
      </c>
      <c r="B47" s="144" t="s">
        <v>631</v>
      </c>
      <c r="C47" s="149">
        <v>15</v>
      </c>
      <c r="D47" s="143" t="s">
        <v>621</v>
      </c>
    </row>
    <row r="48" spans="1:4">
      <c r="A48" s="148">
        <v>6</v>
      </c>
      <c r="B48" s="146" t="s">
        <v>632</v>
      </c>
      <c r="C48" s="145">
        <v>3</v>
      </c>
      <c r="D48" s="143" t="s">
        <v>589</v>
      </c>
    </row>
    <row r="49" spans="1:4">
      <c r="A49" s="148">
        <v>7</v>
      </c>
      <c r="B49" s="146" t="s">
        <v>633</v>
      </c>
      <c r="C49" s="145">
        <v>9</v>
      </c>
      <c r="D49" s="143" t="s">
        <v>619</v>
      </c>
    </row>
    <row r="50" spans="1:4">
      <c r="A50" s="148">
        <v>8</v>
      </c>
      <c r="B50" s="146" t="s">
        <v>634</v>
      </c>
      <c r="C50" s="145">
        <v>4</v>
      </c>
      <c r="D50" s="143" t="s">
        <v>598</v>
      </c>
    </row>
    <row r="51" spans="1:4" ht="24">
      <c r="A51" s="148">
        <v>9</v>
      </c>
      <c r="B51" s="146" t="s">
        <v>635</v>
      </c>
      <c r="C51" s="145">
        <v>22</v>
      </c>
      <c r="D51" s="143" t="s">
        <v>636</v>
      </c>
    </row>
    <row r="52" spans="1:4">
      <c r="A52" s="134" t="s">
        <v>455</v>
      </c>
      <c r="B52" s="139" t="s">
        <v>463</v>
      </c>
      <c r="C52" s="137">
        <f>SUM(C53:C58)</f>
        <v>163</v>
      </c>
      <c r="D52" s="138"/>
    </row>
    <row r="53" spans="1:4">
      <c r="A53" s="140">
        <v>1</v>
      </c>
      <c r="B53" s="147" t="s">
        <v>637</v>
      </c>
      <c r="C53" s="150">
        <v>70</v>
      </c>
      <c r="D53" s="151"/>
    </row>
    <row r="54" spans="1:4">
      <c r="A54" s="140">
        <v>2</v>
      </c>
      <c r="B54" s="147" t="s">
        <v>638</v>
      </c>
      <c r="C54" s="145">
        <v>2</v>
      </c>
      <c r="D54" s="143" t="s">
        <v>629</v>
      </c>
    </row>
    <row r="55" spans="1:4">
      <c r="A55" s="140">
        <v>3</v>
      </c>
      <c r="B55" s="147" t="s">
        <v>639</v>
      </c>
      <c r="C55" s="145">
        <v>22</v>
      </c>
      <c r="D55" s="143" t="s">
        <v>636</v>
      </c>
    </row>
    <row r="56" spans="1:4">
      <c r="A56" s="140">
        <v>4</v>
      </c>
      <c r="B56" s="147" t="s">
        <v>640</v>
      </c>
      <c r="C56" s="145">
        <v>7</v>
      </c>
      <c r="D56" s="143" t="s">
        <v>602</v>
      </c>
    </row>
    <row r="57" spans="1:4">
      <c r="A57" s="140">
        <v>5</v>
      </c>
      <c r="B57" s="147" t="s">
        <v>641</v>
      </c>
      <c r="C57" s="145">
        <v>9</v>
      </c>
      <c r="D57" s="143" t="s">
        <v>619</v>
      </c>
    </row>
    <row r="58" spans="1:4" ht="36">
      <c r="A58" s="140">
        <v>6</v>
      </c>
      <c r="B58" s="146" t="s">
        <v>642</v>
      </c>
      <c r="C58" s="145">
        <v>53</v>
      </c>
      <c r="D58" s="143" t="s">
        <v>643</v>
      </c>
    </row>
    <row r="59" spans="1:4">
      <c r="A59" s="134" t="s">
        <v>462</v>
      </c>
      <c r="B59" s="139" t="s">
        <v>136</v>
      </c>
      <c r="C59" s="137">
        <f>C60</f>
        <v>40</v>
      </c>
      <c r="D59" s="151"/>
    </row>
    <row r="60" spans="1:4">
      <c r="A60" s="140">
        <v>1</v>
      </c>
      <c r="B60" s="147" t="s">
        <v>637</v>
      </c>
      <c r="C60" s="150">
        <v>40</v>
      </c>
      <c r="D60" s="151"/>
    </row>
    <row r="61" spans="1:4">
      <c r="A61" s="134" t="s">
        <v>466</v>
      </c>
      <c r="B61" s="139" t="s">
        <v>137</v>
      </c>
      <c r="C61" s="137">
        <f>SUM(C62:C67)</f>
        <v>410</v>
      </c>
      <c r="D61" s="138"/>
    </row>
    <row r="62" spans="1:4">
      <c r="A62" s="140">
        <v>1</v>
      </c>
      <c r="B62" s="146" t="s">
        <v>644</v>
      </c>
      <c r="C62" s="145">
        <v>63</v>
      </c>
      <c r="D62" s="143"/>
    </row>
    <row r="63" spans="1:4">
      <c r="A63" s="140">
        <v>2</v>
      </c>
      <c r="B63" s="146" t="s">
        <v>645</v>
      </c>
      <c r="C63" s="145">
        <v>80</v>
      </c>
      <c r="D63" s="143"/>
    </row>
    <row r="64" spans="1:4">
      <c r="A64" s="140">
        <v>3</v>
      </c>
      <c r="B64" s="146" t="s">
        <v>646</v>
      </c>
      <c r="C64" s="145">
        <v>220</v>
      </c>
      <c r="D64" s="143"/>
    </row>
    <row r="65" spans="1:4">
      <c r="A65" s="140">
        <v>4</v>
      </c>
      <c r="B65" s="146" t="s">
        <v>647</v>
      </c>
      <c r="C65" s="145">
        <v>30</v>
      </c>
      <c r="D65" s="143"/>
    </row>
    <row r="66" spans="1:4">
      <c r="A66" s="140">
        <v>5</v>
      </c>
      <c r="B66" s="146" t="s">
        <v>648</v>
      </c>
      <c r="C66" s="145">
        <v>14</v>
      </c>
      <c r="D66" s="143" t="s">
        <v>593</v>
      </c>
    </row>
    <row r="67" spans="1:4">
      <c r="A67" s="140">
        <v>6</v>
      </c>
      <c r="B67" s="146" t="s">
        <v>649</v>
      </c>
      <c r="C67" s="145">
        <v>3</v>
      </c>
      <c r="D67" s="143" t="s">
        <v>589</v>
      </c>
    </row>
    <row r="68" spans="1:4">
      <c r="A68" s="134" t="s">
        <v>467</v>
      </c>
      <c r="B68" s="139" t="s">
        <v>650</v>
      </c>
      <c r="C68" s="137">
        <f>SUM(C69:C74)</f>
        <v>2087</v>
      </c>
      <c r="D68" s="138"/>
    </row>
    <row r="69" spans="1:4" ht="27.75" customHeight="1">
      <c r="A69" s="140">
        <v>1</v>
      </c>
      <c r="B69" s="146" t="s">
        <v>651</v>
      </c>
      <c r="C69" s="142">
        <v>354</v>
      </c>
      <c r="D69" s="143" t="s">
        <v>1663</v>
      </c>
    </row>
    <row r="70" spans="1:4" ht="25.5" customHeight="1">
      <c r="A70" s="140">
        <v>2</v>
      </c>
      <c r="B70" s="146" t="s">
        <v>652</v>
      </c>
      <c r="C70" s="142">
        <v>230</v>
      </c>
      <c r="D70" s="143" t="s">
        <v>1664</v>
      </c>
    </row>
    <row r="71" spans="1:4" ht="24">
      <c r="A71" s="140">
        <v>3</v>
      </c>
      <c r="B71" s="146" t="s">
        <v>1941</v>
      </c>
      <c r="C71" s="142">
        <v>100</v>
      </c>
      <c r="D71" s="143"/>
    </row>
    <row r="72" spans="1:4">
      <c r="A72" s="140">
        <v>4</v>
      </c>
      <c r="B72" s="146" t="s">
        <v>653</v>
      </c>
      <c r="C72" s="142">
        <v>400</v>
      </c>
      <c r="D72" s="143"/>
    </row>
    <row r="73" spans="1:4" ht="29.25" customHeight="1">
      <c r="A73" s="140">
        <v>5</v>
      </c>
      <c r="B73" s="146" t="s">
        <v>654</v>
      </c>
      <c r="C73" s="142">
        <v>453</v>
      </c>
      <c r="D73" s="143" t="s">
        <v>1665</v>
      </c>
    </row>
    <row r="74" spans="1:4" ht="36">
      <c r="A74" s="140">
        <v>6</v>
      </c>
      <c r="B74" s="146" t="s">
        <v>655</v>
      </c>
      <c r="C74" s="142">
        <v>550</v>
      </c>
      <c r="D74" s="143" t="s">
        <v>656</v>
      </c>
    </row>
    <row r="75" spans="1:4" ht="69.75" customHeight="1">
      <c r="A75" s="134" t="s">
        <v>468</v>
      </c>
      <c r="B75" s="139" t="s">
        <v>142</v>
      </c>
      <c r="C75" s="137">
        <f>SUM(C76:C89)</f>
        <v>1100</v>
      </c>
      <c r="D75" s="146" t="s">
        <v>1966</v>
      </c>
    </row>
    <row r="76" spans="1:4" ht="24">
      <c r="A76" s="140">
        <v>1</v>
      </c>
      <c r="B76" s="146" t="s">
        <v>657</v>
      </c>
      <c r="C76" s="152">
        <v>314</v>
      </c>
      <c r="D76" s="143"/>
    </row>
    <row r="77" spans="1:4">
      <c r="A77" s="140">
        <v>2</v>
      </c>
      <c r="B77" s="146" t="s">
        <v>658</v>
      </c>
      <c r="C77" s="153">
        <v>90</v>
      </c>
      <c r="D77" s="143"/>
    </row>
    <row r="78" spans="1:4">
      <c r="A78" s="140">
        <v>3</v>
      </c>
      <c r="B78" s="146" t="s">
        <v>659</v>
      </c>
      <c r="C78" s="153">
        <v>40</v>
      </c>
      <c r="D78" s="143"/>
    </row>
    <row r="79" spans="1:4">
      <c r="A79" s="140">
        <v>4</v>
      </c>
      <c r="B79" s="146" t="s">
        <v>660</v>
      </c>
      <c r="C79" s="153">
        <v>55</v>
      </c>
      <c r="D79" s="143"/>
    </row>
    <row r="80" spans="1:4">
      <c r="A80" s="140">
        <v>5</v>
      </c>
      <c r="B80" s="146" t="s">
        <v>661</v>
      </c>
      <c r="C80" s="153">
        <v>35</v>
      </c>
      <c r="D80" s="143"/>
    </row>
    <row r="81" spans="1:4">
      <c r="A81" s="140">
        <v>6</v>
      </c>
      <c r="B81" s="146" t="s">
        <v>662</v>
      </c>
      <c r="C81" s="153">
        <v>45</v>
      </c>
      <c r="D81" s="143"/>
    </row>
    <row r="82" spans="1:4">
      <c r="A82" s="140">
        <v>7</v>
      </c>
      <c r="B82" s="146" t="s">
        <v>663</v>
      </c>
      <c r="C82" s="153">
        <v>65</v>
      </c>
      <c r="D82" s="143"/>
    </row>
    <row r="83" spans="1:4">
      <c r="A83" s="140">
        <v>8</v>
      </c>
      <c r="B83" s="146" t="s">
        <v>664</v>
      </c>
      <c r="C83" s="153">
        <v>40</v>
      </c>
      <c r="D83" s="143"/>
    </row>
    <row r="84" spans="1:4" ht="24">
      <c r="A84" s="140">
        <v>9</v>
      </c>
      <c r="B84" s="146" t="s">
        <v>665</v>
      </c>
      <c r="C84" s="153">
        <v>96</v>
      </c>
      <c r="D84" s="143"/>
    </row>
    <row r="85" spans="1:4">
      <c r="A85" s="140">
        <v>10</v>
      </c>
      <c r="B85" s="146" t="s">
        <v>666</v>
      </c>
      <c r="C85" s="153">
        <v>40</v>
      </c>
      <c r="D85" s="143"/>
    </row>
    <row r="86" spans="1:4">
      <c r="A86" s="140">
        <v>11</v>
      </c>
      <c r="B86" s="146" t="s">
        <v>667</v>
      </c>
      <c r="C86" s="153">
        <v>40</v>
      </c>
      <c r="D86" s="143"/>
    </row>
    <row r="87" spans="1:4">
      <c r="A87" s="140">
        <v>12</v>
      </c>
      <c r="B87" s="146" t="s">
        <v>668</v>
      </c>
      <c r="C87" s="153">
        <v>50</v>
      </c>
      <c r="D87" s="143"/>
    </row>
    <row r="88" spans="1:4">
      <c r="A88" s="140">
        <v>13</v>
      </c>
      <c r="B88" s="146" t="s">
        <v>669</v>
      </c>
      <c r="C88" s="153">
        <v>50</v>
      </c>
      <c r="D88" s="143"/>
    </row>
    <row r="89" spans="1:4" ht="24">
      <c r="A89" s="140">
        <v>14</v>
      </c>
      <c r="B89" s="146" t="s">
        <v>670</v>
      </c>
      <c r="C89" s="153">
        <v>140</v>
      </c>
      <c r="D89" s="143"/>
    </row>
    <row r="90" spans="1:4">
      <c r="A90" s="136" t="s">
        <v>472</v>
      </c>
      <c r="B90" s="139" t="s">
        <v>671</v>
      </c>
      <c r="C90" s="137">
        <f>SUM(C91:C91)</f>
        <v>50</v>
      </c>
      <c r="D90" s="146"/>
    </row>
    <row r="91" spans="1:4">
      <c r="A91" s="148">
        <v>1</v>
      </c>
      <c r="B91" s="146" t="s">
        <v>672</v>
      </c>
      <c r="C91" s="148">
        <v>50</v>
      </c>
      <c r="D91" s="146"/>
    </row>
    <row r="92" spans="1:4">
      <c r="A92" s="136" t="s">
        <v>673</v>
      </c>
      <c r="B92" s="139" t="s">
        <v>167</v>
      </c>
      <c r="C92" s="137">
        <f>SUM(C93:C93)</f>
        <v>4</v>
      </c>
      <c r="D92" s="146"/>
    </row>
    <row r="93" spans="1:4">
      <c r="A93" s="148">
        <v>1</v>
      </c>
      <c r="B93" s="147" t="s">
        <v>605</v>
      </c>
      <c r="C93" s="148">
        <v>4</v>
      </c>
      <c r="D93" s="146"/>
    </row>
  </sheetData>
  <mergeCells count="2">
    <mergeCell ref="A2:D2"/>
    <mergeCell ref="C3:D3"/>
  </mergeCells>
  <phoneticPr fontId="67" type="noConversion"/>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G29"/>
  <sheetViews>
    <sheetView view="pageBreakPreview" topLeftCell="A4" zoomScaleNormal="100" zoomScaleSheetLayoutView="100" workbookViewId="0">
      <selection activeCell="C12" sqref="C12"/>
    </sheetView>
  </sheetViews>
  <sheetFormatPr defaultRowHeight="15.75"/>
  <cols>
    <col min="1" max="1" width="8.75" style="432" customWidth="1"/>
    <col min="2" max="2" width="57.125" style="431" customWidth="1"/>
    <col min="3" max="3" width="21.375" style="431" customWidth="1"/>
    <col min="4" max="226" width="9" style="431"/>
    <col min="227" max="227" width="5.5" style="431" bestFit="1" customWidth="1"/>
    <col min="228" max="228" width="5.375" style="431" customWidth="1"/>
    <col min="229" max="229" width="9" style="431"/>
    <col min="230" max="230" width="5.375" style="431" customWidth="1"/>
    <col min="231" max="231" width="9" style="431"/>
    <col min="232" max="232" width="5.875" style="431" customWidth="1"/>
    <col min="233" max="233" width="9" style="431"/>
    <col min="234" max="236" width="0" style="431" hidden="1" customWidth="1"/>
    <col min="237" max="482" width="9" style="431"/>
    <col min="483" max="483" width="5.5" style="431" bestFit="1" customWidth="1"/>
    <col min="484" max="484" width="5.375" style="431" customWidth="1"/>
    <col min="485" max="485" width="9" style="431"/>
    <col min="486" max="486" width="5.375" style="431" customWidth="1"/>
    <col min="487" max="487" width="9" style="431"/>
    <col min="488" max="488" width="5.875" style="431" customWidth="1"/>
    <col min="489" max="489" width="9" style="431"/>
    <col min="490" max="492" width="0" style="431" hidden="1" customWidth="1"/>
    <col min="493" max="738" width="9" style="431"/>
    <col min="739" max="739" width="5.5" style="431" bestFit="1" customWidth="1"/>
    <col min="740" max="740" width="5.375" style="431" customWidth="1"/>
    <col min="741" max="741" width="9" style="431"/>
    <col min="742" max="742" width="5.375" style="431" customWidth="1"/>
    <col min="743" max="743" width="9" style="431"/>
    <col min="744" max="744" width="5.875" style="431" customWidth="1"/>
    <col min="745" max="745" width="9" style="431"/>
    <col min="746" max="748" width="0" style="431" hidden="1" customWidth="1"/>
    <col min="749" max="994" width="9" style="431"/>
    <col min="995" max="995" width="5.5" style="431" bestFit="1" customWidth="1"/>
    <col min="996" max="996" width="5.375" style="431" customWidth="1"/>
    <col min="997" max="997" width="9" style="431"/>
    <col min="998" max="998" width="5.375" style="431" customWidth="1"/>
    <col min="999" max="999" width="9" style="431"/>
    <col min="1000" max="1000" width="5.875" style="431" customWidth="1"/>
    <col min="1001" max="1001" width="9" style="431"/>
    <col min="1002" max="1004" width="0" style="431" hidden="1" customWidth="1"/>
    <col min="1005" max="1250" width="9" style="431"/>
    <col min="1251" max="1251" width="5.5" style="431" bestFit="1" customWidth="1"/>
    <col min="1252" max="1252" width="5.375" style="431" customWidth="1"/>
    <col min="1253" max="1253" width="9" style="431"/>
    <col min="1254" max="1254" width="5.375" style="431" customWidth="1"/>
    <col min="1255" max="1255" width="9" style="431"/>
    <col min="1256" max="1256" width="5.875" style="431" customWidth="1"/>
    <col min="1257" max="1257" width="9" style="431"/>
    <col min="1258" max="1260" width="0" style="431" hidden="1" customWidth="1"/>
    <col min="1261" max="1506" width="9" style="431"/>
    <col min="1507" max="1507" width="5.5" style="431" bestFit="1" customWidth="1"/>
    <col min="1508" max="1508" width="5.375" style="431" customWidth="1"/>
    <col min="1509" max="1509" width="9" style="431"/>
    <col min="1510" max="1510" width="5.375" style="431" customWidth="1"/>
    <col min="1511" max="1511" width="9" style="431"/>
    <col min="1512" max="1512" width="5.875" style="431" customWidth="1"/>
    <col min="1513" max="1513" width="9" style="431"/>
    <col min="1514" max="1516" width="0" style="431" hidden="1" customWidth="1"/>
    <col min="1517" max="1762" width="9" style="431"/>
    <col min="1763" max="1763" width="5.5" style="431" bestFit="1" customWidth="1"/>
    <col min="1764" max="1764" width="5.375" style="431" customWidth="1"/>
    <col min="1765" max="1765" width="9" style="431"/>
    <col min="1766" max="1766" width="5.375" style="431" customWidth="1"/>
    <col min="1767" max="1767" width="9" style="431"/>
    <col min="1768" max="1768" width="5.875" style="431" customWidth="1"/>
    <col min="1769" max="1769" width="9" style="431"/>
    <col min="1770" max="1772" width="0" style="431" hidden="1" customWidth="1"/>
    <col min="1773" max="2018" width="9" style="431"/>
    <col min="2019" max="2019" width="5.5" style="431" bestFit="1" customWidth="1"/>
    <col min="2020" max="2020" width="5.375" style="431" customWidth="1"/>
    <col min="2021" max="2021" width="9" style="431"/>
    <col min="2022" max="2022" width="5.375" style="431" customWidth="1"/>
    <col min="2023" max="2023" width="9" style="431"/>
    <col min="2024" max="2024" width="5.875" style="431" customWidth="1"/>
    <col min="2025" max="2025" width="9" style="431"/>
    <col min="2026" max="2028" width="0" style="431" hidden="1" customWidth="1"/>
    <col min="2029" max="2274" width="9" style="431"/>
    <col min="2275" max="2275" width="5.5" style="431" bestFit="1" customWidth="1"/>
    <col min="2276" max="2276" width="5.375" style="431" customWidth="1"/>
    <col min="2277" max="2277" width="9" style="431"/>
    <col min="2278" max="2278" width="5.375" style="431" customWidth="1"/>
    <col min="2279" max="2279" width="9" style="431"/>
    <col min="2280" max="2280" width="5.875" style="431" customWidth="1"/>
    <col min="2281" max="2281" width="9" style="431"/>
    <col min="2282" max="2284" width="0" style="431" hidden="1" customWidth="1"/>
    <col min="2285" max="2530" width="9" style="431"/>
    <col min="2531" max="2531" width="5.5" style="431" bestFit="1" customWidth="1"/>
    <col min="2532" max="2532" width="5.375" style="431" customWidth="1"/>
    <col min="2533" max="2533" width="9" style="431"/>
    <col min="2534" max="2534" width="5.375" style="431" customWidth="1"/>
    <col min="2535" max="2535" width="9" style="431"/>
    <col min="2536" max="2536" width="5.875" style="431" customWidth="1"/>
    <col min="2537" max="2537" width="9" style="431"/>
    <col min="2538" max="2540" width="0" style="431" hidden="1" customWidth="1"/>
    <col min="2541" max="2786" width="9" style="431"/>
    <col min="2787" max="2787" width="5.5" style="431" bestFit="1" customWidth="1"/>
    <col min="2788" max="2788" width="5.375" style="431" customWidth="1"/>
    <col min="2789" max="2789" width="9" style="431"/>
    <col min="2790" max="2790" width="5.375" style="431" customWidth="1"/>
    <col min="2791" max="2791" width="9" style="431"/>
    <col min="2792" max="2792" width="5.875" style="431" customWidth="1"/>
    <col min="2793" max="2793" width="9" style="431"/>
    <col min="2794" max="2796" width="0" style="431" hidden="1" customWidth="1"/>
    <col min="2797" max="3042" width="9" style="431"/>
    <col min="3043" max="3043" width="5.5" style="431" bestFit="1" customWidth="1"/>
    <col min="3044" max="3044" width="5.375" style="431" customWidth="1"/>
    <col min="3045" max="3045" width="9" style="431"/>
    <col min="3046" max="3046" width="5.375" style="431" customWidth="1"/>
    <col min="3047" max="3047" width="9" style="431"/>
    <col min="3048" max="3048" width="5.875" style="431" customWidth="1"/>
    <col min="3049" max="3049" width="9" style="431"/>
    <col min="3050" max="3052" width="0" style="431" hidden="1" customWidth="1"/>
    <col min="3053" max="3298" width="9" style="431"/>
    <col min="3299" max="3299" width="5.5" style="431" bestFit="1" customWidth="1"/>
    <col min="3300" max="3300" width="5.375" style="431" customWidth="1"/>
    <col min="3301" max="3301" width="9" style="431"/>
    <col min="3302" max="3302" width="5.375" style="431" customWidth="1"/>
    <col min="3303" max="3303" width="9" style="431"/>
    <col min="3304" max="3304" width="5.875" style="431" customWidth="1"/>
    <col min="3305" max="3305" width="9" style="431"/>
    <col min="3306" max="3308" width="0" style="431" hidden="1" customWidth="1"/>
    <col min="3309" max="3554" width="9" style="431"/>
    <col min="3555" max="3555" width="5.5" style="431" bestFit="1" customWidth="1"/>
    <col min="3556" max="3556" width="5.375" style="431" customWidth="1"/>
    <col min="3557" max="3557" width="9" style="431"/>
    <col min="3558" max="3558" width="5.375" style="431" customWidth="1"/>
    <col min="3559" max="3559" width="9" style="431"/>
    <col min="3560" max="3560" width="5.875" style="431" customWidth="1"/>
    <col min="3561" max="3561" width="9" style="431"/>
    <col min="3562" max="3564" width="0" style="431" hidden="1" customWidth="1"/>
    <col min="3565" max="3810" width="9" style="431"/>
    <col min="3811" max="3811" width="5.5" style="431" bestFit="1" customWidth="1"/>
    <col min="3812" max="3812" width="5.375" style="431" customWidth="1"/>
    <col min="3813" max="3813" width="9" style="431"/>
    <col min="3814" max="3814" width="5.375" style="431" customWidth="1"/>
    <col min="3815" max="3815" width="9" style="431"/>
    <col min="3816" max="3816" width="5.875" style="431" customWidth="1"/>
    <col min="3817" max="3817" width="9" style="431"/>
    <col min="3818" max="3820" width="0" style="431" hidden="1" customWidth="1"/>
    <col min="3821" max="4066" width="9" style="431"/>
    <col min="4067" max="4067" width="5.5" style="431" bestFit="1" customWidth="1"/>
    <col min="4068" max="4068" width="5.375" style="431" customWidth="1"/>
    <col min="4069" max="4069" width="9" style="431"/>
    <col min="4070" max="4070" width="5.375" style="431" customWidth="1"/>
    <col min="4071" max="4071" width="9" style="431"/>
    <col min="4072" max="4072" width="5.875" style="431" customWidth="1"/>
    <col min="4073" max="4073" width="9" style="431"/>
    <col min="4074" max="4076" width="0" style="431" hidden="1" customWidth="1"/>
    <col min="4077" max="4322" width="9" style="431"/>
    <col min="4323" max="4323" width="5.5" style="431" bestFit="1" customWidth="1"/>
    <col min="4324" max="4324" width="5.375" style="431" customWidth="1"/>
    <col min="4325" max="4325" width="9" style="431"/>
    <col min="4326" max="4326" width="5.375" style="431" customWidth="1"/>
    <col min="4327" max="4327" width="9" style="431"/>
    <col min="4328" max="4328" width="5.875" style="431" customWidth="1"/>
    <col min="4329" max="4329" width="9" style="431"/>
    <col min="4330" max="4332" width="0" style="431" hidden="1" customWidth="1"/>
    <col min="4333" max="4578" width="9" style="431"/>
    <col min="4579" max="4579" width="5.5" style="431" bestFit="1" customWidth="1"/>
    <col min="4580" max="4580" width="5.375" style="431" customWidth="1"/>
    <col min="4581" max="4581" width="9" style="431"/>
    <col min="4582" max="4582" width="5.375" style="431" customWidth="1"/>
    <col min="4583" max="4583" width="9" style="431"/>
    <col min="4584" max="4584" width="5.875" style="431" customWidth="1"/>
    <col min="4585" max="4585" width="9" style="431"/>
    <col min="4586" max="4588" width="0" style="431" hidden="1" customWidth="1"/>
    <col min="4589" max="4834" width="9" style="431"/>
    <col min="4835" max="4835" width="5.5" style="431" bestFit="1" customWidth="1"/>
    <col min="4836" max="4836" width="5.375" style="431" customWidth="1"/>
    <col min="4837" max="4837" width="9" style="431"/>
    <col min="4838" max="4838" width="5.375" style="431" customWidth="1"/>
    <col min="4839" max="4839" width="9" style="431"/>
    <col min="4840" max="4840" width="5.875" style="431" customWidth="1"/>
    <col min="4841" max="4841" width="9" style="431"/>
    <col min="4842" max="4844" width="0" style="431" hidden="1" customWidth="1"/>
    <col min="4845" max="5090" width="9" style="431"/>
    <col min="5091" max="5091" width="5.5" style="431" bestFit="1" customWidth="1"/>
    <col min="5092" max="5092" width="5.375" style="431" customWidth="1"/>
    <col min="5093" max="5093" width="9" style="431"/>
    <col min="5094" max="5094" width="5.375" style="431" customWidth="1"/>
    <col min="5095" max="5095" width="9" style="431"/>
    <col min="5096" max="5096" width="5.875" style="431" customWidth="1"/>
    <col min="5097" max="5097" width="9" style="431"/>
    <col min="5098" max="5100" width="0" style="431" hidden="1" customWidth="1"/>
    <col min="5101" max="5346" width="9" style="431"/>
    <col min="5347" max="5347" width="5.5" style="431" bestFit="1" customWidth="1"/>
    <col min="5348" max="5348" width="5.375" style="431" customWidth="1"/>
    <col min="5349" max="5349" width="9" style="431"/>
    <col min="5350" max="5350" width="5.375" style="431" customWidth="1"/>
    <col min="5351" max="5351" width="9" style="431"/>
    <col min="5352" max="5352" width="5.875" style="431" customWidth="1"/>
    <col min="5353" max="5353" width="9" style="431"/>
    <col min="5354" max="5356" width="0" style="431" hidden="1" customWidth="1"/>
    <col min="5357" max="5602" width="9" style="431"/>
    <col min="5603" max="5603" width="5.5" style="431" bestFit="1" customWidth="1"/>
    <col min="5604" max="5604" width="5.375" style="431" customWidth="1"/>
    <col min="5605" max="5605" width="9" style="431"/>
    <col min="5606" max="5606" width="5.375" style="431" customWidth="1"/>
    <col min="5607" max="5607" width="9" style="431"/>
    <col min="5608" max="5608" width="5.875" style="431" customWidth="1"/>
    <col min="5609" max="5609" width="9" style="431"/>
    <col min="5610" max="5612" width="0" style="431" hidden="1" customWidth="1"/>
    <col min="5613" max="5858" width="9" style="431"/>
    <col min="5859" max="5859" width="5.5" style="431" bestFit="1" customWidth="1"/>
    <col min="5860" max="5860" width="5.375" style="431" customWidth="1"/>
    <col min="5861" max="5861" width="9" style="431"/>
    <col min="5862" max="5862" width="5.375" style="431" customWidth="1"/>
    <col min="5863" max="5863" width="9" style="431"/>
    <col min="5864" max="5864" width="5.875" style="431" customWidth="1"/>
    <col min="5865" max="5865" width="9" style="431"/>
    <col min="5866" max="5868" width="0" style="431" hidden="1" customWidth="1"/>
    <col min="5869" max="6114" width="9" style="431"/>
    <col min="6115" max="6115" width="5.5" style="431" bestFit="1" customWidth="1"/>
    <col min="6116" max="6116" width="5.375" style="431" customWidth="1"/>
    <col min="6117" max="6117" width="9" style="431"/>
    <col min="6118" max="6118" width="5.375" style="431" customWidth="1"/>
    <col min="6119" max="6119" width="9" style="431"/>
    <col min="6120" max="6120" width="5.875" style="431" customWidth="1"/>
    <col min="6121" max="6121" width="9" style="431"/>
    <col min="6122" max="6124" width="0" style="431" hidden="1" customWidth="1"/>
    <col min="6125" max="6370" width="9" style="431"/>
    <col min="6371" max="6371" width="5.5" style="431" bestFit="1" customWidth="1"/>
    <col min="6372" max="6372" width="5.375" style="431" customWidth="1"/>
    <col min="6373" max="6373" width="9" style="431"/>
    <col min="6374" max="6374" width="5.375" style="431" customWidth="1"/>
    <col min="6375" max="6375" width="9" style="431"/>
    <col min="6376" max="6376" width="5.875" style="431" customWidth="1"/>
    <col min="6377" max="6377" width="9" style="431"/>
    <col min="6378" max="6380" width="0" style="431" hidden="1" customWidth="1"/>
    <col min="6381" max="6626" width="9" style="431"/>
    <col min="6627" max="6627" width="5.5" style="431" bestFit="1" customWidth="1"/>
    <col min="6628" max="6628" width="5.375" style="431" customWidth="1"/>
    <col min="6629" max="6629" width="9" style="431"/>
    <col min="6630" max="6630" width="5.375" style="431" customWidth="1"/>
    <col min="6631" max="6631" width="9" style="431"/>
    <col min="6632" max="6632" width="5.875" style="431" customWidth="1"/>
    <col min="6633" max="6633" width="9" style="431"/>
    <col min="6634" max="6636" width="0" style="431" hidden="1" customWidth="1"/>
    <col min="6637" max="6882" width="9" style="431"/>
    <col min="6883" max="6883" width="5.5" style="431" bestFit="1" customWidth="1"/>
    <col min="6884" max="6884" width="5.375" style="431" customWidth="1"/>
    <col min="6885" max="6885" width="9" style="431"/>
    <col min="6886" max="6886" width="5.375" style="431" customWidth="1"/>
    <col min="6887" max="6887" width="9" style="431"/>
    <col min="6888" max="6888" width="5.875" style="431" customWidth="1"/>
    <col min="6889" max="6889" width="9" style="431"/>
    <col min="6890" max="6892" width="0" style="431" hidden="1" customWidth="1"/>
    <col min="6893" max="7138" width="9" style="431"/>
    <col min="7139" max="7139" width="5.5" style="431" bestFit="1" customWidth="1"/>
    <col min="7140" max="7140" width="5.375" style="431" customWidth="1"/>
    <col min="7141" max="7141" width="9" style="431"/>
    <col min="7142" max="7142" width="5.375" style="431" customWidth="1"/>
    <col min="7143" max="7143" width="9" style="431"/>
    <col min="7144" max="7144" width="5.875" style="431" customWidth="1"/>
    <col min="7145" max="7145" width="9" style="431"/>
    <col min="7146" max="7148" width="0" style="431" hidden="1" customWidth="1"/>
    <col min="7149" max="7394" width="9" style="431"/>
    <col min="7395" max="7395" width="5.5" style="431" bestFit="1" customWidth="1"/>
    <col min="7396" max="7396" width="5.375" style="431" customWidth="1"/>
    <col min="7397" max="7397" width="9" style="431"/>
    <col min="7398" max="7398" width="5.375" style="431" customWidth="1"/>
    <col min="7399" max="7399" width="9" style="431"/>
    <col min="7400" max="7400" width="5.875" style="431" customWidth="1"/>
    <col min="7401" max="7401" width="9" style="431"/>
    <col min="7402" max="7404" width="0" style="431" hidden="1" customWidth="1"/>
    <col min="7405" max="7650" width="9" style="431"/>
    <col min="7651" max="7651" width="5.5" style="431" bestFit="1" customWidth="1"/>
    <col min="7652" max="7652" width="5.375" style="431" customWidth="1"/>
    <col min="7653" max="7653" width="9" style="431"/>
    <col min="7654" max="7654" width="5.375" style="431" customWidth="1"/>
    <col min="7655" max="7655" width="9" style="431"/>
    <col min="7656" max="7656" width="5.875" style="431" customWidth="1"/>
    <col min="7657" max="7657" width="9" style="431"/>
    <col min="7658" max="7660" width="0" style="431" hidden="1" customWidth="1"/>
    <col min="7661" max="7906" width="9" style="431"/>
    <col min="7907" max="7907" width="5.5" style="431" bestFit="1" customWidth="1"/>
    <col min="7908" max="7908" width="5.375" style="431" customWidth="1"/>
    <col min="7909" max="7909" width="9" style="431"/>
    <col min="7910" max="7910" width="5.375" style="431" customWidth="1"/>
    <col min="7911" max="7911" width="9" style="431"/>
    <col min="7912" max="7912" width="5.875" style="431" customWidth="1"/>
    <col min="7913" max="7913" width="9" style="431"/>
    <col min="7914" max="7916" width="0" style="431" hidden="1" customWidth="1"/>
    <col min="7917" max="8162" width="9" style="431"/>
    <col min="8163" max="8163" width="5.5" style="431" bestFit="1" customWidth="1"/>
    <col min="8164" max="8164" width="5.375" style="431" customWidth="1"/>
    <col min="8165" max="8165" width="9" style="431"/>
    <col min="8166" max="8166" width="5.375" style="431" customWidth="1"/>
    <col min="8167" max="8167" width="9" style="431"/>
    <col min="8168" max="8168" width="5.875" style="431" customWidth="1"/>
    <col min="8169" max="8169" width="9" style="431"/>
    <col min="8170" max="8172" width="0" style="431" hidden="1" customWidth="1"/>
    <col min="8173" max="8418" width="9" style="431"/>
    <col min="8419" max="8419" width="5.5" style="431" bestFit="1" customWidth="1"/>
    <col min="8420" max="8420" width="5.375" style="431" customWidth="1"/>
    <col min="8421" max="8421" width="9" style="431"/>
    <col min="8422" max="8422" width="5.375" style="431" customWidth="1"/>
    <col min="8423" max="8423" width="9" style="431"/>
    <col min="8424" max="8424" width="5.875" style="431" customWidth="1"/>
    <col min="8425" max="8425" width="9" style="431"/>
    <col min="8426" max="8428" width="0" style="431" hidden="1" customWidth="1"/>
    <col min="8429" max="8674" width="9" style="431"/>
    <col min="8675" max="8675" width="5.5" style="431" bestFit="1" customWidth="1"/>
    <col min="8676" max="8676" width="5.375" style="431" customWidth="1"/>
    <col min="8677" max="8677" width="9" style="431"/>
    <col min="8678" max="8678" width="5.375" style="431" customWidth="1"/>
    <col min="8679" max="8679" width="9" style="431"/>
    <col min="8680" max="8680" width="5.875" style="431" customWidth="1"/>
    <col min="8681" max="8681" width="9" style="431"/>
    <col min="8682" max="8684" width="0" style="431" hidden="1" customWidth="1"/>
    <col min="8685" max="8930" width="9" style="431"/>
    <col min="8931" max="8931" width="5.5" style="431" bestFit="1" customWidth="1"/>
    <col min="8932" max="8932" width="5.375" style="431" customWidth="1"/>
    <col min="8933" max="8933" width="9" style="431"/>
    <col min="8934" max="8934" width="5.375" style="431" customWidth="1"/>
    <col min="8935" max="8935" width="9" style="431"/>
    <col min="8936" max="8936" width="5.875" style="431" customWidth="1"/>
    <col min="8937" max="8937" width="9" style="431"/>
    <col min="8938" max="8940" width="0" style="431" hidden="1" customWidth="1"/>
    <col min="8941" max="9186" width="9" style="431"/>
    <col min="9187" max="9187" width="5.5" style="431" bestFit="1" customWidth="1"/>
    <col min="9188" max="9188" width="5.375" style="431" customWidth="1"/>
    <col min="9189" max="9189" width="9" style="431"/>
    <col min="9190" max="9190" width="5.375" style="431" customWidth="1"/>
    <col min="9191" max="9191" width="9" style="431"/>
    <col min="9192" max="9192" width="5.875" style="431" customWidth="1"/>
    <col min="9193" max="9193" width="9" style="431"/>
    <col min="9194" max="9196" width="0" style="431" hidden="1" customWidth="1"/>
    <col min="9197" max="9442" width="9" style="431"/>
    <col min="9443" max="9443" width="5.5" style="431" bestFit="1" customWidth="1"/>
    <col min="9444" max="9444" width="5.375" style="431" customWidth="1"/>
    <col min="9445" max="9445" width="9" style="431"/>
    <col min="9446" max="9446" width="5.375" style="431" customWidth="1"/>
    <col min="9447" max="9447" width="9" style="431"/>
    <col min="9448" max="9448" width="5.875" style="431" customWidth="1"/>
    <col min="9449" max="9449" width="9" style="431"/>
    <col min="9450" max="9452" width="0" style="431" hidden="1" customWidth="1"/>
    <col min="9453" max="9698" width="9" style="431"/>
    <col min="9699" max="9699" width="5.5" style="431" bestFit="1" customWidth="1"/>
    <col min="9700" max="9700" width="5.375" style="431" customWidth="1"/>
    <col min="9701" max="9701" width="9" style="431"/>
    <col min="9702" max="9702" width="5.375" style="431" customWidth="1"/>
    <col min="9703" max="9703" width="9" style="431"/>
    <col min="9704" max="9704" width="5.875" style="431" customWidth="1"/>
    <col min="9705" max="9705" width="9" style="431"/>
    <col min="9706" max="9708" width="0" style="431" hidden="1" customWidth="1"/>
    <col min="9709" max="9954" width="9" style="431"/>
    <col min="9955" max="9955" width="5.5" style="431" bestFit="1" customWidth="1"/>
    <col min="9956" max="9956" width="5.375" style="431" customWidth="1"/>
    <col min="9957" max="9957" width="9" style="431"/>
    <col min="9958" max="9958" width="5.375" style="431" customWidth="1"/>
    <col min="9959" max="9959" width="9" style="431"/>
    <col min="9960" max="9960" width="5.875" style="431" customWidth="1"/>
    <col min="9961" max="9961" width="9" style="431"/>
    <col min="9962" max="9964" width="0" style="431" hidden="1" customWidth="1"/>
    <col min="9965" max="10210" width="9" style="431"/>
    <col min="10211" max="10211" width="5.5" style="431" bestFit="1" customWidth="1"/>
    <col min="10212" max="10212" width="5.375" style="431" customWidth="1"/>
    <col min="10213" max="10213" width="9" style="431"/>
    <col min="10214" max="10214" width="5.375" style="431" customWidth="1"/>
    <col min="10215" max="10215" width="9" style="431"/>
    <col min="10216" max="10216" width="5.875" style="431" customWidth="1"/>
    <col min="10217" max="10217" width="9" style="431"/>
    <col min="10218" max="10220" width="0" style="431" hidden="1" customWidth="1"/>
    <col min="10221" max="10466" width="9" style="431"/>
    <col min="10467" max="10467" width="5.5" style="431" bestFit="1" customWidth="1"/>
    <col min="10468" max="10468" width="5.375" style="431" customWidth="1"/>
    <col min="10469" max="10469" width="9" style="431"/>
    <col min="10470" max="10470" width="5.375" style="431" customWidth="1"/>
    <col min="10471" max="10471" width="9" style="431"/>
    <col min="10472" max="10472" width="5.875" style="431" customWidth="1"/>
    <col min="10473" max="10473" width="9" style="431"/>
    <col min="10474" max="10476" width="0" style="431" hidden="1" customWidth="1"/>
    <col min="10477" max="10722" width="9" style="431"/>
    <col min="10723" max="10723" width="5.5" style="431" bestFit="1" customWidth="1"/>
    <col min="10724" max="10724" width="5.375" style="431" customWidth="1"/>
    <col min="10725" max="10725" width="9" style="431"/>
    <col min="10726" max="10726" width="5.375" style="431" customWidth="1"/>
    <col min="10727" max="10727" width="9" style="431"/>
    <col min="10728" max="10728" width="5.875" style="431" customWidth="1"/>
    <col min="10729" max="10729" width="9" style="431"/>
    <col min="10730" max="10732" width="0" style="431" hidden="1" customWidth="1"/>
    <col min="10733" max="10978" width="9" style="431"/>
    <col min="10979" max="10979" width="5.5" style="431" bestFit="1" customWidth="1"/>
    <col min="10980" max="10980" width="5.375" style="431" customWidth="1"/>
    <col min="10981" max="10981" width="9" style="431"/>
    <col min="10982" max="10982" width="5.375" style="431" customWidth="1"/>
    <col min="10983" max="10983" width="9" style="431"/>
    <col min="10984" max="10984" width="5.875" style="431" customWidth="1"/>
    <col min="10985" max="10985" width="9" style="431"/>
    <col min="10986" max="10988" width="0" style="431" hidden="1" customWidth="1"/>
    <col min="10989" max="11234" width="9" style="431"/>
    <col min="11235" max="11235" width="5.5" style="431" bestFit="1" customWidth="1"/>
    <col min="11236" max="11236" width="5.375" style="431" customWidth="1"/>
    <col min="11237" max="11237" width="9" style="431"/>
    <col min="11238" max="11238" width="5.375" style="431" customWidth="1"/>
    <col min="11239" max="11239" width="9" style="431"/>
    <col min="11240" max="11240" width="5.875" style="431" customWidth="1"/>
    <col min="11241" max="11241" width="9" style="431"/>
    <col min="11242" max="11244" width="0" style="431" hidden="1" customWidth="1"/>
    <col min="11245" max="11490" width="9" style="431"/>
    <col min="11491" max="11491" width="5.5" style="431" bestFit="1" customWidth="1"/>
    <col min="11492" max="11492" width="5.375" style="431" customWidth="1"/>
    <col min="11493" max="11493" width="9" style="431"/>
    <col min="11494" max="11494" width="5.375" style="431" customWidth="1"/>
    <col min="11495" max="11495" width="9" style="431"/>
    <col min="11496" max="11496" width="5.875" style="431" customWidth="1"/>
    <col min="11497" max="11497" width="9" style="431"/>
    <col min="11498" max="11500" width="0" style="431" hidden="1" customWidth="1"/>
    <col min="11501" max="11746" width="9" style="431"/>
    <col min="11747" max="11747" width="5.5" style="431" bestFit="1" customWidth="1"/>
    <col min="11748" max="11748" width="5.375" style="431" customWidth="1"/>
    <col min="11749" max="11749" width="9" style="431"/>
    <col min="11750" max="11750" width="5.375" style="431" customWidth="1"/>
    <col min="11751" max="11751" width="9" style="431"/>
    <col min="11752" max="11752" width="5.875" style="431" customWidth="1"/>
    <col min="11753" max="11753" width="9" style="431"/>
    <col min="11754" max="11756" width="0" style="431" hidden="1" customWidth="1"/>
    <col min="11757" max="12002" width="9" style="431"/>
    <col min="12003" max="12003" width="5.5" style="431" bestFit="1" customWidth="1"/>
    <col min="12004" max="12004" width="5.375" style="431" customWidth="1"/>
    <col min="12005" max="12005" width="9" style="431"/>
    <col min="12006" max="12006" width="5.375" style="431" customWidth="1"/>
    <col min="12007" max="12007" width="9" style="431"/>
    <col min="12008" max="12008" width="5.875" style="431" customWidth="1"/>
    <col min="12009" max="12009" width="9" style="431"/>
    <col min="12010" max="12012" width="0" style="431" hidden="1" customWidth="1"/>
    <col min="12013" max="12258" width="9" style="431"/>
    <col min="12259" max="12259" width="5.5" style="431" bestFit="1" customWidth="1"/>
    <col min="12260" max="12260" width="5.375" style="431" customWidth="1"/>
    <col min="12261" max="12261" width="9" style="431"/>
    <col min="12262" max="12262" width="5.375" style="431" customWidth="1"/>
    <col min="12263" max="12263" width="9" style="431"/>
    <col min="12264" max="12264" width="5.875" style="431" customWidth="1"/>
    <col min="12265" max="12265" width="9" style="431"/>
    <col min="12266" max="12268" width="0" style="431" hidden="1" customWidth="1"/>
    <col min="12269" max="12514" width="9" style="431"/>
    <col min="12515" max="12515" width="5.5" style="431" bestFit="1" customWidth="1"/>
    <col min="12516" max="12516" width="5.375" style="431" customWidth="1"/>
    <col min="12517" max="12517" width="9" style="431"/>
    <col min="12518" max="12518" width="5.375" style="431" customWidth="1"/>
    <col min="12519" max="12519" width="9" style="431"/>
    <col min="12520" max="12520" width="5.875" style="431" customWidth="1"/>
    <col min="12521" max="12521" width="9" style="431"/>
    <col min="12522" max="12524" width="0" style="431" hidden="1" customWidth="1"/>
    <col min="12525" max="12770" width="9" style="431"/>
    <col min="12771" max="12771" width="5.5" style="431" bestFit="1" customWidth="1"/>
    <col min="12772" max="12772" width="5.375" style="431" customWidth="1"/>
    <col min="12773" max="12773" width="9" style="431"/>
    <col min="12774" max="12774" width="5.375" style="431" customWidth="1"/>
    <col min="12775" max="12775" width="9" style="431"/>
    <col min="12776" max="12776" width="5.875" style="431" customWidth="1"/>
    <col min="12777" max="12777" width="9" style="431"/>
    <col min="12778" max="12780" width="0" style="431" hidden="1" customWidth="1"/>
    <col min="12781" max="13026" width="9" style="431"/>
    <col min="13027" max="13027" width="5.5" style="431" bestFit="1" customWidth="1"/>
    <col min="13028" max="13028" width="5.375" style="431" customWidth="1"/>
    <col min="13029" max="13029" width="9" style="431"/>
    <col min="13030" max="13030" width="5.375" style="431" customWidth="1"/>
    <col min="13031" max="13031" width="9" style="431"/>
    <col min="13032" max="13032" width="5.875" style="431" customWidth="1"/>
    <col min="13033" max="13033" width="9" style="431"/>
    <col min="13034" max="13036" width="0" style="431" hidden="1" customWidth="1"/>
    <col min="13037" max="13282" width="9" style="431"/>
    <col min="13283" max="13283" width="5.5" style="431" bestFit="1" customWidth="1"/>
    <col min="13284" max="13284" width="5.375" style="431" customWidth="1"/>
    <col min="13285" max="13285" width="9" style="431"/>
    <col min="13286" max="13286" width="5.375" style="431" customWidth="1"/>
    <col min="13287" max="13287" width="9" style="431"/>
    <col min="13288" max="13288" width="5.875" style="431" customWidth="1"/>
    <col min="13289" max="13289" width="9" style="431"/>
    <col min="13290" max="13292" width="0" style="431" hidden="1" customWidth="1"/>
    <col min="13293" max="13538" width="9" style="431"/>
    <col min="13539" max="13539" width="5.5" style="431" bestFit="1" customWidth="1"/>
    <col min="13540" max="13540" width="5.375" style="431" customWidth="1"/>
    <col min="13541" max="13541" width="9" style="431"/>
    <col min="13542" max="13542" width="5.375" style="431" customWidth="1"/>
    <col min="13543" max="13543" width="9" style="431"/>
    <col min="13544" max="13544" width="5.875" style="431" customWidth="1"/>
    <col min="13545" max="13545" width="9" style="431"/>
    <col min="13546" max="13548" width="0" style="431" hidden="1" customWidth="1"/>
    <col min="13549" max="13794" width="9" style="431"/>
    <col min="13795" max="13795" width="5.5" style="431" bestFit="1" customWidth="1"/>
    <col min="13796" max="13796" width="5.375" style="431" customWidth="1"/>
    <col min="13797" max="13797" width="9" style="431"/>
    <col min="13798" max="13798" width="5.375" style="431" customWidth="1"/>
    <col min="13799" max="13799" width="9" style="431"/>
    <col min="13800" max="13800" width="5.875" style="431" customWidth="1"/>
    <col min="13801" max="13801" width="9" style="431"/>
    <col min="13802" max="13804" width="0" style="431" hidden="1" customWidth="1"/>
    <col min="13805" max="14050" width="9" style="431"/>
    <col min="14051" max="14051" width="5.5" style="431" bestFit="1" customWidth="1"/>
    <col min="14052" max="14052" width="5.375" style="431" customWidth="1"/>
    <col min="14053" max="14053" width="9" style="431"/>
    <col min="14054" max="14054" width="5.375" style="431" customWidth="1"/>
    <col min="14055" max="14055" width="9" style="431"/>
    <col min="14056" max="14056" width="5.875" style="431" customWidth="1"/>
    <col min="14057" max="14057" width="9" style="431"/>
    <col min="14058" max="14060" width="0" style="431" hidden="1" customWidth="1"/>
    <col min="14061" max="14306" width="9" style="431"/>
    <col min="14307" max="14307" width="5.5" style="431" bestFit="1" customWidth="1"/>
    <col min="14308" max="14308" width="5.375" style="431" customWidth="1"/>
    <col min="14309" max="14309" width="9" style="431"/>
    <col min="14310" max="14310" width="5.375" style="431" customWidth="1"/>
    <col min="14311" max="14311" width="9" style="431"/>
    <col min="14312" max="14312" width="5.875" style="431" customWidth="1"/>
    <col min="14313" max="14313" width="9" style="431"/>
    <col min="14314" max="14316" width="0" style="431" hidden="1" customWidth="1"/>
    <col min="14317" max="14562" width="9" style="431"/>
    <col min="14563" max="14563" width="5.5" style="431" bestFit="1" customWidth="1"/>
    <col min="14564" max="14564" width="5.375" style="431" customWidth="1"/>
    <col min="14565" max="14565" width="9" style="431"/>
    <col min="14566" max="14566" width="5.375" style="431" customWidth="1"/>
    <col min="14567" max="14567" width="9" style="431"/>
    <col min="14568" max="14568" width="5.875" style="431" customWidth="1"/>
    <col min="14569" max="14569" width="9" style="431"/>
    <col min="14570" max="14572" width="0" style="431" hidden="1" customWidth="1"/>
    <col min="14573" max="14818" width="9" style="431"/>
    <col min="14819" max="14819" width="5.5" style="431" bestFit="1" customWidth="1"/>
    <col min="14820" max="14820" width="5.375" style="431" customWidth="1"/>
    <col min="14821" max="14821" width="9" style="431"/>
    <col min="14822" max="14822" width="5.375" style="431" customWidth="1"/>
    <col min="14823" max="14823" width="9" style="431"/>
    <col min="14824" max="14824" width="5.875" style="431" customWidth="1"/>
    <col min="14825" max="14825" width="9" style="431"/>
    <col min="14826" max="14828" width="0" style="431" hidden="1" customWidth="1"/>
    <col min="14829" max="15074" width="9" style="431"/>
    <col min="15075" max="15075" width="5.5" style="431" bestFit="1" customWidth="1"/>
    <col min="15076" max="15076" width="5.375" style="431" customWidth="1"/>
    <col min="15077" max="15077" width="9" style="431"/>
    <col min="15078" max="15078" width="5.375" style="431" customWidth="1"/>
    <col min="15079" max="15079" width="9" style="431"/>
    <col min="15080" max="15080" width="5.875" style="431" customWidth="1"/>
    <col min="15081" max="15081" width="9" style="431"/>
    <col min="15082" max="15084" width="0" style="431" hidden="1" customWidth="1"/>
    <col min="15085" max="15330" width="9" style="431"/>
    <col min="15331" max="15331" width="5.5" style="431" bestFit="1" customWidth="1"/>
    <col min="15332" max="15332" width="5.375" style="431" customWidth="1"/>
    <col min="15333" max="15333" width="9" style="431"/>
    <col min="15334" max="15334" width="5.375" style="431" customWidth="1"/>
    <col min="15335" max="15335" width="9" style="431"/>
    <col min="15336" max="15336" width="5.875" style="431" customWidth="1"/>
    <col min="15337" max="15337" width="9" style="431"/>
    <col min="15338" max="15340" width="0" style="431" hidden="1" customWidth="1"/>
    <col min="15341" max="15586" width="9" style="431"/>
    <col min="15587" max="15587" width="5.5" style="431" bestFit="1" customWidth="1"/>
    <col min="15588" max="15588" width="5.375" style="431" customWidth="1"/>
    <col min="15589" max="15589" width="9" style="431"/>
    <col min="15590" max="15590" width="5.375" style="431" customWidth="1"/>
    <col min="15591" max="15591" width="9" style="431"/>
    <col min="15592" max="15592" width="5.875" style="431" customWidth="1"/>
    <col min="15593" max="15593" width="9" style="431"/>
    <col min="15594" max="15596" width="0" style="431" hidden="1" customWidth="1"/>
    <col min="15597" max="15842" width="9" style="431"/>
    <col min="15843" max="15843" width="5.5" style="431" bestFit="1" customWidth="1"/>
    <col min="15844" max="15844" width="5.375" style="431" customWidth="1"/>
    <col min="15845" max="15845" width="9" style="431"/>
    <col min="15846" max="15846" width="5.375" style="431" customWidth="1"/>
    <col min="15847" max="15847" width="9" style="431"/>
    <col min="15848" max="15848" width="5.875" style="431" customWidth="1"/>
    <col min="15849" max="15849" width="9" style="431"/>
    <col min="15850" max="15852" width="0" style="431" hidden="1" customWidth="1"/>
    <col min="15853" max="16098" width="9" style="431"/>
    <col min="16099" max="16099" width="5.5" style="431" bestFit="1" customWidth="1"/>
    <col min="16100" max="16100" width="5.375" style="431" customWidth="1"/>
    <col min="16101" max="16101" width="9" style="431"/>
    <col min="16102" max="16102" width="5.375" style="431" customWidth="1"/>
    <col min="16103" max="16103" width="9" style="431"/>
    <col min="16104" max="16104" width="5.875" style="431" customWidth="1"/>
    <col min="16105" max="16105" width="9" style="431"/>
    <col min="16106" max="16108" width="0" style="431" hidden="1" customWidth="1"/>
    <col min="16109" max="16384" width="9" style="431"/>
  </cols>
  <sheetData>
    <row r="1" spans="1:3">
      <c r="A1" s="664" t="s">
        <v>1549</v>
      </c>
      <c r="B1" s="665"/>
    </row>
    <row r="2" spans="1:3" ht="46.5" customHeight="1">
      <c r="A2" s="666" t="s">
        <v>1924</v>
      </c>
      <c r="B2" s="666"/>
      <c r="C2" s="666"/>
    </row>
    <row r="3" spans="1:3" s="436" customFormat="1" ht="15" customHeight="1">
      <c r="A3" s="434"/>
      <c r="B3" s="434"/>
      <c r="C3" s="435" t="s">
        <v>1547</v>
      </c>
    </row>
    <row r="4" spans="1:3" s="436" customFormat="1" ht="20.100000000000001" customHeight="1">
      <c r="A4" s="433" t="s">
        <v>1548</v>
      </c>
      <c r="B4" s="448" t="s">
        <v>1647</v>
      </c>
      <c r="C4" s="433" t="s">
        <v>1557</v>
      </c>
    </row>
    <row r="5" spans="1:3" s="436" customFormat="1" ht="20.100000000000001" customHeight="1">
      <c r="A5" s="667" t="s">
        <v>1645</v>
      </c>
      <c r="B5" s="668"/>
      <c r="C5" s="478">
        <f>SUM(C6,C27)</f>
        <v>1300</v>
      </c>
    </row>
    <row r="6" spans="1:3" s="436" customFormat="1" ht="20.100000000000001" customHeight="1">
      <c r="A6" s="667" t="s">
        <v>1646</v>
      </c>
      <c r="B6" s="668"/>
      <c r="C6" s="478">
        <f>SUM(C7,C9,C13,C16,C19,C23)</f>
        <v>613</v>
      </c>
    </row>
    <row r="7" spans="1:3" s="436" customFormat="1" ht="20.100000000000001" customHeight="1">
      <c r="A7" s="476" t="s">
        <v>1639</v>
      </c>
      <c r="B7" s="437" t="s">
        <v>1651</v>
      </c>
      <c r="C7" s="440">
        <f>SUM(C8)</f>
        <v>32</v>
      </c>
    </row>
    <row r="8" spans="1:3" s="436" customFormat="1" ht="20.100000000000001" customHeight="1">
      <c r="A8" s="476">
        <v>1</v>
      </c>
      <c r="B8" s="439" t="s">
        <v>1650</v>
      </c>
      <c r="C8" s="441">
        <v>32</v>
      </c>
    </row>
    <row r="9" spans="1:3" s="438" customFormat="1" ht="20.100000000000001" customHeight="1">
      <c r="A9" s="476" t="s">
        <v>1640</v>
      </c>
      <c r="B9" s="437" t="s">
        <v>1652</v>
      </c>
      <c r="C9" s="440">
        <f>SUM(C10:C12)</f>
        <v>165</v>
      </c>
    </row>
    <row r="10" spans="1:3" s="436" customFormat="1" ht="20.100000000000001" customHeight="1">
      <c r="A10" s="476">
        <v>1</v>
      </c>
      <c r="B10" s="439" t="s">
        <v>1654</v>
      </c>
      <c r="C10" s="441">
        <v>26</v>
      </c>
    </row>
    <row r="11" spans="1:3" s="436" customFormat="1" ht="20.100000000000001" customHeight="1">
      <c r="A11" s="476">
        <v>2</v>
      </c>
      <c r="B11" s="439" t="s">
        <v>1655</v>
      </c>
      <c r="C11" s="441">
        <v>31</v>
      </c>
    </row>
    <row r="12" spans="1:3" s="438" customFormat="1" ht="20.100000000000001" customHeight="1">
      <c r="A12" s="476">
        <v>3</v>
      </c>
      <c r="B12" s="439" t="s">
        <v>1656</v>
      </c>
      <c r="C12" s="441">
        <v>108</v>
      </c>
    </row>
    <row r="13" spans="1:3" s="436" customFormat="1" ht="20.100000000000001" customHeight="1">
      <c r="A13" s="476" t="s">
        <v>1641</v>
      </c>
      <c r="B13" s="437" t="s">
        <v>1653</v>
      </c>
      <c r="C13" s="440">
        <f>SUM(C14:C15)</f>
        <v>82</v>
      </c>
    </row>
    <row r="14" spans="1:3" s="436" customFormat="1" ht="20.100000000000001" customHeight="1">
      <c r="A14" s="476">
        <v>1</v>
      </c>
      <c r="B14" s="439" t="s">
        <v>1650</v>
      </c>
      <c r="C14" s="441">
        <v>46</v>
      </c>
    </row>
    <row r="15" spans="1:3" s="436" customFormat="1" ht="20.100000000000001" customHeight="1">
      <c r="A15" s="476">
        <v>2</v>
      </c>
      <c r="B15" s="439" t="s">
        <v>1657</v>
      </c>
      <c r="C15" s="441">
        <v>36</v>
      </c>
    </row>
    <row r="16" spans="1:3" s="438" customFormat="1" ht="20.100000000000001" customHeight="1">
      <c r="A16" s="476" t="s">
        <v>1642</v>
      </c>
      <c r="B16" s="437" t="s">
        <v>1658</v>
      </c>
      <c r="C16" s="440">
        <f>SUM(C17:C18)</f>
        <v>86</v>
      </c>
    </row>
    <row r="17" spans="1:7" s="436" customFormat="1" ht="20.100000000000001" customHeight="1">
      <c r="A17" s="476">
        <v>1</v>
      </c>
      <c r="B17" s="439" t="s">
        <v>1650</v>
      </c>
      <c r="C17" s="441">
        <v>68</v>
      </c>
    </row>
    <row r="18" spans="1:7" s="438" customFormat="1" ht="20.100000000000001" customHeight="1">
      <c r="A18" s="476">
        <v>2</v>
      </c>
      <c r="B18" s="439" t="s">
        <v>1206</v>
      </c>
      <c r="C18" s="441">
        <v>18</v>
      </c>
    </row>
    <row r="19" spans="1:7" s="436" customFormat="1" ht="20.100000000000001" customHeight="1">
      <c r="A19" s="476" t="s">
        <v>1643</v>
      </c>
      <c r="B19" s="437" t="s">
        <v>1659</v>
      </c>
      <c r="C19" s="440">
        <f>SUM(C20:C22)</f>
        <v>174</v>
      </c>
    </row>
    <row r="20" spans="1:7" s="436" customFormat="1" ht="20.100000000000001" customHeight="1">
      <c r="A20" s="476">
        <v>1</v>
      </c>
      <c r="B20" s="439" t="s">
        <v>1650</v>
      </c>
      <c r="C20" s="441">
        <v>80</v>
      </c>
    </row>
    <row r="21" spans="1:7" s="436" customFormat="1" ht="20.100000000000001" customHeight="1">
      <c r="A21" s="476">
        <v>2</v>
      </c>
      <c r="B21" s="439" t="s">
        <v>1660</v>
      </c>
      <c r="C21" s="441">
        <v>6</v>
      </c>
    </row>
    <row r="22" spans="1:7" s="438" customFormat="1" ht="20.100000000000001" customHeight="1">
      <c r="A22" s="476">
        <v>3</v>
      </c>
      <c r="B22" s="439" t="s">
        <v>1211</v>
      </c>
      <c r="C22" s="441">
        <v>88</v>
      </c>
    </row>
    <row r="23" spans="1:7" s="436" customFormat="1" ht="20.100000000000001" customHeight="1">
      <c r="A23" s="476" t="s">
        <v>1644</v>
      </c>
      <c r="B23" s="437" t="s">
        <v>1661</v>
      </c>
      <c r="C23" s="440">
        <f>SUM(C24:C26)</f>
        <v>74</v>
      </c>
    </row>
    <row r="24" spans="1:7" s="436" customFormat="1" ht="20.100000000000001" customHeight="1">
      <c r="A24" s="476">
        <v>1</v>
      </c>
      <c r="B24" s="439" t="s">
        <v>1650</v>
      </c>
      <c r="C24" s="441">
        <v>26</v>
      </c>
    </row>
    <row r="25" spans="1:7" s="438" customFormat="1" ht="20.100000000000001" customHeight="1">
      <c r="A25" s="476">
        <v>2</v>
      </c>
      <c r="B25" s="439" t="s">
        <v>1213</v>
      </c>
      <c r="C25" s="441">
        <v>35</v>
      </c>
    </row>
    <row r="26" spans="1:7" s="436" customFormat="1" ht="20.100000000000001" customHeight="1">
      <c r="A26" s="476">
        <v>3</v>
      </c>
      <c r="B26" s="439" t="s">
        <v>1214</v>
      </c>
      <c r="C26" s="441">
        <v>13</v>
      </c>
    </row>
    <row r="27" spans="1:7" s="436" customFormat="1" ht="20.100000000000001" customHeight="1">
      <c r="A27" s="662" t="s">
        <v>1648</v>
      </c>
      <c r="B27" s="663"/>
      <c r="C27" s="477">
        <f>SUM(C28)</f>
        <v>687</v>
      </c>
      <c r="G27" s="443"/>
    </row>
    <row r="28" spans="1:7" s="436" customFormat="1" ht="20.100000000000001" customHeight="1">
      <c r="A28" s="447" t="s">
        <v>1639</v>
      </c>
      <c r="B28" s="448" t="s">
        <v>1649</v>
      </c>
      <c r="C28" s="477">
        <f>SUM(C29)</f>
        <v>687</v>
      </c>
    </row>
    <row r="29" spans="1:7" s="436" customFormat="1" ht="20.100000000000001" customHeight="1">
      <c r="A29" s="449">
        <v>1</v>
      </c>
      <c r="B29" s="442" t="s">
        <v>1662</v>
      </c>
      <c r="C29" s="479">
        <v>687</v>
      </c>
    </row>
  </sheetData>
  <mergeCells count="5">
    <mergeCell ref="A27:B27"/>
    <mergeCell ref="A1:B1"/>
    <mergeCell ref="A2:C2"/>
    <mergeCell ref="A5:B5"/>
    <mergeCell ref="A6:B6"/>
  </mergeCells>
  <phoneticPr fontId="67" type="noConversion"/>
  <printOptions horizontalCentered="1"/>
  <pageMargins left="0.70866141732283472" right="0.70866141732283472" top="0.74803149606299213" bottom="0.74803149606299213" header="0.31496062992125984" footer="0.31496062992125984"/>
  <pageSetup paperSize="9" orientation="portrait" verticalDpi="0" r:id="rId1"/>
  <ignoredErrors>
    <ignoredError sqref="C19"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142"/>
  <sheetViews>
    <sheetView view="pageBreakPreview" zoomScaleNormal="100" zoomScaleSheetLayoutView="100" workbookViewId="0">
      <selection activeCell="G16" sqref="G16"/>
    </sheetView>
  </sheetViews>
  <sheetFormatPr defaultColWidth="10.875" defaultRowHeight="14.25"/>
  <cols>
    <col min="1" max="1" width="8.625" style="103" customWidth="1"/>
    <col min="2" max="2" width="59.625" style="103" customWidth="1"/>
    <col min="3" max="3" width="8.875" style="104" customWidth="1"/>
    <col min="4" max="4" width="9" style="103" customWidth="1"/>
    <col min="5" max="5" width="9.625" style="103" customWidth="1"/>
    <col min="6" max="7" width="11" style="103" bestFit="1" customWidth="1"/>
    <col min="8" max="8" width="15.125" style="103" bestFit="1" customWidth="1"/>
    <col min="9" max="16384" width="10.875" style="103"/>
  </cols>
  <sheetData>
    <row r="1" spans="1:8" s="101" customFormat="1" ht="13.5">
      <c r="A1" s="676" t="s">
        <v>1554</v>
      </c>
      <c r="B1" s="676"/>
      <c r="C1" s="105"/>
    </row>
    <row r="2" spans="1:8" s="101" customFormat="1" ht="20.25">
      <c r="A2" s="677" t="s">
        <v>1002</v>
      </c>
      <c r="B2" s="677"/>
      <c r="C2" s="677"/>
      <c r="D2" s="677"/>
      <c r="E2" s="677"/>
      <c r="F2" s="677"/>
      <c r="G2" s="677"/>
      <c r="H2" s="677"/>
    </row>
    <row r="3" spans="1:8" s="101" customFormat="1" ht="13.5">
      <c r="A3" s="106"/>
      <c r="B3" s="106"/>
      <c r="C3" s="107"/>
      <c r="D3" s="106"/>
      <c r="E3" s="106"/>
      <c r="F3" s="106"/>
      <c r="G3" s="106"/>
      <c r="H3" s="107" t="s">
        <v>1</v>
      </c>
    </row>
    <row r="4" spans="1:8" s="102" customFormat="1" ht="15" customHeight="1">
      <c r="A4" s="669" t="s">
        <v>477</v>
      </c>
      <c r="B4" s="669" t="s">
        <v>674</v>
      </c>
      <c r="C4" s="678" t="s">
        <v>675</v>
      </c>
      <c r="D4" s="678" t="s">
        <v>676</v>
      </c>
      <c r="E4" s="678"/>
      <c r="F4" s="679" t="s">
        <v>1666</v>
      </c>
      <c r="G4" s="679" t="s">
        <v>1667</v>
      </c>
      <c r="H4" s="679" t="s">
        <v>1668</v>
      </c>
    </row>
    <row r="5" spans="1:8" s="102" customFormat="1" ht="15" customHeight="1">
      <c r="A5" s="669"/>
      <c r="B5" s="669"/>
      <c r="C5" s="678"/>
      <c r="D5" s="109" t="s">
        <v>677</v>
      </c>
      <c r="E5" s="109" t="s">
        <v>678</v>
      </c>
      <c r="F5" s="678"/>
      <c r="G5" s="678"/>
      <c r="H5" s="678"/>
    </row>
    <row r="6" spans="1:8" s="102" customFormat="1" ht="15" customHeight="1">
      <c r="A6" s="669" t="s">
        <v>3</v>
      </c>
      <c r="B6" s="669"/>
      <c r="C6" s="108">
        <f>D6+E6+F6+G6+H6</f>
        <v>6500</v>
      </c>
      <c r="D6" s="108">
        <f t="shared" ref="D6:H6" si="0">D14+D22+D29+D38+D44+D50+D56+D61+D67+D77+D82+D89+D95+D102+D107+D112+D116+D120+D124+D128+D132</f>
        <v>1265</v>
      </c>
      <c r="E6" s="108">
        <f t="shared" si="0"/>
        <v>2572</v>
      </c>
      <c r="F6" s="108">
        <f t="shared" si="0"/>
        <v>635</v>
      </c>
      <c r="G6" s="108">
        <f t="shared" si="0"/>
        <v>123</v>
      </c>
      <c r="H6" s="108">
        <f t="shared" si="0"/>
        <v>1905</v>
      </c>
    </row>
    <row r="7" spans="1:8" s="102" customFormat="1" ht="14.1" customHeight="1">
      <c r="A7" s="669" t="s">
        <v>142</v>
      </c>
      <c r="B7" s="110" t="s">
        <v>1967</v>
      </c>
      <c r="C7" s="111">
        <v>22</v>
      </c>
      <c r="D7" s="111"/>
      <c r="E7" s="111"/>
      <c r="F7" s="111">
        <v>22</v>
      </c>
      <c r="G7" s="111"/>
      <c r="H7" s="111"/>
    </row>
    <row r="8" spans="1:8" s="102" customFormat="1" ht="14.1" customHeight="1">
      <c r="A8" s="669"/>
      <c r="B8" s="112" t="s">
        <v>1968</v>
      </c>
      <c r="C8" s="111">
        <v>145</v>
      </c>
      <c r="D8" s="111"/>
      <c r="E8" s="111"/>
      <c r="F8" s="111">
        <v>145</v>
      </c>
      <c r="G8" s="111"/>
      <c r="H8" s="111"/>
    </row>
    <row r="9" spans="1:8" s="102" customFormat="1" ht="14.1" customHeight="1">
      <c r="A9" s="669"/>
      <c r="B9" s="112" t="s">
        <v>1969</v>
      </c>
      <c r="C9" s="111">
        <v>1805</v>
      </c>
      <c r="D9" s="111"/>
      <c r="E9" s="111"/>
      <c r="F9" s="111"/>
      <c r="G9" s="111"/>
      <c r="H9" s="111">
        <v>1805</v>
      </c>
    </row>
    <row r="10" spans="1:8" s="102" customFormat="1" ht="14.1" customHeight="1">
      <c r="A10" s="669"/>
      <c r="B10" s="112" t="s">
        <v>1970</v>
      </c>
      <c r="C10" s="111">
        <v>294</v>
      </c>
      <c r="D10" s="111">
        <v>294</v>
      </c>
      <c r="E10" s="111"/>
      <c r="F10" s="111"/>
      <c r="G10" s="111"/>
      <c r="H10" s="111"/>
    </row>
    <row r="11" spans="1:8" s="102" customFormat="1" ht="14.1" customHeight="1">
      <c r="A11" s="669"/>
      <c r="B11" s="112" t="s">
        <v>1971</v>
      </c>
      <c r="C11" s="111">
        <v>11</v>
      </c>
      <c r="D11" s="111"/>
      <c r="E11" s="111"/>
      <c r="F11" s="111"/>
      <c r="G11" s="111">
        <v>11</v>
      </c>
      <c r="H11" s="111"/>
    </row>
    <row r="12" spans="1:8" s="102" customFormat="1" ht="14.1" customHeight="1">
      <c r="A12" s="669"/>
      <c r="B12" s="112" t="s">
        <v>1972</v>
      </c>
      <c r="C12" s="111">
        <v>21</v>
      </c>
      <c r="D12" s="111"/>
      <c r="E12" s="111">
        <v>21</v>
      </c>
      <c r="F12" s="111"/>
      <c r="G12" s="111"/>
      <c r="H12" s="111"/>
    </row>
    <row r="13" spans="1:8" s="102" customFormat="1" ht="14.1" customHeight="1">
      <c r="A13" s="669"/>
      <c r="B13" s="112" t="s">
        <v>1973</v>
      </c>
      <c r="C13" s="111">
        <v>80</v>
      </c>
      <c r="D13" s="111"/>
      <c r="E13" s="111">
        <v>80</v>
      </c>
      <c r="F13" s="111"/>
      <c r="G13" s="111"/>
      <c r="H13" s="111"/>
    </row>
    <row r="14" spans="1:8" s="102" customFormat="1" ht="14.1" customHeight="1">
      <c r="A14" s="669"/>
      <c r="B14" s="113" t="s">
        <v>269</v>
      </c>
      <c r="C14" s="108">
        <f t="shared" ref="C14:H14" si="1">SUM(C7:C13)</f>
        <v>2378</v>
      </c>
      <c r="D14" s="108">
        <f t="shared" si="1"/>
        <v>294</v>
      </c>
      <c r="E14" s="108">
        <f t="shared" si="1"/>
        <v>101</v>
      </c>
      <c r="F14" s="108">
        <f t="shared" si="1"/>
        <v>167</v>
      </c>
      <c r="G14" s="108">
        <f t="shared" si="1"/>
        <v>11</v>
      </c>
      <c r="H14" s="108">
        <f t="shared" si="1"/>
        <v>1805</v>
      </c>
    </row>
    <row r="15" spans="1:8" s="102" customFormat="1" ht="24" customHeight="1">
      <c r="A15" s="669" t="s">
        <v>679</v>
      </c>
      <c r="B15" s="110" t="s">
        <v>1974</v>
      </c>
      <c r="C15" s="111">
        <v>41</v>
      </c>
      <c r="D15" s="111">
        <v>41</v>
      </c>
      <c r="E15" s="114"/>
      <c r="F15" s="111"/>
      <c r="G15" s="111"/>
      <c r="H15" s="111"/>
    </row>
    <row r="16" spans="1:8" s="102" customFormat="1" ht="14.1" customHeight="1">
      <c r="A16" s="669"/>
      <c r="B16" s="110" t="s">
        <v>1975</v>
      </c>
      <c r="C16" s="111">
        <v>30</v>
      </c>
      <c r="D16" s="111"/>
      <c r="E16" s="111"/>
      <c r="F16" s="111">
        <v>30</v>
      </c>
      <c r="G16" s="111"/>
      <c r="H16" s="111"/>
    </row>
    <row r="17" spans="1:8" s="102" customFormat="1" ht="14.1" customHeight="1">
      <c r="A17" s="669"/>
      <c r="B17" s="110" t="s">
        <v>1976</v>
      </c>
      <c r="C17" s="115">
        <v>70</v>
      </c>
      <c r="D17" s="111"/>
      <c r="E17" s="115">
        <v>70</v>
      </c>
      <c r="F17" s="111"/>
      <c r="G17" s="111"/>
      <c r="H17" s="111"/>
    </row>
    <row r="18" spans="1:8" s="102" customFormat="1" ht="14.1" customHeight="1">
      <c r="A18" s="669"/>
      <c r="B18" s="110" t="s">
        <v>1977</v>
      </c>
      <c r="C18" s="115">
        <v>45</v>
      </c>
      <c r="D18" s="111"/>
      <c r="E18" s="115">
        <v>45</v>
      </c>
      <c r="F18" s="111"/>
      <c r="G18" s="111"/>
      <c r="H18" s="111"/>
    </row>
    <row r="19" spans="1:8" s="102" customFormat="1" ht="14.1" customHeight="1">
      <c r="A19" s="669"/>
      <c r="B19" s="110" t="s">
        <v>1978</v>
      </c>
      <c r="C19" s="115">
        <v>35</v>
      </c>
      <c r="D19" s="111"/>
      <c r="E19" s="115">
        <v>35</v>
      </c>
      <c r="F19" s="111"/>
      <c r="G19" s="111"/>
      <c r="H19" s="111"/>
    </row>
    <row r="20" spans="1:8" s="102" customFormat="1" ht="14.1" customHeight="1">
      <c r="A20" s="669"/>
      <c r="B20" s="116" t="s">
        <v>1979</v>
      </c>
      <c r="C20" s="115">
        <v>45</v>
      </c>
      <c r="D20" s="111"/>
      <c r="E20" s="115">
        <v>45</v>
      </c>
      <c r="F20" s="111"/>
      <c r="G20" s="111"/>
      <c r="H20" s="111"/>
    </row>
    <row r="21" spans="1:8" s="102" customFormat="1" ht="14.1" customHeight="1">
      <c r="A21" s="669"/>
      <c r="B21" s="110" t="s">
        <v>1980</v>
      </c>
      <c r="C21" s="117">
        <v>73</v>
      </c>
      <c r="D21" s="111"/>
      <c r="E21" s="117">
        <v>73</v>
      </c>
      <c r="F21" s="111"/>
      <c r="G21" s="111"/>
      <c r="H21" s="111"/>
    </row>
    <row r="22" spans="1:8" s="102" customFormat="1" ht="14.1" customHeight="1">
      <c r="A22" s="669"/>
      <c r="B22" s="113" t="s">
        <v>269</v>
      </c>
      <c r="C22" s="108">
        <f t="shared" ref="C22:H22" si="2">SUM(C15:C21)</f>
        <v>339</v>
      </c>
      <c r="D22" s="108">
        <f t="shared" si="2"/>
        <v>41</v>
      </c>
      <c r="E22" s="108">
        <f t="shared" si="2"/>
        <v>268</v>
      </c>
      <c r="F22" s="108">
        <f t="shared" si="2"/>
        <v>30</v>
      </c>
      <c r="G22" s="108">
        <f t="shared" si="2"/>
        <v>0</v>
      </c>
      <c r="H22" s="108">
        <f t="shared" si="2"/>
        <v>0</v>
      </c>
    </row>
    <row r="23" spans="1:8" s="102" customFormat="1" ht="24" customHeight="1">
      <c r="A23" s="669" t="s">
        <v>680</v>
      </c>
      <c r="B23" s="110" t="s">
        <v>1981</v>
      </c>
      <c r="C23" s="111">
        <v>33</v>
      </c>
      <c r="D23" s="111">
        <v>33</v>
      </c>
      <c r="E23" s="114"/>
      <c r="F23" s="111"/>
      <c r="G23" s="111"/>
      <c r="H23" s="111"/>
    </row>
    <row r="24" spans="1:8" s="102" customFormat="1" ht="14.1" customHeight="1">
      <c r="A24" s="669"/>
      <c r="B24" s="110" t="s">
        <v>1982</v>
      </c>
      <c r="C24" s="111">
        <v>30</v>
      </c>
      <c r="D24" s="111"/>
      <c r="E24" s="111"/>
      <c r="F24" s="111">
        <v>30</v>
      </c>
      <c r="G24" s="111"/>
      <c r="H24" s="111"/>
    </row>
    <row r="25" spans="1:8" s="102" customFormat="1" ht="14.1" customHeight="1">
      <c r="A25" s="669"/>
      <c r="B25" s="110" t="s">
        <v>1983</v>
      </c>
      <c r="C25" s="115">
        <v>95</v>
      </c>
      <c r="D25" s="111"/>
      <c r="E25" s="115">
        <v>95</v>
      </c>
      <c r="F25" s="111"/>
      <c r="G25" s="111"/>
      <c r="H25" s="111"/>
    </row>
    <row r="26" spans="1:8" s="102" customFormat="1" ht="14.1" customHeight="1">
      <c r="A26" s="669"/>
      <c r="B26" s="110" t="s">
        <v>1984</v>
      </c>
      <c r="C26" s="115">
        <v>85</v>
      </c>
      <c r="D26" s="111"/>
      <c r="E26" s="115">
        <v>85</v>
      </c>
      <c r="F26" s="111"/>
      <c r="G26" s="111"/>
      <c r="H26" s="111"/>
    </row>
    <row r="27" spans="1:8" s="102" customFormat="1" ht="14.1" customHeight="1">
      <c r="A27" s="669"/>
      <c r="B27" s="110" t="s">
        <v>1985</v>
      </c>
      <c r="C27" s="115">
        <v>20</v>
      </c>
      <c r="D27" s="111"/>
      <c r="E27" s="115">
        <v>20</v>
      </c>
      <c r="F27" s="111"/>
      <c r="G27" s="111"/>
      <c r="H27" s="111"/>
    </row>
    <row r="28" spans="1:8" s="102" customFormat="1" ht="14.1" customHeight="1">
      <c r="A28" s="669"/>
      <c r="B28" s="110" t="s">
        <v>1986</v>
      </c>
      <c r="C28" s="115">
        <v>40</v>
      </c>
      <c r="D28" s="111"/>
      <c r="E28" s="115">
        <v>40</v>
      </c>
      <c r="F28" s="111"/>
      <c r="G28" s="111"/>
      <c r="H28" s="111"/>
    </row>
    <row r="29" spans="1:8" s="102" customFormat="1" ht="14.1" customHeight="1">
      <c r="A29" s="669"/>
      <c r="B29" s="113" t="s">
        <v>269</v>
      </c>
      <c r="C29" s="108">
        <f t="shared" ref="C29:H29" si="3">SUM(C23:C28)</f>
        <v>303</v>
      </c>
      <c r="D29" s="108">
        <f t="shared" si="3"/>
        <v>33</v>
      </c>
      <c r="E29" s="108">
        <f t="shared" si="3"/>
        <v>240</v>
      </c>
      <c r="F29" s="108">
        <f t="shared" si="3"/>
        <v>30</v>
      </c>
      <c r="G29" s="108">
        <f t="shared" si="3"/>
        <v>0</v>
      </c>
      <c r="H29" s="108">
        <f t="shared" si="3"/>
        <v>0</v>
      </c>
    </row>
    <row r="30" spans="1:8" s="102" customFormat="1" ht="26.25" customHeight="1">
      <c r="A30" s="569" t="s">
        <v>681</v>
      </c>
      <c r="B30" s="110" t="s">
        <v>1987</v>
      </c>
      <c r="C30" s="111">
        <v>119</v>
      </c>
      <c r="D30" s="111">
        <v>119</v>
      </c>
      <c r="E30" s="114"/>
      <c r="F30" s="111"/>
      <c r="G30" s="111"/>
      <c r="H30" s="111"/>
    </row>
    <row r="31" spans="1:8" s="102" customFormat="1" ht="14.1" customHeight="1">
      <c r="A31" s="680" t="s">
        <v>681</v>
      </c>
      <c r="B31" s="110" t="s">
        <v>1988</v>
      </c>
      <c r="C31" s="111">
        <v>67</v>
      </c>
      <c r="D31" s="111"/>
      <c r="E31" s="111"/>
      <c r="F31" s="111">
        <v>67</v>
      </c>
      <c r="G31" s="111"/>
      <c r="H31" s="111"/>
    </row>
    <row r="32" spans="1:8" s="102" customFormat="1" ht="14.1" customHeight="1">
      <c r="A32" s="681"/>
      <c r="B32" s="110" t="s">
        <v>1989</v>
      </c>
      <c r="C32" s="111">
        <v>18</v>
      </c>
      <c r="D32" s="111"/>
      <c r="E32" s="111"/>
      <c r="F32" s="111"/>
      <c r="G32" s="111">
        <v>18</v>
      </c>
      <c r="H32" s="111"/>
    </row>
    <row r="33" spans="1:8" s="102" customFormat="1" ht="14.1" customHeight="1">
      <c r="A33" s="681"/>
      <c r="B33" s="110" t="s">
        <v>1990</v>
      </c>
      <c r="C33" s="115">
        <v>17</v>
      </c>
      <c r="D33" s="111"/>
      <c r="E33" s="115">
        <v>17</v>
      </c>
      <c r="F33" s="111"/>
      <c r="G33" s="111"/>
      <c r="H33" s="111"/>
    </row>
    <row r="34" spans="1:8" s="102" customFormat="1" ht="14.1" customHeight="1">
      <c r="A34" s="681"/>
      <c r="B34" s="110" t="s">
        <v>1991</v>
      </c>
      <c r="C34" s="115">
        <v>50</v>
      </c>
      <c r="D34" s="111"/>
      <c r="E34" s="115">
        <v>50</v>
      </c>
      <c r="F34" s="111"/>
      <c r="G34" s="111"/>
      <c r="H34" s="111"/>
    </row>
    <row r="35" spans="1:8" s="102" customFormat="1" ht="14.1" customHeight="1">
      <c r="A35" s="681"/>
      <c r="B35" s="110" t="s">
        <v>1992</v>
      </c>
      <c r="C35" s="115">
        <v>38</v>
      </c>
      <c r="D35" s="111"/>
      <c r="E35" s="115">
        <v>38</v>
      </c>
      <c r="F35" s="111"/>
      <c r="G35" s="111"/>
      <c r="H35" s="111"/>
    </row>
    <row r="36" spans="1:8" s="102" customFormat="1" ht="14.1" customHeight="1">
      <c r="A36" s="681"/>
      <c r="B36" s="116" t="s">
        <v>1993</v>
      </c>
      <c r="C36" s="117">
        <v>80</v>
      </c>
      <c r="D36" s="111"/>
      <c r="E36" s="117">
        <v>80</v>
      </c>
      <c r="F36" s="111"/>
      <c r="G36" s="111"/>
      <c r="H36" s="111"/>
    </row>
    <row r="37" spans="1:8" s="102" customFormat="1" ht="14.1" customHeight="1">
      <c r="A37" s="681"/>
      <c r="B37" s="110" t="s">
        <v>1994</v>
      </c>
      <c r="C37" s="117">
        <v>60</v>
      </c>
      <c r="D37" s="111"/>
      <c r="E37" s="117">
        <v>60</v>
      </c>
      <c r="F37" s="111"/>
      <c r="G37" s="111"/>
      <c r="H37" s="111"/>
    </row>
    <row r="38" spans="1:8" s="102" customFormat="1" ht="14.1" customHeight="1">
      <c r="A38" s="682"/>
      <c r="B38" s="113" t="s">
        <v>269</v>
      </c>
      <c r="C38" s="108">
        <f t="shared" ref="C38:H38" si="4">SUM(C30:C37)</f>
        <v>449</v>
      </c>
      <c r="D38" s="108">
        <f t="shared" si="4"/>
        <v>119</v>
      </c>
      <c r="E38" s="108">
        <f t="shared" si="4"/>
        <v>245</v>
      </c>
      <c r="F38" s="108">
        <f t="shared" si="4"/>
        <v>67</v>
      </c>
      <c r="G38" s="108">
        <f t="shared" si="4"/>
        <v>18</v>
      </c>
      <c r="H38" s="108">
        <f t="shared" si="4"/>
        <v>0</v>
      </c>
    </row>
    <row r="39" spans="1:8" s="102" customFormat="1" ht="24.75" customHeight="1">
      <c r="A39" s="669" t="s">
        <v>682</v>
      </c>
      <c r="B39" s="110" t="s">
        <v>1995</v>
      </c>
      <c r="C39" s="111">
        <v>50</v>
      </c>
      <c r="D39" s="111">
        <v>50</v>
      </c>
      <c r="E39" s="114"/>
      <c r="F39" s="111"/>
      <c r="G39" s="111"/>
      <c r="H39" s="111"/>
    </row>
    <row r="40" spans="1:8" s="102" customFormat="1" ht="14.1" customHeight="1">
      <c r="A40" s="669"/>
      <c r="B40" s="110" t="s">
        <v>1996</v>
      </c>
      <c r="C40" s="111">
        <v>26</v>
      </c>
      <c r="D40" s="111"/>
      <c r="E40" s="111"/>
      <c r="F40" s="111">
        <v>26</v>
      </c>
      <c r="G40" s="111"/>
      <c r="H40" s="111"/>
    </row>
    <row r="41" spans="1:8" s="102" customFormat="1" ht="14.1" customHeight="1">
      <c r="A41" s="669"/>
      <c r="B41" s="110" t="s">
        <v>1997</v>
      </c>
      <c r="C41" s="115">
        <v>25</v>
      </c>
      <c r="D41" s="111"/>
      <c r="E41" s="115">
        <v>25</v>
      </c>
      <c r="F41" s="111"/>
      <c r="G41" s="111"/>
      <c r="H41" s="111"/>
    </row>
    <row r="42" spans="1:8" s="102" customFormat="1" ht="14.1" customHeight="1">
      <c r="A42" s="669"/>
      <c r="B42" s="110" t="s">
        <v>1998</v>
      </c>
      <c r="C42" s="115">
        <v>36</v>
      </c>
      <c r="D42" s="111"/>
      <c r="E42" s="115">
        <v>36</v>
      </c>
      <c r="F42" s="111"/>
      <c r="G42" s="111"/>
      <c r="H42" s="111"/>
    </row>
    <row r="43" spans="1:8" s="102" customFormat="1" ht="14.1" customHeight="1">
      <c r="A43" s="669"/>
      <c r="B43" s="110" t="s">
        <v>1999</v>
      </c>
      <c r="C43" s="115">
        <v>47</v>
      </c>
      <c r="D43" s="111"/>
      <c r="E43" s="115">
        <v>47</v>
      </c>
      <c r="F43" s="111"/>
      <c r="G43" s="111"/>
      <c r="H43" s="111"/>
    </row>
    <row r="44" spans="1:8" s="102" customFormat="1" ht="14.1" customHeight="1">
      <c r="A44" s="669"/>
      <c r="B44" s="113" t="s">
        <v>269</v>
      </c>
      <c r="C44" s="108">
        <f t="shared" ref="C44:H44" si="5">SUM(C39:C43)</f>
        <v>184</v>
      </c>
      <c r="D44" s="108">
        <f t="shared" si="5"/>
        <v>50</v>
      </c>
      <c r="E44" s="108">
        <f t="shared" si="5"/>
        <v>108</v>
      </c>
      <c r="F44" s="108">
        <f t="shared" si="5"/>
        <v>26</v>
      </c>
      <c r="G44" s="108">
        <f t="shared" si="5"/>
        <v>0</v>
      </c>
      <c r="H44" s="108">
        <f t="shared" si="5"/>
        <v>0</v>
      </c>
    </row>
    <row r="45" spans="1:8" s="102" customFormat="1" ht="27" customHeight="1">
      <c r="A45" s="669" t="s">
        <v>683</v>
      </c>
      <c r="B45" s="110" t="s">
        <v>2000</v>
      </c>
      <c r="C45" s="111">
        <v>49</v>
      </c>
      <c r="D45" s="111">
        <v>49</v>
      </c>
      <c r="E45" s="114"/>
      <c r="F45" s="111"/>
      <c r="G45" s="111"/>
      <c r="H45" s="111"/>
    </row>
    <row r="46" spans="1:8" s="102" customFormat="1" ht="14.1" customHeight="1">
      <c r="A46" s="669"/>
      <c r="B46" s="110" t="s">
        <v>2001</v>
      </c>
      <c r="C46" s="111">
        <v>18</v>
      </c>
      <c r="D46" s="111"/>
      <c r="E46" s="111"/>
      <c r="F46" s="111">
        <v>18</v>
      </c>
      <c r="G46" s="111"/>
      <c r="H46" s="111"/>
    </row>
    <row r="47" spans="1:8" s="102" customFormat="1" ht="14.1" customHeight="1">
      <c r="A47" s="669"/>
      <c r="B47" s="110" t="s">
        <v>2002</v>
      </c>
      <c r="C47" s="111">
        <v>53</v>
      </c>
      <c r="D47" s="111"/>
      <c r="E47" s="111">
        <v>53</v>
      </c>
      <c r="F47" s="111"/>
      <c r="G47" s="111"/>
      <c r="H47" s="111"/>
    </row>
    <row r="48" spans="1:8" s="102" customFormat="1" ht="14.1" customHeight="1">
      <c r="A48" s="669"/>
      <c r="B48" s="110" t="s">
        <v>2003</v>
      </c>
      <c r="C48" s="111">
        <v>42</v>
      </c>
      <c r="D48" s="111"/>
      <c r="E48" s="111">
        <v>42</v>
      </c>
      <c r="F48" s="111"/>
      <c r="G48" s="111"/>
      <c r="H48" s="111"/>
    </row>
    <row r="49" spans="1:8" s="102" customFormat="1" ht="14.1" customHeight="1">
      <c r="A49" s="669"/>
      <c r="B49" s="110" t="s">
        <v>2004</v>
      </c>
      <c r="C49" s="111">
        <v>20</v>
      </c>
      <c r="D49" s="111"/>
      <c r="E49" s="111">
        <v>20</v>
      </c>
      <c r="F49" s="111"/>
      <c r="G49" s="111"/>
      <c r="H49" s="111"/>
    </row>
    <row r="50" spans="1:8" s="102" customFormat="1" ht="14.1" customHeight="1">
      <c r="A50" s="669"/>
      <c r="B50" s="113" t="s">
        <v>269</v>
      </c>
      <c r="C50" s="108">
        <f t="shared" ref="C50:H50" si="6">SUM(C45:C49)</f>
        <v>182</v>
      </c>
      <c r="D50" s="108">
        <f t="shared" si="6"/>
        <v>49</v>
      </c>
      <c r="E50" s="108">
        <f t="shared" si="6"/>
        <v>115</v>
      </c>
      <c r="F50" s="108">
        <f t="shared" si="6"/>
        <v>18</v>
      </c>
      <c r="G50" s="108">
        <f t="shared" si="6"/>
        <v>0</v>
      </c>
      <c r="H50" s="108">
        <f t="shared" si="6"/>
        <v>0</v>
      </c>
    </row>
    <row r="51" spans="1:8" s="102" customFormat="1" ht="25.5" customHeight="1">
      <c r="A51" s="680" t="s">
        <v>684</v>
      </c>
      <c r="B51" s="110" t="s">
        <v>2005</v>
      </c>
      <c r="C51" s="111">
        <v>63</v>
      </c>
      <c r="D51" s="111">
        <v>63</v>
      </c>
      <c r="E51" s="114"/>
      <c r="F51" s="111"/>
      <c r="G51" s="111"/>
      <c r="H51" s="111"/>
    </row>
    <row r="52" spans="1:8" s="102" customFormat="1" ht="14.1" customHeight="1">
      <c r="A52" s="681"/>
      <c r="B52" s="110" t="s">
        <v>2006</v>
      </c>
      <c r="C52" s="111">
        <v>24</v>
      </c>
      <c r="D52" s="111"/>
      <c r="E52" s="111"/>
      <c r="F52" s="111">
        <v>24</v>
      </c>
      <c r="G52" s="111"/>
      <c r="H52" s="111"/>
    </row>
    <row r="53" spans="1:8" s="102" customFormat="1" ht="14.1" customHeight="1">
      <c r="A53" s="681"/>
      <c r="B53" s="110" t="s">
        <v>2007</v>
      </c>
      <c r="C53" s="115">
        <v>69</v>
      </c>
      <c r="D53" s="111"/>
      <c r="E53" s="115">
        <v>69</v>
      </c>
      <c r="F53" s="111"/>
      <c r="G53" s="111"/>
      <c r="H53" s="111"/>
    </row>
    <row r="54" spans="1:8" s="102" customFormat="1" ht="14.1" customHeight="1">
      <c r="A54" s="681"/>
      <c r="B54" s="110" t="s">
        <v>2008</v>
      </c>
      <c r="C54" s="115">
        <v>17</v>
      </c>
      <c r="D54" s="111"/>
      <c r="E54" s="115">
        <v>17</v>
      </c>
      <c r="F54" s="111"/>
      <c r="G54" s="111"/>
      <c r="H54" s="111"/>
    </row>
    <row r="55" spans="1:8" s="102" customFormat="1" ht="14.1" customHeight="1">
      <c r="A55" s="682"/>
      <c r="B55" s="110" t="s">
        <v>2009</v>
      </c>
      <c r="C55" s="115">
        <v>24</v>
      </c>
      <c r="D55" s="111"/>
      <c r="E55" s="115">
        <v>24</v>
      </c>
      <c r="F55" s="111"/>
      <c r="G55" s="111"/>
      <c r="H55" s="111"/>
    </row>
    <row r="56" spans="1:8" s="102" customFormat="1" ht="14.1" customHeight="1">
      <c r="A56" s="113" t="s">
        <v>684</v>
      </c>
      <c r="B56" s="113" t="s">
        <v>269</v>
      </c>
      <c r="C56" s="108">
        <f t="shared" ref="C56:H56" si="7">SUM(C51:C55)</f>
        <v>197</v>
      </c>
      <c r="D56" s="108">
        <f t="shared" si="7"/>
        <v>63</v>
      </c>
      <c r="E56" s="108">
        <f t="shared" si="7"/>
        <v>110</v>
      </c>
      <c r="F56" s="108">
        <f t="shared" si="7"/>
        <v>24</v>
      </c>
      <c r="G56" s="108">
        <f t="shared" si="7"/>
        <v>0</v>
      </c>
      <c r="H56" s="108">
        <f t="shared" si="7"/>
        <v>0</v>
      </c>
    </row>
    <row r="57" spans="1:8" s="102" customFormat="1" ht="28.5" customHeight="1">
      <c r="A57" s="669" t="s">
        <v>685</v>
      </c>
      <c r="B57" s="110" t="s">
        <v>2010</v>
      </c>
      <c r="C57" s="111">
        <v>69</v>
      </c>
      <c r="D57" s="111">
        <v>69</v>
      </c>
      <c r="E57" s="114"/>
      <c r="F57" s="111"/>
      <c r="G57" s="111"/>
      <c r="H57" s="111"/>
    </row>
    <row r="58" spans="1:8" s="102" customFormat="1" ht="14.1" customHeight="1">
      <c r="A58" s="669"/>
      <c r="B58" s="110" t="s">
        <v>2011</v>
      </c>
      <c r="C58" s="111">
        <v>46</v>
      </c>
      <c r="D58" s="111"/>
      <c r="E58" s="111"/>
      <c r="F58" s="111">
        <v>46</v>
      </c>
      <c r="G58" s="111"/>
      <c r="H58" s="111"/>
    </row>
    <row r="59" spans="1:8" s="102" customFormat="1" ht="14.1" customHeight="1">
      <c r="A59" s="669"/>
      <c r="B59" s="110" t="s">
        <v>2012</v>
      </c>
      <c r="C59" s="111">
        <v>4</v>
      </c>
      <c r="D59" s="111"/>
      <c r="E59" s="111"/>
      <c r="F59" s="111"/>
      <c r="G59" s="111">
        <v>4</v>
      </c>
      <c r="H59" s="111"/>
    </row>
    <row r="60" spans="1:8" s="102" customFormat="1" ht="14.1" customHeight="1">
      <c r="A60" s="669"/>
      <c r="B60" s="110" t="s">
        <v>2013</v>
      </c>
      <c r="C60" s="111">
        <v>37</v>
      </c>
      <c r="D60" s="111"/>
      <c r="E60" s="111">
        <v>37</v>
      </c>
      <c r="F60" s="111"/>
      <c r="G60" s="111"/>
      <c r="H60" s="111"/>
    </row>
    <row r="61" spans="1:8" s="102" customFormat="1" ht="14.1" customHeight="1">
      <c r="A61" s="669"/>
      <c r="B61" s="113" t="s">
        <v>269</v>
      </c>
      <c r="C61" s="108">
        <f t="shared" ref="C61:H61" si="8">SUM(C57:C60)</f>
        <v>156</v>
      </c>
      <c r="D61" s="108">
        <f t="shared" si="8"/>
        <v>69</v>
      </c>
      <c r="E61" s="108">
        <f t="shared" si="8"/>
        <v>37</v>
      </c>
      <c r="F61" s="108">
        <f t="shared" si="8"/>
        <v>46</v>
      </c>
      <c r="G61" s="108">
        <f t="shared" si="8"/>
        <v>4</v>
      </c>
      <c r="H61" s="108">
        <f t="shared" si="8"/>
        <v>0</v>
      </c>
    </row>
    <row r="62" spans="1:8" s="102" customFormat="1" ht="27" customHeight="1">
      <c r="A62" s="669" t="s">
        <v>686</v>
      </c>
      <c r="B62" s="112" t="s">
        <v>2014</v>
      </c>
      <c r="C62" s="111">
        <v>58</v>
      </c>
      <c r="D62" s="111">
        <v>58</v>
      </c>
      <c r="E62" s="114"/>
      <c r="F62" s="111"/>
      <c r="G62" s="111"/>
      <c r="H62" s="111"/>
    </row>
    <row r="63" spans="1:8" s="102" customFormat="1" ht="14.1" customHeight="1">
      <c r="A63" s="669"/>
      <c r="B63" s="112" t="s">
        <v>2015</v>
      </c>
      <c r="C63" s="111">
        <v>32</v>
      </c>
      <c r="D63" s="111"/>
      <c r="E63" s="111"/>
      <c r="F63" s="111">
        <v>32</v>
      </c>
      <c r="G63" s="111"/>
      <c r="H63" s="111"/>
    </row>
    <row r="64" spans="1:8" s="102" customFormat="1" ht="14.1" customHeight="1">
      <c r="A64" s="669"/>
      <c r="B64" s="118" t="s">
        <v>2016</v>
      </c>
      <c r="C64" s="115">
        <v>35</v>
      </c>
      <c r="D64" s="111"/>
      <c r="E64" s="115">
        <v>35</v>
      </c>
      <c r="F64" s="111"/>
      <c r="G64" s="111"/>
      <c r="H64" s="111"/>
    </row>
    <row r="65" spans="1:8" s="102" customFormat="1" ht="14.1" customHeight="1">
      <c r="A65" s="669"/>
      <c r="B65" s="118" t="s">
        <v>2017</v>
      </c>
      <c r="C65" s="115">
        <v>45</v>
      </c>
      <c r="D65" s="111"/>
      <c r="E65" s="115">
        <v>45</v>
      </c>
      <c r="F65" s="111"/>
      <c r="G65" s="111"/>
      <c r="H65" s="111"/>
    </row>
    <row r="66" spans="1:8" s="102" customFormat="1" ht="14.1" customHeight="1">
      <c r="A66" s="669"/>
      <c r="B66" s="112" t="s">
        <v>2018</v>
      </c>
      <c r="C66" s="115">
        <v>30</v>
      </c>
      <c r="D66" s="111"/>
      <c r="E66" s="115">
        <v>30</v>
      </c>
      <c r="F66" s="111"/>
      <c r="G66" s="111"/>
      <c r="H66" s="111"/>
    </row>
    <row r="67" spans="1:8" s="102" customFormat="1" ht="14.1" customHeight="1">
      <c r="A67" s="669"/>
      <c r="B67" s="113" t="s">
        <v>269</v>
      </c>
      <c r="C67" s="108">
        <f t="shared" ref="C67:H67" si="9">SUM(C62:C66)</f>
        <v>200</v>
      </c>
      <c r="D67" s="108">
        <f t="shared" si="9"/>
        <v>58</v>
      </c>
      <c r="E67" s="108">
        <f t="shared" si="9"/>
        <v>110</v>
      </c>
      <c r="F67" s="108">
        <f t="shared" si="9"/>
        <v>32</v>
      </c>
      <c r="G67" s="108">
        <f t="shared" si="9"/>
        <v>0</v>
      </c>
      <c r="H67" s="108">
        <f t="shared" si="9"/>
        <v>0</v>
      </c>
    </row>
    <row r="68" spans="1:8" s="102" customFormat="1" ht="26.25" customHeight="1">
      <c r="A68" s="669" t="s">
        <v>687</v>
      </c>
      <c r="B68" s="110" t="s">
        <v>2019</v>
      </c>
      <c r="C68" s="111">
        <v>126</v>
      </c>
      <c r="D68" s="111">
        <v>126</v>
      </c>
      <c r="E68" s="114"/>
      <c r="F68" s="111"/>
      <c r="G68" s="111"/>
      <c r="H68" s="111"/>
    </row>
    <row r="69" spans="1:8" s="102" customFormat="1" ht="14.1" customHeight="1">
      <c r="A69" s="669"/>
      <c r="B69" s="119" t="s">
        <v>2020</v>
      </c>
      <c r="C69" s="111">
        <v>38</v>
      </c>
      <c r="D69" s="111"/>
      <c r="E69" s="111"/>
      <c r="F69" s="111">
        <v>38</v>
      </c>
      <c r="G69" s="111"/>
      <c r="H69" s="111"/>
    </row>
    <row r="70" spans="1:8" s="102" customFormat="1" ht="14.1" customHeight="1">
      <c r="A70" s="669"/>
      <c r="B70" s="119" t="s">
        <v>2021</v>
      </c>
      <c r="C70" s="111">
        <v>36</v>
      </c>
      <c r="D70" s="111"/>
      <c r="E70" s="111"/>
      <c r="F70" s="111"/>
      <c r="G70" s="111">
        <v>36</v>
      </c>
      <c r="H70" s="111"/>
    </row>
    <row r="71" spans="1:8" s="102" customFormat="1" ht="14.1" customHeight="1">
      <c r="A71" s="669"/>
      <c r="B71" s="120" t="s">
        <v>2022</v>
      </c>
      <c r="C71" s="115">
        <v>115</v>
      </c>
      <c r="D71" s="111"/>
      <c r="E71" s="115">
        <v>115</v>
      </c>
      <c r="F71" s="111"/>
      <c r="G71" s="111"/>
      <c r="H71" s="111"/>
    </row>
    <row r="72" spans="1:8" s="102" customFormat="1" ht="14.1" customHeight="1">
      <c r="A72" s="669"/>
      <c r="B72" s="120" t="s">
        <v>2023</v>
      </c>
      <c r="C72" s="115">
        <v>45</v>
      </c>
      <c r="D72" s="111"/>
      <c r="E72" s="115">
        <v>45</v>
      </c>
      <c r="F72" s="111"/>
      <c r="G72" s="111"/>
      <c r="H72" s="111"/>
    </row>
    <row r="73" spans="1:8" s="102" customFormat="1" ht="14.1" customHeight="1">
      <c r="A73" s="669"/>
      <c r="B73" s="121" t="s">
        <v>2024</v>
      </c>
      <c r="C73" s="117">
        <v>45</v>
      </c>
      <c r="D73" s="111"/>
      <c r="E73" s="117">
        <v>45</v>
      </c>
      <c r="F73" s="111"/>
      <c r="G73" s="111"/>
      <c r="H73" s="111"/>
    </row>
    <row r="74" spans="1:8" s="102" customFormat="1" ht="14.1" customHeight="1">
      <c r="A74" s="669"/>
      <c r="B74" s="120" t="s">
        <v>2025</v>
      </c>
      <c r="C74" s="115">
        <v>50</v>
      </c>
      <c r="D74" s="111"/>
      <c r="E74" s="115">
        <v>50</v>
      </c>
      <c r="F74" s="111"/>
      <c r="G74" s="111"/>
      <c r="H74" s="111"/>
    </row>
    <row r="75" spans="1:8" s="102" customFormat="1" ht="14.1" customHeight="1">
      <c r="A75" s="669"/>
      <c r="B75" s="122" t="s">
        <v>2026</v>
      </c>
      <c r="C75" s="115">
        <v>80</v>
      </c>
      <c r="D75" s="111"/>
      <c r="E75" s="115">
        <v>80</v>
      </c>
      <c r="F75" s="111"/>
      <c r="G75" s="111"/>
      <c r="H75" s="111"/>
    </row>
    <row r="76" spans="1:8" s="102" customFormat="1" ht="14.1" customHeight="1">
      <c r="A76" s="669"/>
      <c r="B76" s="122" t="s">
        <v>2027</v>
      </c>
      <c r="C76" s="117">
        <v>60</v>
      </c>
      <c r="D76" s="111"/>
      <c r="E76" s="117">
        <v>60</v>
      </c>
      <c r="F76" s="111"/>
      <c r="G76" s="111"/>
      <c r="H76" s="111"/>
    </row>
    <row r="77" spans="1:8" s="102" customFormat="1" ht="14.1" customHeight="1">
      <c r="A77" s="669"/>
      <c r="B77" s="113" t="s">
        <v>269</v>
      </c>
      <c r="C77" s="108">
        <f t="shared" ref="C77:H77" si="10">SUM(C68:C76)</f>
        <v>595</v>
      </c>
      <c r="D77" s="108">
        <f t="shared" si="10"/>
        <v>126</v>
      </c>
      <c r="E77" s="108">
        <f t="shared" si="10"/>
        <v>395</v>
      </c>
      <c r="F77" s="108">
        <f t="shared" si="10"/>
        <v>38</v>
      </c>
      <c r="G77" s="108">
        <f t="shared" si="10"/>
        <v>36</v>
      </c>
      <c r="H77" s="108">
        <f t="shared" si="10"/>
        <v>0</v>
      </c>
    </row>
    <row r="78" spans="1:8" s="102" customFormat="1" ht="24" customHeight="1">
      <c r="A78" s="670" t="s">
        <v>688</v>
      </c>
      <c r="B78" s="110" t="s">
        <v>2028</v>
      </c>
      <c r="C78" s="111">
        <v>33</v>
      </c>
      <c r="D78" s="111">
        <v>33</v>
      </c>
      <c r="E78" s="114"/>
      <c r="F78" s="111"/>
      <c r="G78" s="111"/>
      <c r="H78" s="111"/>
    </row>
    <row r="79" spans="1:8" s="102" customFormat="1" ht="14.1" customHeight="1">
      <c r="A79" s="670"/>
      <c r="B79" s="112" t="s">
        <v>2029</v>
      </c>
      <c r="C79" s="111">
        <v>21</v>
      </c>
      <c r="D79" s="111"/>
      <c r="E79" s="111"/>
      <c r="F79" s="111">
        <v>21</v>
      </c>
      <c r="G79" s="111"/>
      <c r="H79" s="111"/>
    </row>
    <row r="80" spans="1:8" s="102" customFormat="1" ht="14.1" customHeight="1">
      <c r="A80" s="670" t="s">
        <v>688</v>
      </c>
      <c r="B80" s="123" t="s">
        <v>2030</v>
      </c>
      <c r="C80" s="111">
        <v>80</v>
      </c>
      <c r="D80" s="111"/>
      <c r="E80" s="111">
        <v>80</v>
      </c>
      <c r="F80" s="111"/>
      <c r="G80" s="111"/>
      <c r="H80" s="111"/>
    </row>
    <row r="81" spans="1:8" s="102" customFormat="1" ht="14.1" customHeight="1">
      <c r="A81" s="670"/>
      <c r="B81" s="112" t="s">
        <v>2031</v>
      </c>
      <c r="C81" s="111">
        <v>42</v>
      </c>
      <c r="D81" s="111"/>
      <c r="E81" s="111">
        <v>42</v>
      </c>
      <c r="F81" s="111"/>
      <c r="G81" s="111"/>
      <c r="H81" s="111"/>
    </row>
    <row r="82" spans="1:8" s="102" customFormat="1" ht="14.1" customHeight="1">
      <c r="A82" s="670"/>
      <c r="B82" s="113" t="s">
        <v>269</v>
      </c>
      <c r="C82" s="108">
        <f t="shared" ref="C82:H82" si="11">SUM(C78:C81)</f>
        <v>176</v>
      </c>
      <c r="D82" s="108">
        <f t="shared" si="11"/>
        <v>33</v>
      </c>
      <c r="E82" s="108">
        <f t="shared" si="11"/>
        <v>122</v>
      </c>
      <c r="F82" s="108">
        <f t="shared" si="11"/>
        <v>21</v>
      </c>
      <c r="G82" s="108">
        <f t="shared" si="11"/>
        <v>0</v>
      </c>
      <c r="H82" s="108">
        <f t="shared" si="11"/>
        <v>0</v>
      </c>
    </row>
    <row r="83" spans="1:8" s="102" customFormat="1" ht="24.75" customHeight="1">
      <c r="A83" s="669" t="s">
        <v>689</v>
      </c>
      <c r="B83" s="110" t="s">
        <v>2032</v>
      </c>
      <c r="C83" s="111">
        <v>31</v>
      </c>
      <c r="D83" s="111">
        <v>31</v>
      </c>
      <c r="E83" s="114"/>
      <c r="F83" s="111"/>
      <c r="G83" s="111"/>
      <c r="H83" s="111"/>
    </row>
    <row r="84" spans="1:8" s="102" customFormat="1" ht="14.1" customHeight="1">
      <c r="A84" s="669"/>
      <c r="B84" s="110" t="s">
        <v>2069</v>
      </c>
      <c r="C84" s="111">
        <v>20</v>
      </c>
      <c r="D84" s="111"/>
      <c r="E84" s="111"/>
      <c r="F84" s="111">
        <v>20</v>
      </c>
      <c r="G84" s="111"/>
      <c r="H84" s="111"/>
    </row>
    <row r="85" spans="1:8" s="102" customFormat="1" ht="14.1" customHeight="1">
      <c r="A85" s="669"/>
      <c r="B85" s="110" t="s">
        <v>2068</v>
      </c>
      <c r="C85" s="111">
        <v>18</v>
      </c>
      <c r="D85" s="111"/>
      <c r="E85" s="111"/>
      <c r="F85" s="111"/>
      <c r="G85" s="111">
        <v>18</v>
      </c>
      <c r="H85" s="111"/>
    </row>
    <row r="86" spans="1:8" s="102" customFormat="1" ht="14.1" customHeight="1">
      <c r="A86" s="669"/>
      <c r="B86" s="110" t="s">
        <v>2067</v>
      </c>
      <c r="C86" s="115">
        <v>70</v>
      </c>
      <c r="D86" s="111"/>
      <c r="E86" s="115">
        <v>70</v>
      </c>
      <c r="F86" s="111"/>
      <c r="G86" s="111"/>
      <c r="H86" s="111"/>
    </row>
    <row r="87" spans="1:8" s="102" customFormat="1" ht="14.1" customHeight="1">
      <c r="A87" s="669"/>
      <c r="B87" s="110" t="s">
        <v>2066</v>
      </c>
      <c r="C87" s="115">
        <v>29</v>
      </c>
      <c r="D87" s="111"/>
      <c r="E87" s="115">
        <v>29</v>
      </c>
      <c r="F87" s="111"/>
      <c r="G87" s="111"/>
      <c r="H87" s="111"/>
    </row>
    <row r="88" spans="1:8" s="102" customFormat="1" ht="14.1" customHeight="1">
      <c r="A88" s="669"/>
      <c r="B88" s="110" t="s">
        <v>2065</v>
      </c>
      <c r="C88" s="115">
        <v>35</v>
      </c>
      <c r="D88" s="111"/>
      <c r="E88" s="115">
        <v>35</v>
      </c>
      <c r="F88" s="111"/>
      <c r="G88" s="111"/>
      <c r="H88" s="111"/>
    </row>
    <row r="89" spans="1:8" s="102" customFormat="1" ht="14.1" customHeight="1">
      <c r="A89" s="669"/>
      <c r="B89" s="113" t="s">
        <v>269</v>
      </c>
      <c r="C89" s="108">
        <f t="shared" ref="C89:H89" si="12">SUM(C83:C88)</f>
        <v>203</v>
      </c>
      <c r="D89" s="108">
        <f t="shared" si="12"/>
        <v>31</v>
      </c>
      <c r="E89" s="108">
        <f t="shared" si="12"/>
        <v>134</v>
      </c>
      <c r="F89" s="108">
        <f t="shared" si="12"/>
        <v>20</v>
      </c>
      <c r="G89" s="108">
        <f t="shared" si="12"/>
        <v>18</v>
      </c>
      <c r="H89" s="108">
        <f t="shared" si="12"/>
        <v>0</v>
      </c>
    </row>
    <row r="90" spans="1:8" s="102" customFormat="1" ht="24.75" customHeight="1">
      <c r="A90" s="669" t="s">
        <v>690</v>
      </c>
      <c r="B90" s="110" t="s">
        <v>2064</v>
      </c>
      <c r="C90" s="111">
        <v>40</v>
      </c>
      <c r="D90" s="111">
        <v>40</v>
      </c>
      <c r="E90" s="114"/>
      <c r="F90" s="111"/>
      <c r="G90" s="111"/>
      <c r="H90" s="111"/>
    </row>
    <row r="91" spans="1:8" s="102" customFormat="1" ht="14.1" customHeight="1">
      <c r="A91" s="669"/>
      <c r="B91" s="110" t="s">
        <v>2029</v>
      </c>
      <c r="C91" s="111">
        <v>21</v>
      </c>
      <c r="D91" s="111"/>
      <c r="E91" s="111"/>
      <c r="F91" s="111">
        <v>21</v>
      </c>
      <c r="G91" s="111"/>
      <c r="H91" s="111"/>
    </row>
    <row r="92" spans="1:8" s="102" customFormat="1" ht="14.1" customHeight="1">
      <c r="A92" s="669"/>
      <c r="B92" s="110" t="s">
        <v>2063</v>
      </c>
      <c r="C92" s="111">
        <v>18</v>
      </c>
      <c r="D92" s="111"/>
      <c r="E92" s="111"/>
      <c r="F92" s="111"/>
      <c r="G92" s="111">
        <v>18</v>
      </c>
      <c r="H92" s="111"/>
    </row>
    <row r="93" spans="1:8" s="102" customFormat="1" ht="14.1" customHeight="1">
      <c r="A93" s="669"/>
      <c r="B93" s="110" t="s">
        <v>2062</v>
      </c>
      <c r="C93" s="115">
        <v>32</v>
      </c>
      <c r="D93" s="111"/>
      <c r="E93" s="115">
        <v>32</v>
      </c>
      <c r="F93" s="111"/>
      <c r="G93" s="111"/>
      <c r="H93" s="111"/>
    </row>
    <row r="94" spans="1:8" s="102" customFormat="1" ht="14.1" customHeight="1">
      <c r="A94" s="669"/>
      <c r="B94" s="110" t="s">
        <v>2061</v>
      </c>
      <c r="C94" s="115">
        <v>110</v>
      </c>
      <c r="D94" s="111"/>
      <c r="E94" s="115">
        <v>110</v>
      </c>
      <c r="F94" s="111"/>
      <c r="G94" s="111"/>
      <c r="H94" s="111"/>
    </row>
    <row r="95" spans="1:8" s="102" customFormat="1" ht="14.1" customHeight="1">
      <c r="A95" s="669"/>
      <c r="B95" s="113" t="s">
        <v>269</v>
      </c>
      <c r="C95" s="108">
        <f t="shared" ref="C95:H95" si="13">SUM(C90:C94)</f>
        <v>221</v>
      </c>
      <c r="D95" s="108">
        <f t="shared" si="13"/>
        <v>40</v>
      </c>
      <c r="E95" s="108">
        <f t="shared" si="13"/>
        <v>142</v>
      </c>
      <c r="F95" s="108">
        <f t="shared" si="13"/>
        <v>21</v>
      </c>
      <c r="G95" s="108">
        <f t="shared" si="13"/>
        <v>18</v>
      </c>
      <c r="H95" s="108">
        <f t="shared" si="13"/>
        <v>0</v>
      </c>
    </row>
    <row r="96" spans="1:8" s="102" customFormat="1" ht="26.25" customHeight="1">
      <c r="A96" s="669" t="s">
        <v>691</v>
      </c>
      <c r="B96" s="110" t="s">
        <v>2060</v>
      </c>
      <c r="C96" s="111">
        <v>50</v>
      </c>
      <c r="D96" s="111">
        <v>50</v>
      </c>
      <c r="E96" s="114"/>
      <c r="F96" s="111"/>
      <c r="G96" s="111"/>
      <c r="H96" s="111"/>
    </row>
    <row r="97" spans="1:8" s="102" customFormat="1" ht="14.1" customHeight="1">
      <c r="A97" s="669"/>
      <c r="B97" s="110" t="s">
        <v>2020</v>
      </c>
      <c r="C97" s="111">
        <v>39</v>
      </c>
      <c r="D97" s="111"/>
      <c r="E97" s="111"/>
      <c r="F97" s="111">
        <v>39</v>
      </c>
      <c r="G97" s="111"/>
      <c r="H97" s="111"/>
    </row>
    <row r="98" spans="1:8" s="102" customFormat="1" ht="14.1" customHeight="1">
      <c r="A98" s="669"/>
      <c r="B98" s="112" t="s">
        <v>2059</v>
      </c>
      <c r="C98" s="111">
        <v>18</v>
      </c>
      <c r="D98" s="111"/>
      <c r="E98" s="111"/>
      <c r="F98" s="111"/>
      <c r="G98" s="111">
        <v>18</v>
      </c>
      <c r="H98" s="111"/>
    </row>
    <row r="99" spans="1:8" s="102" customFormat="1" ht="14.1" customHeight="1">
      <c r="A99" s="669"/>
      <c r="B99" s="112" t="s">
        <v>2058</v>
      </c>
      <c r="C99" s="115">
        <v>40</v>
      </c>
      <c r="D99" s="111"/>
      <c r="E99" s="115">
        <v>40</v>
      </c>
      <c r="F99" s="111"/>
      <c r="G99" s="111"/>
      <c r="H99" s="111"/>
    </row>
    <row r="100" spans="1:8" s="102" customFormat="1" ht="14.1" customHeight="1">
      <c r="A100" s="669"/>
      <c r="B100" s="123" t="s">
        <v>2057</v>
      </c>
      <c r="C100" s="115">
        <v>47</v>
      </c>
      <c r="D100" s="111"/>
      <c r="E100" s="115">
        <v>47</v>
      </c>
      <c r="F100" s="111"/>
      <c r="G100" s="111"/>
      <c r="H100" s="111"/>
    </row>
    <row r="101" spans="1:8" s="102" customFormat="1" ht="14.1" customHeight="1">
      <c r="A101" s="669"/>
      <c r="B101" s="123" t="s">
        <v>2056</v>
      </c>
      <c r="C101" s="115">
        <v>140</v>
      </c>
      <c r="D101" s="111"/>
      <c r="E101" s="115">
        <v>140</v>
      </c>
      <c r="F101" s="111"/>
      <c r="G101" s="111"/>
      <c r="H101" s="111"/>
    </row>
    <row r="102" spans="1:8" s="102" customFormat="1" ht="14.1" customHeight="1">
      <c r="A102" s="669"/>
      <c r="B102" s="113" t="s">
        <v>269</v>
      </c>
      <c r="C102" s="108">
        <f t="shared" ref="C102:H102" si="14">SUM(C96:C101)</f>
        <v>334</v>
      </c>
      <c r="D102" s="108">
        <f t="shared" si="14"/>
        <v>50</v>
      </c>
      <c r="E102" s="108">
        <f t="shared" si="14"/>
        <v>227</v>
      </c>
      <c r="F102" s="108">
        <f t="shared" si="14"/>
        <v>39</v>
      </c>
      <c r="G102" s="108">
        <f t="shared" si="14"/>
        <v>18</v>
      </c>
      <c r="H102" s="108">
        <f t="shared" si="14"/>
        <v>0</v>
      </c>
    </row>
    <row r="103" spans="1:8" s="102" customFormat="1" ht="14.1" customHeight="1">
      <c r="A103" s="672" t="s">
        <v>2070</v>
      </c>
      <c r="B103" s="112" t="s">
        <v>2055</v>
      </c>
      <c r="C103" s="111">
        <v>100</v>
      </c>
      <c r="D103" s="111">
        <v>100</v>
      </c>
      <c r="E103" s="114"/>
      <c r="F103" s="111"/>
      <c r="G103" s="111"/>
      <c r="H103" s="111"/>
    </row>
    <row r="104" spans="1:8" s="102" customFormat="1" ht="14.1" customHeight="1">
      <c r="A104" s="672"/>
      <c r="B104" s="112" t="s">
        <v>2054</v>
      </c>
      <c r="C104" s="111">
        <v>100</v>
      </c>
      <c r="D104" s="111"/>
      <c r="E104" s="111"/>
      <c r="F104" s="111"/>
      <c r="G104" s="111"/>
      <c r="H104" s="111">
        <v>100</v>
      </c>
    </row>
    <row r="105" spans="1:8" s="102" customFormat="1" ht="14.1" customHeight="1">
      <c r="A105" s="673" t="s">
        <v>2071</v>
      </c>
      <c r="B105" s="123" t="s">
        <v>2053</v>
      </c>
      <c r="C105" s="111">
        <v>45</v>
      </c>
      <c r="D105" s="111"/>
      <c r="E105" s="111">
        <v>45</v>
      </c>
      <c r="F105" s="111"/>
      <c r="G105" s="111"/>
      <c r="H105" s="111"/>
    </row>
    <row r="106" spans="1:8" s="102" customFormat="1" ht="14.1" customHeight="1">
      <c r="A106" s="674"/>
      <c r="B106" s="123" t="s">
        <v>2052</v>
      </c>
      <c r="C106" s="111">
        <v>50</v>
      </c>
      <c r="D106" s="111"/>
      <c r="E106" s="111">
        <v>50</v>
      </c>
      <c r="F106" s="111"/>
      <c r="G106" s="111"/>
      <c r="H106" s="111"/>
    </row>
    <row r="107" spans="1:8" s="102" customFormat="1" ht="14.1" customHeight="1">
      <c r="A107" s="675"/>
      <c r="B107" s="113" t="s">
        <v>269</v>
      </c>
      <c r="C107" s="108">
        <f t="shared" ref="C107:H107" si="15">SUM(C103:C106)</f>
        <v>295</v>
      </c>
      <c r="D107" s="108">
        <f t="shared" si="15"/>
        <v>100</v>
      </c>
      <c r="E107" s="108">
        <f t="shared" si="15"/>
        <v>95</v>
      </c>
      <c r="F107" s="108">
        <f t="shared" si="15"/>
        <v>0</v>
      </c>
      <c r="G107" s="108">
        <f t="shared" si="15"/>
        <v>0</v>
      </c>
      <c r="H107" s="108">
        <f t="shared" si="15"/>
        <v>100</v>
      </c>
    </row>
    <row r="108" spans="1:8" s="102" customFormat="1" ht="14.1" customHeight="1">
      <c r="A108" s="671" t="s">
        <v>692</v>
      </c>
      <c r="B108" s="110" t="s">
        <v>2051</v>
      </c>
      <c r="C108" s="111">
        <v>29</v>
      </c>
      <c r="D108" s="111">
        <v>29</v>
      </c>
      <c r="E108" s="114"/>
      <c r="F108" s="111"/>
      <c r="G108" s="111"/>
      <c r="H108" s="111"/>
    </row>
    <row r="109" spans="1:8" s="102" customFormat="1" ht="14.1" customHeight="1">
      <c r="A109" s="671"/>
      <c r="B109" s="110" t="s">
        <v>2050</v>
      </c>
      <c r="C109" s="111">
        <v>11</v>
      </c>
      <c r="D109" s="111"/>
      <c r="E109" s="114"/>
      <c r="F109" s="111">
        <v>11</v>
      </c>
      <c r="G109" s="111"/>
      <c r="H109" s="111"/>
    </row>
    <row r="110" spans="1:8" s="102" customFormat="1" ht="14.1" customHeight="1">
      <c r="A110" s="671"/>
      <c r="B110" s="110" t="s">
        <v>2049</v>
      </c>
      <c r="C110" s="111">
        <v>23</v>
      </c>
      <c r="D110" s="111"/>
      <c r="E110" s="114">
        <v>23</v>
      </c>
      <c r="F110" s="111"/>
      <c r="G110" s="111"/>
      <c r="H110" s="111"/>
    </row>
    <row r="111" spans="1:8" s="102" customFormat="1" ht="14.1" customHeight="1">
      <c r="A111" s="671"/>
      <c r="B111" s="110" t="s">
        <v>2048</v>
      </c>
      <c r="C111" s="111">
        <v>15</v>
      </c>
      <c r="D111" s="111"/>
      <c r="E111" s="114">
        <v>15</v>
      </c>
      <c r="F111" s="111"/>
      <c r="G111" s="111"/>
      <c r="H111" s="111"/>
    </row>
    <row r="112" spans="1:8" s="102" customFormat="1" ht="14.1" customHeight="1">
      <c r="A112" s="671"/>
      <c r="B112" s="113" t="s">
        <v>269</v>
      </c>
      <c r="C112" s="108">
        <f t="shared" ref="C112:H112" si="16">SUM(C108:C111)</f>
        <v>78</v>
      </c>
      <c r="D112" s="108">
        <f t="shared" si="16"/>
        <v>29</v>
      </c>
      <c r="E112" s="108">
        <f t="shared" si="16"/>
        <v>38</v>
      </c>
      <c r="F112" s="108">
        <f t="shared" si="16"/>
        <v>11</v>
      </c>
      <c r="G112" s="108">
        <f t="shared" si="16"/>
        <v>0</v>
      </c>
      <c r="H112" s="108">
        <f t="shared" si="16"/>
        <v>0</v>
      </c>
    </row>
    <row r="113" spans="1:8" s="102" customFormat="1" ht="14.1" customHeight="1">
      <c r="A113" s="669" t="s">
        <v>693</v>
      </c>
      <c r="B113" s="110" t="s">
        <v>2047</v>
      </c>
      <c r="C113" s="111">
        <v>17</v>
      </c>
      <c r="D113" s="111">
        <v>17</v>
      </c>
      <c r="E113" s="114"/>
      <c r="F113" s="111"/>
      <c r="G113" s="111"/>
      <c r="H113" s="111"/>
    </row>
    <row r="114" spans="1:8" s="102" customFormat="1" ht="14.1" customHeight="1">
      <c r="A114" s="669"/>
      <c r="B114" s="110" t="s">
        <v>2046</v>
      </c>
      <c r="C114" s="111">
        <v>10</v>
      </c>
      <c r="D114" s="111"/>
      <c r="E114" s="114"/>
      <c r="F114" s="111">
        <v>10</v>
      </c>
      <c r="G114" s="111"/>
      <c r="H114" s="111"/>
    </row>
    <row r="115" spans="1:8" s="102" customFormat="1" ht="14.1" customHeight="1">
      <c r="A115" s="669"/>
      <c r="B115" s="110" t="s">
        <v>2045</v>
      </c>
      <c r="C115" s="111">
        <v>16</v>
      </c>
      <c r="D115" s="111"/>
      <c r="E115" s="114">
        <v>16</v>
      </c>
      <c r="F115" s="111"/>
      <c r="G115" s="111"/>
      <c r="H115" s="111"/>
    </row>
    <row r="116" spans="1:8" s="102" customFormat="1" ht="14.1" customHeight="1">
      <c r="A116" s="669"/>
      <c r="B116" s="113" t="s">
        <v>269</v>
      </c>
      <c r="C116" s="108">
        <f t="shared" ref="C116:H116" si="17">SUM(C113:C115)</f>
        <v>43</v>
      </c>
      <c r="D116" s="108">
        <f t="shared" si="17"/>
        <v>17</v>
      </c>
      <c r="E116" s="108">
        <f t="shared" si="17"/>
        <v>16</v>
      </c>
      <c r="F116" s="108">
        <f t="shared" si="17"/>
        <v>10</v>
      </c>
      <c r="G116" s="108">
        <f t="shared" si="17"/>
        <v>0</v>
      </c>
      <c r="H116" s="108">
        <f t="shared" si="17"/>
        <v>0</v>
      </c>
    </row>
    <row r="117" spans="1:8" s="102" customFormat="1" ht="14.1" customHeight="1">
      <c r="A117" s="669" t="s">
        <v>694</v>
      </c>
      <c r="B117" s="110" t="s">
        <v>2044</v>
      </c>
      <c r="C117" s="111">
        <v>37</v>
      </c>
      <c r="D117" s="111">
        <v>37</v>
      </c>
      <c r="E117" s="114"/>
      <c r="F117" s="111"/>
      <c r="G117" s="111"/>
      <c r="H117" s="111"/>
    </row>
    <row r="118" spans="1:8" s="102" customFormat="1" ht="14.1" customHeight="1">
      <c r="A118" s="669"/>
      <c r="B118" s="110" t="s">
        <v>2043</v>
      </c>
      <c r="C118" s="111">
        <v>18</v>
      </c>
      <c r="D118" s="111"/>
      <c r="E118" s="114"/>
      <c r="F118" s="111">
        <v>18</v>
      </c>
      <c r="G118" s="111"/>
      <c r="H118" s="111"/>
    </row>
    <row r="119" spans="1:8" s="102" customFormat="1" ht="14.1" customHeight="1">
      <c r="A119" s="669"/>
      <c r="B119" s="110" t="s">
        <v>2042</v>
      </c>
      <c r="C119" s="111">
        <v>14</v>
      </c>
      <c r="D119" s="111"/>
      <c r="E119" s="114">
        <v>14</v>
      </c>
      <c r="F119" s="111"/>
      <c r="G119" s="111"/>
      <c r="H119" s="111"/>
    </row>
    <row r="120" spans="1:8" s="102" customFormat="1" ht="14.1" customHeight="1">
      <c r="A120" s="669"/>
      <c r="B120" s="113" t="s">
        <v>269</v>
      </c>
      <c r="C120" s="108">
        <f t="shared" ref="C120:H120" si="18">SUM(C117:C119)</f>
        <v>69</v>
      </c>
      <c r="D120" s="108">
        <f t="shared" si="18"/>
        <v>37</v>
      </c>
      <c r="E120" s="108">
        <f t="shared" si="18"/>
        <v>14</v>
      </c>
      <c r="F120" s="108">
        <f t="shared" si="18"/>
        <v>18</v>
      </c>
      <c r="G120" s="108">
        <f t="shared" si="18"/>
        <v>0</v>
      </c>
      <c r="H120" s="108">
        <f t="shared" si="18"/>
        <v>0</v>
      </c>
    </row>
    <row r="121" spans="1:8" s="102" customFormat="1" ht="14.1" customHeight="1">
      <c r="A121" s="669" t="s">
        <v>695</v>
      </c>
      <c r="B121" s="110" t="s">
        <v>2041</v>
      </c>
      <c r="C121" s="111">
        <v>6</v>
      </c>
      <c r="D121" s="111">
        <v>6</v>
      </c>
      <c r="E121" s="114"/>
      <c r="F121" s="111"/>
      <c r="G121" s="111"/>
      <c r="H121" s="111"/>
    </row>
    <row r="122" spans="1:8" s="102" customFormat="1" ht="14.1" customHeight="1">
      <c r="A122" s="669"/>
      <c r="B122" s="110" t="s">
        <v>2040</v>
      </c>
      <c r="C122" s="111">
        <v>4</v>
      </c>
      <c r="D122" s="111"/>
      <c r="E122" s="114"/>
      <c r="F122" s="111">
        <v>4</v>
      </c>
      <c r="G122" s="111"/>
      <c r="H122" s="111"/>
    </row>
    <row r="123" spans="1:8" s="102" customFormat="1" ht="14.1" customHeight="1">
      <c r="A123" s="669"/>
      <c r="B123" s="110" t="s">
        <v>2039</v>
      </c>
      <c r="C123" s="111">
        <v>20</v>
      </c>
      <c r="D123" s="111"/>
      <c r="E123" s="114">
        <v>20</v>
      </c>
      <c r="F123" s="111"/>
      <c r="G123" s="111"/>
      <c r="H123" s="111"/>
    </row>
    <row r="124" spans="1:8" s="102" customFormat="1" ht="14.1" customHeight="1">
      <c r="A124" s="669"/>
      <c r="B124" s="113" t="s">
        <v>269</v>
      </c>
      <c r="C124" s="108">
        <f t="shared" ref="C124:H124" si="19">SUM(C121:C123)</f>
        <v>30</v>
      </c>
      <c r="D124" s="108">
        <f t="shared" si="19"/>
        <v>6</v>
      </c>
      <c r="E124" s="108">
        <f t="shared" si="19"/>
        <v>20</v>
      </c>
      <c r="F124" s="108">
        <f t="shared" si="19"/>
        <v>4</v>
      </c>
      <c r="G124" s="108">
        <f t="shared" si="19"/>
        <v>0</v>
      </c>
      <c r="H124" s="108">
        <f t="shared" si="19"/>
        <v>0</v>
      </c>
    </row>
    <row r="125" spans="1:8" s="102" customFormat="1" ht="14.1" customHeight="1">
      <c r="A125" s="669" t="s">
        <v>696</v>
      </c>
      <c r="B125" s="110" t="s">
        <v>2038</v>
      </c>
      <c r="C125" s="111">
        <v>15</v>
      </c>
      <c r="D125" s="111">
        <v>15</v>
      </c>
      <c r="E125" s="114"/>
      <c r="F125" s="111"/>
      <c r="G125" s="111"/>
      <c r="H125" s="111"/>
    </row>
    <row r="126" spans="1:8" s="102" customFormat="1" ht="14.1" customHeight="1">
      <c r="A126" s="669"/>
      <c r="B126" s="110" t="s">
        <v>2037</v>
      </c>
      <c r="C126" s="111">
        <v>9</v>
      </c>
      <c r="D126" s="111"/>
      <c r="E126" s="114"/>
      <c r="F126" s="111">
        <v>9</v>
      </c>
      <c r="G126" s="111"/>
      <c r="H126" s="111"/>
    </row>
    <row r="127" spans="1:8" s="102" customFormat="1" ht="14.1" customHeight="1">
      <c r="A127" s="669"/>
      <c r="B127" s="110" t="s">
        <v>2036</v>
      </c>
      <c r="C127" s="111">
        <v>25</v>
      </c>
      <c r="D127" s="111"/>
      <c r="E127" s="114">
        <v>25</v>
      </c>
      <c r="F127" s="111"/>
      <c r="G127" s="111"/>
      <c r="H127" s="111"/>
    </row>
    <row r="128" spans="1:8" s="102" customFormat="1" ht="14.1" customHeight="1">
      <c r="A128" s="669"/>
      <c r="B128" s="113" t="s">
        <v>269</v>
      </c>
      <c r="C128" s="108">
        <f t="shared" ref="C128:H128" si="20">SUM(C125:C127)</f>
        <v>49</v>
      </c>
      <c r="D128" s="108">
        <f t="shared" si="20"/>
        <v>15</v>
      </c>
      <c r="E128" s="108">
        <f t="shared" si="20"/>
        <v>25</v>
      </c>
      <c r="F128" s="108">
        <f t="shared" si="20"/>
        <v>9</v>
      </c>
      <c r="G128" s="108">
        <f t="shared" si="20"/>
        <v>0</v>
      </c>
      <c r="H128" s="108">
        <f t="shared" si="20"/>
        <v>0</v>
      </c>
    </row>
    <row r="129" spans="1:8" s="102" customFormat="1" ht="14.1" customHeight="1">
      <c r="A129" s="669" t="s">
        <v>697</v>
      </c>
      <c r="B129" s="110" t="s">
        <v>2035</v>
      </c>
      <c r="C129" s="111">
        <v>5</v>
      </c>
      <c r="D129" s="111">
        <v>5</v>
      </c>
      <c r="E129" s="114"/>
      <c r="F129" s="111"/>
      <c r="G129" s="111"/>
      <c r="H129" s="111"/>
    </row>
    <row r="130" spans="1:8" s="102" customFormat="1" ht="14.1" customHeight="1">
      <c r="A130" s="669"/>
      <c r="B130" s="110" t="s">
        <v>2034</v>
      </c>
      <c r="C130" s="111">
        <v>4</v>
      </c>
      <c r="D130" s="111"/>
      <c r="E130" s="114"/>
      <c r="F130" s="111">
        <v>4</v>
      </c>
      <c r="G130" s="111"/>
      <c r="H130" s="111"/>
    </row>
    <row r="131" spans="1:8" s="102" customFormat="1" ht="14.1" customHeight="1">
      <c r="A131" s="669"/>
      <c r="B131" s="124" t="s">
        <v>2033</v>
      </c>
      <c r="C131" s="125">
        <v>10</v>
      </c>
      <c r="D131" s="111"/>
      <c r="E131" s="114">
        <v>10</v>
      </c>
      <c r="F131" s="111"/>
      <c r="G131" s="111"/>
      <c r="H131" s="111"/>
    </row>
    <row r="132" spans="1:8" s="102" customFormat="1" ht="14.1" customHeight="1">
      <c r="A132" s="669"/>
      <c r="B132" s="113" t="s">
        <v>269</v>
      </c>
      <c r="C132" s="108">
        <f t="shared" ref="C132:H132" si="21">SUM(C129:C131)</f>
        <v>19</v>
      </c>
      <c r="D132" s="108">
        <f t="shared" si="21"/>
        <v>5</v>
      </c>
      <c r="E132" s="108">
        <f t="shared" si="21"/>
        <v>10</v>
      </c>
      <c r="F132" s="108">
        <f t="shared" si="21"/>
        <v>4</v>
      </c>
      <c r="G132" s="108">
        <f t="shared" si="21"/>
        <v>0</v>
      </c>
      <c r="H132" s="108">
        <f t="shared" si="21"/>
        <v>0</v>
      </c>
    </row>
    <row r="133" spans="1:8" s="102" customFormat="1" ht="12">
      <c r="C133" s="126"/>
    </row>
    <row r="134" spans="1:8" s="102" customFormat="1" ht="12">
      <c r="C134" s="126"/>
    </row>
    <row r="135" spans="1:8" s="102" customFormat="1" ht="12">
      <c r="C135" s="126"/>
    </row>
    <row r="136" spans="1:8" s="102" customFormat="1" ht="12">
      <c r="C136" s="126"/>
    </row>
    <row r="137" spans="1:8" s="102" customFormat="1" ht="12">
      <c r="C137" s="126"/>
    </row>
    <row r="138" spans="1:8" s="102" customFormat="1" ht="12">
      <c r="C138" s="126"/>
    </row>
    <row r="139" spans="1:8" s="102" customFormat="1" ht="12">
      <c r="C139" s="126"/>
    </row>
    <row r="140" spans="1:8" s="102" customFormat="1" ht="12">
      <c r="C140" s="126"/>
    </row>
    <row r="141" spans="1:8" s="102" customFormat="1" ht="12">
      <c r="C141" s="126"/>
    </row>
    <row r="142" spans="1:8" s="102" customFormat="1" ht="12">
      <c r="C142" s="126"/>
    </row>
  </sheetData>
  <mergeCells count="33">
    <mergeCell ref="A78:A79"/>
    <mergeCell ref="A96:A102"/>
    <mergeCell ref="A103:A104"/>
    <mergeCell ref="A105:A107"/>
    <mergeCell ref="A1:B1"/>
    <mergeCell ref="A2:H2"/>
    <mergeCell ref="D4:E4"/>
    <mergeCell ref="A6:B6"/>
    <mergeCell ref="A4:A5"/>
    <mergeCell ref="H4:H5"/>
    <mergeCell ref="C4:C5"/>
    <mergeCell ref="F4:F5"/>
    <mergeCell ref="G4:G5"/>
    <mergeCell ref="A83:A89"/>
    <mergeCell ref="A90:A95"/>
    <mergeCell ref="A31:A38"/>
    <mergeCell ref="A51:A55"/>
    <mergeCell ref="A45:A50"/>
    <mergeCell ref="A80:A82"/>
    <mergeCell ref="A129:A132"/>
    <mergeCell ref="B4:B5"/>
    <mergeCell ref="A117:A120"/>
    <mergeCell ref="A121:A124"/>
    <mergeCell ref="A125:A128"/>
    <mergeCell ref="A57:A61"/>
    <mergeCell ref="A62:A67"/>
    <mergeCell ref="A68:A77"/>
    <mergeCell ref="A7:A14"/>
    <mergeCell ref="A15:A22"/>
    <mergeCell ref="A39:A44"/>
    <mergeCell ref="A23:A29"/>
    <mergeCell ref="A108:A112"/>
    <mergeCell ref="A113:A116"/>
  </mergeCells>
  <phoneticPr fontId="67" type="noConversion"/>
  <printOptions horizontalCentered="1"/>
  <pageMargins left="0.70866141732283505" right="0.70866141732283505" top="0.74803149606299202" bottom="0.74803149606299202" header="0.31496062992126" footer="0.31496062992126"/>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N173"/>
  <sheetViews>
    <sheetView view="pageBreakPreview" zoomScaleNormal="100" zoomScaleSheetLayoutView="100" workbookViewId="0">
      <selection activeCell="E159" sqref="E159"/>
    </sheetView>
  </sheetViews>
  <sheetFormatPr defaultColWidth="9" defaultRowHeight="13.5"/>
  <cols>
    <col min="1" max="1" width="16.5" style="86" customWidth="1"/>
    <col min="2" max="2" width="7.125" style="43" customWidth="1"/>
    <col min="3" max="8" width="6.625" style="43" customWidth="1"/>
    <col min="9" max="9" width="70.375" style="87" customWidth="1"/>
    <col min="10" max="16384" width="9" style="86"/>
  </cols>
  <sheetData>
    <row r="1" spans="1:14" ht="17.25" customHeight="1">
      <c r="A1" s="9" t="s">
        <v>1553</v>
      </c>
      <c r="B1" s="23"/>
      <c r="C1" s="24"/>
      <c r="D1" s="24"/>
      <c r="E1" s="24"/>
      <c r="F1" s="24"/>
      <c r="G1" s="24"/>
      <c r="H1" s="24"/>
      <c r="I1" s="94"/>
    </row>
    <row r="2" spans="1:14" ht="26.25" customHeight="1">
      <c r="A2" s="593" t="s">
        <v>1003</v>
      </c>
      <c r="B2" s="593"/>
      <c r="C2" s="593"/>
      <c r="D2" s="593"/>
      <c r="E2" s="593"/>
      <c r="F2" s="593"/>
      <c r="G2" s="593"/>
      <c r="H2" s="593"/>
      <c r="I2" s="593"/>
    </row>
    <row r="3" spans="1:14" ht="15" customHeight="1">
      <c r="I3" s="95" t="s">
        <v>1</v>
      </c>
    </row>
    <row r="4" spans="1:14" s="84" customFormat="1" ht="26.25" customHeight="1">
      <c r="A4" s="88" t="s">
        <v>2</v>
      </c>
      <c r="B4" s="49" t="s">
        <v>3</v>
      </c>
      <c r="C4" s="617" t="s">
        <v>698</v>
      </c>
      <c r="D4" s="619"/>
      <c r="E4" s="617" t="s">
        <v>699</v>
      </c>
      <c r="F4" s="619"/>
      <c r="G4" s="617" t="s">
        <v>700</v>
      </c>
      <c r="H4" s="619"/>
      <c r="I4" s="686" t="s">
        <v>287</v>
      </c>
    </row>
    <row r="5" spans="1:14" s="84" customFormat="1" ht="12.75">
      <c r="A5" s="594" t="s">
        <v>172</v>
      </c>
      <c r="B5" s="595"/>
      <c r="C5" s="49" t="s">
        <v>10</v>
      </c>
      <c r="D5" s="49" t="s">
        <v>11</v>
      </c>
      <c r="E5" s="49" t="s">
        <v>10</v>
      </c>
      <c r="F5" s="49" t="s">
        <v>11</v>
      </c>
      <c r="G5" s="49" t="s">
        <v>10</v>
      </c>
      <c r="H5" s="49" t="s">
        <v>11</v>
      </c>
      <c r="I5" s="687"/>
    </row>
    <row r="6" spans="1:14" s="84" customFormat="1" ht="12.75">
      <c r="A6" s="49" t="s">
        <v>12</v>
      </c>
      <c r="B6" s="51">
        <f>SUM(C6:H6)</f>
        <v>12000</v>
      </c>
      <c r="C6" s="51">
        <f t="shared" ref="C6:H6" si="0">SUM(C7,C110)</f>
        <v>210</v>
      </c>
      <c r="D6" s="51">
        <f t="shared" si="0"/>
        <v>6710</v>
      </c>
      <c r="E6" s="51">
        <f t="shared" si="0"/>
        <v>430</v>
      </c>
      <c r="F6" s="51">
        <f t="shared" si="0"/>
        <v>1290</v>
      </c>
      <c r="G6" s="51">
        <f t="shared" si="0"/>
        <v>100</v>
      </c>
      <c r="H6" s="51">
        <f t="shared" si="0"/>
        <v>3260</v>
      </c>
      <c r="I6" s="685"/>
    </row>
    <row r="7" spans="1:14" s="84" customFormat="1" ht="12.75">
      <c r="A7" s="75" t="s">
        <v>13</v>
      </c>
      <c r="B7" s="51">
        <f t="shared" ref="B7:B70" si="1">SUM(C7:H7)</f>
        <v>6750</v>
      </c>
      <c r="C7" s="49"/>
      <c r="D7" s="49">
        <f t="shared" ref="D7:F7" si="2">SUM(D8,D15,D22,D31,D37,D46,D54,D61,D70,D81,D89,D95,D103)</f>
        <v>5670</v>
      </c>
      <c r="E7" s="49">
        <f t="shared" si="2"/>
        <v>400</v>
      </c>
      <c r="F7" s="49">
        <f t="shared" si="2"/>
        <v>680</v>
      </c>
      <c r="G7" s="49"/>
      <c r="H7" s="49"/>
      <c r="I7" s="685"/>
      <c r="J7" s="96"/>
      <c r="K7" s="96"/>
      <c r="L7" s="96"/>
      <c r="M7" s="96"/>
      <c r="N7" s="96"/>
    </row>
    <row r="8" spans="1:14" s="84" customFormat="1" ht="12.75">
      <c r="A8" s="75" t="s">
        <v>15</v>
      </c>
      <c r="B8" s="51">
        <f t="shared" si="1"/>
        <v>850</v>
      </c>
      <c r="C8" s="49"/>
      <c r="D8" s="495">
        <f t="shared" ref="D8:F8" si="3">SUM(D9:D14)</f>
        <v>590</v>
      </c>
      <c r="E8" s="495">
        <f t="shared" si="3"/>
        <v>200</v>
      </c>
      <c r="F8" s="495">
        <f t="shared" si="3"/>
        <v>60</v>
      </c>
      <c r="G8" s="495"/>
      <c r="H8" s="495"/>
      <c r="I8" s="685"/>
    </row>
    <row r="9" spans="1:14" s="84" customFormat="1" ht="60">
      <c r="A9" s="525" t="s">
        <v>1054</v>
      </c>
      <c r="B9" s="51">
        <f t="shared" si="1"/>
        <v>450</v>
      </c>
      <c r="C9" s="497"/>
      <c r="D9" s="497">
        <v>350</v>
      </c>
      <c r="E9" s="497">
        <v>100</v>
      </c>
      <c r="F9" s="497"/>
      <c r="G9" s="497"/>
      <c r="H9" s="497"/>
      <c r="I9" s="511" t="s">
        <v>1750</v>
      </c>
    </row>
    <row r="10" spans="1:14" s="84" customFormat="1" ht="12.75">
      <c r="A10" s="526" t="s">
        <v>1055</v>
      </c>
      <c r="B10" s="51">
        <f t="shared" si="1"/>
        <v>80</v>
      </c>
      <c r="C10" s="497"/>
      <c r="D10" s="497">
        <v>80</v>
      </c>
      <c r="E10" s="497"/>
      <c r="F10" s="497"/>
      <c r="G10" s="497"/>
      <c r="H10" s="497"/>
      <c r="I10" s="511" t="s">
        <v>1751</v>
      </c>
    </row>
    <row r="11" spans="1:14" s="84" customFormat="1" ht="12.75">
      <c r="A11" s="526" t="s">
        <v>1056</v>
      </c>
      <c r="B11" s="51">
        <f t="shared" si="1"/>
        <v>100</v>
      </c>
      <c r="C11" s="497"/>
      <c r="D11" s="497"/>
      <c r="E11" s="497">
        <v>100</v>
      </c>
      <c r="F11" s="497"/>
      <c r="G11" s="497"/>
      <c r="H11" s="497"/>
      <c r="I11" s="511" t="s">
        <v>1752</v>
      </c>
    </row>
    <row r="12" spans="1:14" s="84" customFormat="1" ht="12.75">
      <c r="A12" s="526" t="s">
        <v>1057</v>
      </c>
      <c r="B12" s="51">
        <f t="shared" si="1"/>
        <v>80</v>
      </c>
      <c r="C12" s="497"/>
      <c r="D12" s="497">
        <v>80</v>
      </c>
      <c r="E12" s="497"/>
      <c r="F12" s="497"/>
      <c r="G12" s="497"/>
      <c r="H12" s="497"/>
      <c r="I12" s="511" t="s">
        <v>1751</v>
      </c>
    </row>
    <row r="13" spans="1:14" s="84" customFormat="1" ht="24">
      <c r="A13" s="526" t="s">
        <v>1058</v>
      </c>
      <c r="B13" s="51">
        <f t="shared" si="1"/>
        <v>120</v>
      </c>
      <c r="C13" s="497"/>
      <c r="D13" s="497">
        <v>80</v>
      </c>
      <c r="E13" s="497"/>
      <c r="F13" s="497">
        <v>40</v>
      </c>
      <c r="G13" s="497"/>
      <c r="H13" s="497"/>
      <c r="I13" s="511" t="s">
        <v>1753</v>
      </c>
    </row>
    <row r="14" spans="1:14" s="84" customFormat="1" ht="12.75">
      <c r="A14" s="526" t="s">
        <v>1059</v>
      </c>
      <c r="B14" s="51">
        <f t="shared" si="1"/>
        <v>20</v>
      </c>
      <c r="C14" s="497"/>
      <c r="D14" s="497"/>
      <c r="E14" s="497"/>
      <c r="F14" s="497">
        <v>20</v>
      </c>
      <c r="G14" s="497"/>
      <c r="H14" s="497"/>
      <c r="I14" s="511" t="s">
        <v>1754</v>
      </c>
    </row>
    <row r="15" spans="1:14" s="84" customFormat="1" ht="12.75">
      <c r="A15" s="527" t="s">
        <v>563</v>
      </c>
      <c r="B15" s="51">
        <f t="shared" si="1"/>
        <v>530</v>
      </c>
      <c r="C15" s="500"/>
      <c r="D15" s="500">
        <v>370</v>
      </c>
      <c r="E15" s="500">
        <v>100</v>
      </c>
      <c r="F15" s="500">
        <v>60</v>
      </c>
      <c r="G15" s="500"/>
      <c r="H15" s="500"/>
      <c r="I15" s="532"/>
    </row>
    <row r="16" spans="1:14" s="84" customFormat="1" ht="36">
      <c r="A16" s="525" t="s">
        <v>1060</v>
      </c>
      <c r="B16" s="51">
        <f t="shared" si="1"/>
        <v>240</v>
      </c>
      <c r="C16" s="497"/>
      <c r="D16" s="497">
        <v>240</v>
      </c>
      <c r="E16" s="497"/>
      <c r="F16" s="497"/>
      <c r="G16" s="497"/>
      <c r="H16" s="497"/>
      <c r="I16" s="511" t="s">
        <v>1755</v>
      </c>
    </row>
    <row r="17" spans="1:9" s="84" customFormat="1" ht="12.75">
      <c r="A17" s="525" t="s">
        <v>1061</v>
      </c>
      <c r="B17" s="51">
        <f t="shared" si="1"/>
        <v>80</v>
      </c>
      <c r="C17" s="497"/>
      <c r="D17" s="497">
        <v>80</v>
      </c>
      <c r="E17" s="497"/>
      <c r="F17" s="497"/>
      <c r="G17" s="497"/>
      <c r="H17" s="497"/>
      <c r="I17" s="511" t="s">
        <v>1751</v>
      </c>
    </row>
    <row r="18" spans="1:9" s="84" customFormat="1" ht="12.75" hidden="1">
      <c r="A18" s="525" t="s">
        <v>1702</v>
      </c>
      <c r="B18" s="51">
        <f t="shared" si="1"/>
        <v>0</v>
      </c>
      <c r="C18" s="497"/>
      <c r="D18" s="497"/>
      <c r="E18" s="497"/>
      <c r="F18" s="497"/>
      <c r="G18" s="497"/>
      <c r="H18" s="497"/>
      <c r="I18" s="511"/>
    </row>
    <row r="19" spans="1:9" s="84" customFormat="1" ht="12.75" hidden="1">
      <c r="A19" s="525" t="s">
        <v>1062</v>
      </c>
      <c r="B19" s="51">
        <f t="shared" si="1"/>
        <v>0</v>
      </c>
      <c r="C19" s="497"/>
      <c r="D19" s="497"/>
      <c r="E19" s="497"/>
      <c r="F19" s="497"/>
      <c r="G19" s="497"/>
      <c r="H19" s="497"/>
      <c r="I19" s="511"/>
    </row>
    <row r="20" spans="1:9" s="84" customFormat="1" ht="24">
      <c r="A20" s="525" t="s">
        <v>1063</v>
      </c>
      <c r="B20" s="51">
        <f t="shared" si="1"/>
        <v>140</v>
      </c>
      <c r="C20" s="497"/>
      <c r="D20" s="497"/>
      <c r="E20" s="497">
        <v>100</v>
      </c>
      <c r="F20" s="510">
        <v>40</v>
      </c>
      <c r="G20" s="497"/>
      <c r="H20" s="497"/>
      <c r="I20" s="511" t="s">
        <v>1756</v>
      </c>
    </row>
    <row r="21" spans="1:9" s="84" customFormat="1" ht="24">
      <c r="A21" s="525" t="s">
        <v>1064</v>
      </c>
      <c r="B21" s="51">
        <f t="shared" si="1"/>
        <v>70</v>
      </c>
      <c r="C21" s="497"/>
      <c r="D21" s="497">
        <v>50</v>
      </c>
      <c r="E21" s="497"/>
      <c r="F21" s="510">
        <v>20</v>
      </c>
      <c r="G21" s="497"/>
      <c r="H21" s="497"/>
      <c r="I21" s="511" t="s">
        <v>1757</v>
      </c>
    </row>
    <row r="22" spans="1:9" s="84" customFormat="1" ht="12.75">
      <c r="A22" s="527" t="s">
        <v>564</v>
      </c>
      <c r="B22" s="51">
        <f t="shared" si="1"/>
        <v>550</v>
      </c>
      <c r="C22" s="507"/>
      <c r="D22" s="507">
        <v>510</v>
      </c>
      <c r="E22" s="507"/>
      <c r="F22" s="507">
        <v>40</v>
      </c>
      <c r="G22" s="507"/>
      <c r="H22" s="507"/>
      <c r="I22" s="532"/>
    </row>
    <row r="23" spans="1:9" s="84" customFormat="1" ht="48">
      <c r="A23" s="525" t="s">
        <v>1065</v>
      </c>
      <c r="B23" s="51">
        <f t="shared" si="1"/>
        <v>270</v>
      </c>
      <c r="C23" s="497"/>
      <c r="D23" s="497">
        <v>270</v>
      </c>
      <c r="E23" s="497"/>
      <c r="F23" s="510"/>
      <c r="G23" s="497"/>
      <c r="H23" s="498"/>
      <c r="I23" s="511" t="s">
        <v>1758</v>
      </c>
    </row>
    <row r="24" spans="1:9" s="84" customFormat="1" ht="12.75" hidden="1">
      <c r="A24" s="525" t="s">
        <v>1703</v>
      </c>
      <c r="B24" s="51">
        <f t="shared" si="1"/>
        <v>0</v>
      </c>
      <c r="C24" s="497"/>
      <c r="D24" s="497"/>
      <c r="E24" s="497"/>
      <c r="F24" s="510"/>
      <c r="G24" s="497"/>
      <c r="H24" s="497"/>
      <c r="I24" s="511"/>
    </row>
    <row r="25" spans="1:9" s="84" customFormat="1" ht="12.75" hidden="1">
      <c r="A25" s="526" t="s">
        <v>1704</v>
      </c>
      <c r="B25" s="51">
        <f t="shared" si="1"/>
        <v>0</v>
      </c>
      <c r="C25" s="497"/>
      <c r="D25" s="497"/>
      <c r="E25" s="510"/>
      <c r="F25" s="510"/>
      <c r="G25" s="497"/>
      <c r="H25" s="497"/>
      <c r="I25" s="511"/>
    </row>
    <row r="26" spans="1:9" s="84" customFormat="1" ht="12.75">
      <c r="A26" s="525" t="s">
        <v>1066</v>
      </c>
      <c r="B26" s="51">
        <f t="shared" si="1"/>
        <v>80</v>
      </c>
      <c r="C26" s="497"/>
      <c r="D26" s="497">
        <v>80</v>
      </c>
      <c r="E26" s="510"/>
      <c r="F26" s="510"/>
      <c r="G26" s="497"/>
      <c r="H26" s="497"/>
      <c r="I26" s="511" t="s">
        <v>339</v>
      </c>
    </row>
    <row r="27" spans="1:9" s="84" customFormat="1" ht="12.75">
      <c r="A27" s="525" t="s">
        <v>1067</v>
      </c>
      <c r="B27" s="51">
        <f t="shared" si="1"/>
        <v>80</v>
      </c>
      <c r="C27" s="497"/>
      <c r="D27" s="497">
        <v>80</v>
      </c>
      <c r="E27" s="497"/>
      <c r="F27" s="510"/>
      <c r="G27" s="497"/>
      <c r="H27" s="497"/>
      <c r="I27" s="511" t="s">
        <v>339</v>
      </c>
    </row>
    <row r="28" spans="1:9" s="84" customFormat="1" ht="12.75">
      <c r="A28" s="525" t="s">
        <v>1068</v>
      </c>
      <c r="B28" s="51">
        <f t="shared" si="1"/>
        <v>20</v>
      </c>
      <c r="C28" s="497"/>
      <c r="D28" s="497"/>
      <c r="E28" s="497"/>
      <c r="F28" s="510">
        <v>20</v>
      </c>
      <c r="G28" s="497"/>
      <c r="H28" s="497"/>
      <c r="I28" s="511" t="s">
        <v>1759</v>
      </c>
    </row>
    <row r="29" spans="1:9" s="84" customFormat="1" ht="12.75" hidden="1">
      <c r="A29" s="525" t="s">
        <v>1069</v>
      </c>
      <c r="B29" s="51">
        <f t="shared" si="1"/>
        <v>0</v>
      </c>
      <c r="C29" s="497"/>
      <c r="D29" s="497"/>
      <c r="E29" s="510"/>
      <c r="F29" s="510"/>
      <c r="G29" s="497"/>
      <c r="H29" s="497"/>
      <c r="I29" s="511"/>
    </row>
    <row r="30" spans="1:9" s="84" customFormat="1" ht="24">
      <c r="A30" s="525" t="s">
        <v>1070</v>
      </c>
      <c r="B30" s="51">
        <f t="shared" si="1"/>
        <v>100</v>
      </c>
      <c r="C30" s="497"/>
      <c r="D30" s="497">
        <v>80</v>
      </c>
      <c r="E30" s="510"/>
      <c r="F30" s="510">
        <v>20</v>
      </c>
      <c r="G30" s="497"/>
      <c r="H30" s="497"/>
      <c r="I30" s="511" t="s">
        <v>1760</v>
      </c>
    </row>
    <row r="31" spans="1:9" s="84" customFormat="1" ht="12.75">
      <c r="A31" s="527" t="s">
        <v>565</v>
      </c>
      <c r="B31" s="51">
        <f t="shared" si="1"/>
        <v>380</v>
      </c>
      <c r="C31" s="500"/>
      <c r="D31" s="500">
        <v>360</v>
      </c>
      <c r="E31" s="500"/>
      <c r="F31" s="500">
        <v>20</v>
      </c>
      <c r="G31" s="500"/>
      <c r="H31" s="500"/>
      <c r="I31" s="532"/>
    </row>
    <row r="32" spans="1:9" s="84" customFormat="1" ht="47.25" customHeight="1">
      <c r="A32" s="525" t="s">
        <v>1071</v>
      </c>
      <c r="B32" s="51">
        <f t="shared" si="1"/>
        <v>230</v>
      </c>
      <c r="C32" s="497"/>
      <c r="D32" s="497">
        <v>230</v>
      </c>
      <c r="E32" s="497"/>
      <c r="F32" s="510"/>
      <c r="G32" s="497"/>
      <c r="H32" s="497"/>
      <c r="I32" s="511" t="s">
        <v>1761</v>
      </c>
    </row>
    <row r="33" spans="1:9" s="84" customFormat="1" ht="12.75">
      <c r="A33" s="526" t="s">
        <v>1072</v>
      </c>
      <c r="B33" s="51">
        <f t="shared" si="1"/>
        <v>80</v>
      </c>
      <c r="C33" s="497"/>
      <c r="D33" s="497">
        <v>80</v>
      </c>
      <c r="E33" s="497"/>
      <c r="F33" s="510"/>
      <c r="G33" s="497"/>
      <c r="H33" s="497"/>
      <c r="I33" s="511" t="s">
        <v>1751</v>
      </c>
    </row>
    <row r="34" spans="1:9" s="84" customFormat="1" ht="12.75">
      <c r="A34" s="526" t="s">
        <v>1073</v>
      </c>
      <c r="B34" s="51">
        <f t="shared" si="1"/>
        <v>20</v>
      </c>
      <c r="C34" s="497"/>
      <c r="D34" s="497"/>
      <c r="E34" s="497"/>
      <c r="F34" s="510">
        <v>20</v>
      </c>
      <c r="G34" s="497"/>
      <c r="H34" s="497"/>
      <c r="I34" s="511" t="s">
        <v>1762</v>
      </c>
    </row>
    <row r="35" spans="1:9" s="84" customFormat="1" ht="12.75" hidden="1">
      <c r="A35" s="526" t="s">
        <v>1705</v>
      </c>
      <c r="B35" s="51">
        <f t="shared" si="1"/>
        <v>0</v>
      </c>
      <c r="C35" s="497"/>
      <c r="D35" s="497"/>
      <c r="E35" s="497"/>
      <c r="F35" s="510"/>
      <c r="G35" s="497"/>
      <c r="H35" s="497"/>
      <c r="I35" s="511"/>
    </row>
    <row r="36" spans="1:9" s="84" customFormat="1" ht="12.75">
      <c r="A36" s="525" t="s">
        <v>1074</v>
      </c>
      <c r="B36" s="51">
        <f t="shared" si="1"/>
        <v>50</v>
      </c>
      <c r="C36" s="497"/>
      <c r="D36" s="497">
        <v>50</v>
      </c>
      <c r="E36" s="497"/>
      <c r="F36" s="510"/>
      <c r="G36" s="497"/>
      <c r="H36" s="497"/>
      <c r="I36" s="511" t="s">
        <v>1763</v>
      </c>
    </row>
    <row r="37" spans="1:9" s="84" customFormat="1" ht="12.75">
      <c r="A37" s="527" t="s">
        <v>566</v>
      </c>
      <c r="B37" s="51">
        <f t="shared" si="1"/>
        <v>560</v>
      </c>
      <c r="C37" s="500"/>
      <c r="D37" s="500">
        <v>520</v>
      </c>
      <c r="E37" s="500"/>
      <c r="F37" s="500">
        <v>40</v>
      </c>
      <c r="G37" s="500"/>
      <c r="H37" s="500"/>
      <c r="I37" s="532"/>
    </row>
    <row r="38" spans="1:9" s="84" customFormat="1" ht="48">
      <c r="A38" s="525" t="s">
        <v>1075</v>
      </c>
      <c r="B38" s="51">
        <f t="shared" si="1"/>
        <v>280</v>
      </c>
      <c r="C38" s="497"/>
      <c r="D38" s="497">
        <v>240</v>
      </c>
      <c r="E38" s="497"/>
      <c r="F38" s="510">
        <v>40</v>
      </c>
      <c r="G38" s="497"/>
      <c r="H38" s="497"/>
      <c r="I38" s="511" t="s">
        <v>1764</v>
      </c>
    </row>
    <row r="39" spans="1:9" s="84" customFormat="1" ht="12.75">
      <c r="A39" s="525" t="s">
        <v>1076</v>
      </c>
      <c r="B39" s="51">
        <f t="shared" si="1"/>
        <v>200</v>
      </c>
      <c r="C39" s="497"/>
      <c r="D39" s="497">
        <v>200</v>
      </c>
      <c r="E39" s="497"/>
      <c r="F39" s="510"/>
      <c r="G39" s="497"/>
      <c r="H39" s="497"/>
      <c r="I39" s="511" t="s">
        <v>1765</v>
      </c>
    </row>
    <row r="40" spans="1:9" s="84" customFormat="1" ht="12.75" hidden="1">
      <c r="A40" s="526" t="s">
        <v>1077</v>
      </c>
      <c r="B40" s="51">
        <f t="shared" si="1"/>
        <v>0</v>
      </c>
      <c r="C40" s="497"/>
      <c r="D40" s="497"/>
      <c r="E40" s="497"/>
      <c r="F40" s="510"/>
      <c r="G40" s="497"/>
      <c r="H40" s="497"/>
      <c r="I40" s="511"/>
    </row>
    <row r="41" spans="1:9" s="84" customFormat="1" ht="12.75" hidden="1">
      <c r="A41" s="526" t="s">
        <v>1078</v>
      </c>
      <c r="B41" s="51">
        <f t="shared" si="1"/>
        <v>0</v>
      </c>
      <c r="C41" s="497"/>
      <c r="D41" s="497"/>
      <c r="E41" s="497"/>
      <c r="F41" s="510"/>
      <c r="G41" s="497"/>
      <c r="H41" s="497"/>
      <c r="I41" s="505"/>
    </row>
    <row r="42" spans="1:9" s="84" customFormat="1" ht="12.75" hidden="1">
      <c r="A42" s="525" t="s">
        <v>1079</v>
      </c>
      <c r="B42" s="51">
        <f t="shared" si="1"/>
        <v>0</v>
      </c>
      <c r="C42" s="497"/>
      <c r="D42" s="497"/>
      <c r="E42" s="497"/>
      <c r="F42" s="510"/>
      <c r="G42" s="497"/>
      <c r="H42" s="497"/>
      <c r="I42" s="511"/>
    </row>
    <row r="43" spans="1:9" s="84" customFormat="1" ht="12.75" hidden="1">
      <c r="A43" s="525" t="s">
        <v>1080</v>
      </c>
      <c r="B43" s="51">
        <f t="shared" si="1"/>
        <v>0</v>
      </c>
      <c r="C43" s="497"/>
      <c r="D43" s="497"/>
      <c r="E43" s="510"/>
      <c r="F43" s="510"/>
      <c r="G43" s="497"/>
      <c r="H43" s="497"/>
      <c r="I43" s="511"/>
    </row>
    <row r="44" spans="1:9" s="84" customFormat="1" ht="12.75">
      <c r="A44" s="525" t="s">
        <v>1081</v>
      </c>
      <c r="B44" s="51">
        <f t="shared" si="1"/>
        <v>80</v>
      </c>
      <c r="C44" s="497"/>
      <c r="D44" s="497">
        <v>80</v>
      </c>
      <c r="E44" s="497"/>
      <c r="F44" s="510"/>
      <c r="G44" s="497"/>
      <c r="H44" s="497"/>
      <c r="I44" s="511" t="s">
        <v>1751</v>
      </c>
    </row>
    <row r="45" spans="1:9" s="84" customFormat="1" ht="12.75" hidden="1">
      <c r="A45" s="525" t="s">
        <v>1082</v>
      </c>
      <c r="B45" s="51">
        <f t="shared" si="1"/>
        <v>0</v>
      </c>
      <c r="C45" s="497"/>
      <c r="D45" s="497"/>
      <c r="E45" s="497"/>
      <c r="F45" s="510"/>
      <c r="G45" s="497"/>
      <c r="H45" s="497"/>
      <c r="I45" s="511"/>
    </row>
    <row r="46" spans="1:9" s="84" customFormat="1" ht="12.75">
      <c r="A46" s="527" t="s">
        <v>567</v>
      </c>
      <c r="B46" s="51">
        <f t="shared" si="1"/>
        <v>540</v>
      </c>
      <c r="C46" s="500"/>
      <c r="D46" s="500">
        <v>480</v>
      </c>
      <c r="E46" s="500"/>
      <c r="F46" s="500">
        <v>60</v>
      </c>
      <c r="G46" s="500"/>
      <c r="H46" s="500"/>
      <c r="I46" s="532"/>
    </row>
    <row r="47" spans="1:9" s="84" customFormat="1" ht="60">
      <c r="A47" s="525" t="s">
        <v>1083</v>
      </c>
      <c r="B47" s="51">
        <f t="shared" si="1"/>
        <v>320</v>
      </c>
      <c r="C47" s="497"/>
      <c r="D47" s="497">
        <v>300</v>
      </c>
      <c r="E47" s="497"/>
      <c r="F47" s="510">
        <v>20</v>
      </c>
      <c r="G47" s="497"/>
      <c r="H47" s="497"/>
      <c r="I47" s="511" t="s">
        <v>1766</v>
      </c>
    </row>
    <row r="48" spans="1:9" s="84" customFormat="1" ht="12.75">
      <c r="A48" s="525" t="s">
        <v>1706</v>
      </c>
      <c r="B48" s="51">
        <f t="shared" si="1"/>
        <v>50</v>
      </c>
      <c r="C48" s="497"/>
      <c r="D48" s="497">
        <v>50</v>
      </c>
      <c r="E48" s="497"/>
      <c r="F48" s="510"/>
      <c r="G48" s="497"/>
      <c r="H48" s="497"/>
      <c r="I48" s="511" t="s">
        <v>1751</v>
      </c>
    </row>
    <row r="49" spans="1:9" s="84" customFormat="1" ht="12.75" hidden="1">
      <c r="A49" s="528" t="s">
        <v>1707</v>
      </c>
      <c r="B49" s="51">
        <f t="shared" si="1"/>
        <v>0</v>
      </c>
      <c r="C49" s="497"/>
      <c r="D49" s="497"/>
      <c r="E49" s="497"/>
      <c r="F49" s="510"/>
      <c r="G49" s="497"/>
      <c r="H49" s="497"/>
      <c r="I49" s="511"/>
    </row>
    <row r="50" spans="1:9" s="84" customFormat="1" ht="12.75">
      <c r="A50" s="525" t="s">
        <v>1084</v>
      </c>
      <c r="B50" s="51">
        <f t="shared" si="1"/>
        <v>50</v>
      </c>
      <c r="C50" s="497"/>
      <c r="D50" s="497">
        <v>50</v>
      </c>
      <c r="E50" s="497"/>
      <c r="F50" s="510"/>
      <c r="G50" s="497"/>
      <c r="H50" s="497"/>
      <c r="I50" s="511" t="s">
        <v>1751</v>
      </c>
    </row>
    <row r="51" spans="1:9" s="84" customFormat="1" ht="12.75">
      <c r="A51" s="525" t="s">
        <v>1085</v>
      </c>
      <c r="B51" s="51">
        <f t="shared" si="1"/>
        <v>20</v>
      </c>
      <c r="C51" s="497"/>
      <c r="D51" s="497"/>
      <c r="E51" s="497"/>
      <c r="F51" s="510">
        <v>20</v>
      </c>
      <c r="G51" s="497"/>
      <c r="H51" s="497"/>
      <c r="I51" s="511" t="s">
        <v>1767</v>
      </c>
    </row>
    <row r="52" spans="1:9" s="84" customFormat="1" ht="12.75">
      <c r="A52" s="525" t="s">
        <v>1086</v>
      </c>
      <c r="B52" s="51">
        <f t="shared" si="1"/>
        <v>80</v>
      </c>
      <c r="C52" s="497"/>
      <c r="D52" s="497">
        <v>80</v>
      </c>
      <c r="E52" s="497"/>
      <c r="F52" s="510"/>
      <c r="G52" s="497"/>
      <c r="H52" s="497"/>
      <c r="I52" s="511" t="s">
        <v>1751</v>
      </c>
    </row>
    <row r="53" spans="1:9" s="84" customFormat="1" ht="12.75">
      <c r="A53" s="525" t="s">
        <v>1087</v>
      </c>
      <c r="B53" s="51">
        <f t="shared" si="1"/>
        <v>20</v>
      </c>
      <c r="C53" s="497"/>
      <c r="D53" s="497"/>
      <c r="E53" s="497"/>
      <c r="F53" s="510">
        <v>20</v>
      </c>
      <c r="G53" s="497"/>
      <c r="H53" s="497"/>
      <c r="I53" s="511" t="s">
        <v>1768</v>
      </c>
    </row>
    <row r="54" spans="1:9" s="84" customFormat="1" ht="12.75">
      <c r="A54" s="527" t="s">
        <v>568</v>
      </c>
      <c r="B54" s="51">
        <f t="shared" si="1"/>
        <v>520</v>
      </c>
      <c r="C54" s="500"/>
      <c r="D54" s="500">
        <v>440</v>
      </c>
      <c r="E54" s="500"/>
      <c r="F54" s="500">
        <v>80</v>
      </c>
      <c r="G54" s="500"/>
      <c r="H54" s="500"/>
      <c r="I54" s="532"/>
    </row>
    <row r="55" spans="1:9" s="84" customFormat="1" ht="48">
      <c r="A55" s="525" t="s">
        <v>1088</v>
      </c>
      <c r="B55" s="51">
        <f t="shared" si="1"/>
        <v>240</v>
      </c>
      <c r="C55" s="497"/>
      <c r="D55" s="497">
        <v>200</v>
      </c>
      <c r="E55" s="497"/>
      <c r="F55" s="510">
        <v>40</v>
      </c>
      <c r="G55" s="497"/>
      <c r="H55" s="497"/>
      <c r="I55" s="511" t="s">
        <v>1769</v>
      </c>
    </row>
    <row r="56" spans="1:9" s="84" customFormat="1" ht="12.75">
      <c r="A56" s="525" t="s">
        <v>1708</v>
      </c>
      <c r="B56" s="51">
        <f t="shared" si="1"/>
        <v>80</v>
      </c>
      <c r="C56" s="497"/>
      <c r="D56" s="497">
        <v>80</v>
      </c>
      <c r="E56" s="497"/>
      <c r="F56" s="510"/>
      <c r="G56" s="497"/>
      <c r="H56" s="497"/>
      <c r="I56" s="511" t="s">
        <v>339</v>
      </c>
    </row>
    <row r="57" spans="1:9" s="84" customFormat="1" ht="12.75" hidden="1">
      <c r="A57" s="525" t="s">
        <v>1089</v>
      </c>
      <c r="B57" s="51">
        <f t="shared" si="1"/>
        <v>0</v>
      </c>
      <c r="C57" s="497"/>
      <c r="D57" s="497"/>
      <c r="E57" s="497"/>
      <c r="F57" s="510"/>
      <c r="G57" s="497"/>
      <c r="H57" s="497"/>
      <c r="I57" s="505"/>
    </row>
    <row r="58" spans="1:9" s="84" customFormat="1" ht="12.75">
      <c r="A58" s="525" t="s">
        <v>1090</v>
      </c>
      <c r="B58" s="51">
        <f t="shared" si="1"/>
        <v>80</v>
      </c>
      <c r="C58" s="497"/>
      <c r="D58" s="497">
        <v>80</v>
      </c>
      <c r="E58" s="497"/>
      <c r="F58" s="510"/>
      <c r="G58" s="497"/>
      <c r="H58" s="497"/>
      <c r="I58" s="511" t="s">
        <v>339</v>
      </c>
    </row>
    <row r="59" spans="1:9" s="84" customFormat="1" ht="12.75">
      <c r="A59" s="525" t="s">
        <v>1091</v>
      </c>
      <c r="B59" s="51">
        <f t="shared" si="1"/>
        <v>20</v>
      </c>
      <c r="C59" s="497"/>
      <c r="D59" s="497"/>
      <c r="E59" s="497"/>
      <c r="F59" s="510">
        <v>20</v>
      </c>
      <c r="G59" s="497"/>
      <c r="H59" s="497"/>
      <c r="I59" s="511" t="s">
        <v>1770</v>
      </c>
    </row>
    <row r="60" spans="1:9" s="84" customFormat="1" ht="24">
      <c r="A60" s="525" t="s">
        <v>1092</v>
      </c>
      <c r="B60" s="51">
        <f t="shared" si="1"/>
        <v>100</v>
      </c>
      <c r="C60" s="497"/>
      <c r="D60" s="497">
        <v>80</v>
      </c>
      <c r="E60" s="497"/>
      <c r="F60" s="510">
        <v>20</v>
      </c>
      <c r="G60" s="497"/>
      <c r="H60" s="497"/>
      <c r="I60" s="511" t="s">
        <v>1771</v>
      </c>
    </row>
    <row r="61" spans="1:9" s="84" customFormat="1" ht="12.75">
      <c r="A61" s="527" t="s">
        <v>569</v>
      </c>
      <c r="B61" s="51">
        <f t="shared" si="1"/>
        <v>540</v>
      </c>
      <c r="C61" s="500"/>
      <c r="D61" s="500">
        <v>480</v>
      </c>
      <c r="E61" s="500"/>
      <c r="F61" s="500">
        <v>60</v>
      </c>
      <c r="G61" s="500"/>
      <c r="H61" s="500"/>
      <c r="I61" s="532"/>
    </row>
    <row r="62" spans="1:9" s="84" customFormat="1" ht="36">
      <c r="A62" s="525" t="s">
        <v>1093</v>
      </c>
      <c r="B62" s="51">
        <f t="shared" si="1"/>
        <v>240</v>
      </c>
      <c r="C62" s="497"/>
      <c r="D62" s="497">
        <v>240</v>
      </c>
      <c r="E62" s="497"/>
      <c r="F62" s="510"/>
      <c r="G62" s="497"/>
      <c r="H62" s="497"/>
      <c r="I62" s="511" t="s">
        <v>1772</v>
      </c>
    </row>
    <row r="63" spans="1:9" s="84" customFormat="1" ht="12.75" hidden="1">
      <c r="A63" s="525" t="s">
        <v>1094</v>
      </c>
      <c r="B63" s="51">
        <f t="shared" si="1"/>
        <v>0</v>
      </c>
      <c r="C63" s="497"/>
      <c r="D63" s="497"/>
      <c r="E63" s="497"/>
      <c r="F63" s="510"/>
      <c r="G63" s="497"/>
      <c r="H63" s="497"/>
      <c r="I63" s="511"/>
    </row>
    <row r="64" spans="1:9" s="84" customFormat="1" ht="24">
      <c r="A64" s="526" t="s">
        <v>1095</v>
      </c>
      <c r="B64" s="51">
        <f t="shared" si="1"/>
        <v>160</v>
      </c>
      <c r="C64" s="497"/>
      <c r="D64" s="497">
        <v>160</v>
      </c>
      <c r="E64" s="497"/>
      <c r="F64" s="510"/>
      <c r="G64" s="497"/>
      <c r="H64" s="497"/>
      <c r="I64" s="511" t="s">
        <v>1773</v>
      </c>
    </row>
    <row r="65" spans="1:9" s="84" customFormat="1" ht="12.75" hidden="1">
      <c r="A65" s="526" t="s">
        <v>1096</v>
      </c>
      <c r="B65" s="51">
        <f t="shared" si="1"/>
        <v>0</v>
      </c>
      <c r="C65" s="497"/>
      <c r="D65" s="497"/>
      <c r="E65" s="497"/>
      <c r="F65" s="510"/>
      <c r="G65" s="497"/>
      <c r="H65" s="497"/>
      <c r="I65" s="505"/>
    </row>
    <row r="66" spans="1:9" s="84" customFormat="1" ht="12.75" hidden="1">
      <c r="A66" s="526" t="s">
        <v>1097</v>
      </c>
      <c r="B66" s="51">
        <f t="shared" si="1"/>
        <v>0</v>
      </c>
      <c r="C66" s="497"/>
      <c r="D66" s="497"/>
      <c r="E66" s="497"/>
      <c r="F66" s="510"/>
      <c r="G66" s="497"/>
      <c r="H66" s="497"/>
      <c r="I66" s="511"/>
    </row>
    <row r="67" spans="1:9" s="84" customFormat="1" ht="24">
      <c r="A67" s="525" t="s">
        <v>1098</v>
      </c>
      <c r="B67" s="51">
        <f t="shared" si="1"/>
        <v>100</v>
      </c>
      <c r="C67" s="497"/>
      <c r="D67" s="497">
        <v>80</v>
      </c>
      <c r="E67" s="497"/>
      <c r="F67" s="510">
        <v>20</v>
      </c>
      <c r="G67" s="497"/>
      <c r="H67" s="497"/>
      <c r="I67" s="511" t="s">
        <v>1774</v>
      </c>
    </row>
    <row r="68" spans="1:9" s="84" customFormat="1" ht="12.75">
      <c r="A68" s="525" t="s">
        <v>1099</v>
      </c>
      <c r="B68" s="51">
        <f t="shared" si="1"/>
        <v>20</v>
      </c>
      <c r="C68" s="497"/>
      <c r="D68" s="497"/>
      <c r="E68" s="497"/>
      <c r="F68" s="510">
        <v>20</v>
      </c>
      <c r="G68" s="497"/>
      <c r="H68" s="497"/>
      <c r="I68" s="511" t="s">
        <v>1775</v>
      </c>
    </row>
    <row r="69" spans="1:9" s="84" customFormat="1" ht="12.75">
      <c r="A69" s="525" t="s">
        <v>1100</v>
      </c>
      <c r="B69" s="51">
        <f t="shared" si="1"/>
        <v>20</v>
      </c>
      <c r="C69" s="497"/>
      <c r="D69" s="497"/>
      <c r="E69" s="497"/>
      <c r="F69" s="510">
        <v>20</v>
      </c>
      <c r="G69" s="497"/>
      <c r="H69" s="497"/>
      <c r="I69" s="511" t="s">
        <v>1776</v>
      </c>
    </row>
    <row r="70" spans="1:9" s="84" customFormat="1" ht="12.75">
      <c r="A70" s="527" t="s">
        <v>570</v>
      </c>
      <c r="B70" s="51">
        <f t="shared" si="1"/>
        <v>510</v>
      </c>
      <c r="C70" s="500"/>
      <c r="D70" s="500">
        <v>430</v>
      </c>
      <c r="E70" s="500"/>
      <c r="F70" s="500">
        <v>80</v>
      </c>
      <c r="G70" s="500"/>
      <c r="H70" s="500"/>
      <c r="I70" s="532"/>
    </row>
    <row r="71" spans="1:9" s="84" customFormat="1" ht="60">
      <c r="A71" s="525" t="s">
        <v>1101</v>
      </c>
      <c r="B71" s="51">
        <f t="shared" ref="B71:B135" si="4">SUM(C71:H71)</f>
        <v>310</v>
      </c>
      <c r="C71" s="497"/>
      <c r="D71" s="497">
        <v>270</v>
      </c>
      <c r="E71" s="497"/>
      <c r="F71" s="510">
        <v>40</v>
      </c>
      <c r="G71" s="497"/>
      <c r="H71" s="497"/>
      <c r="I71" s="511" t="s">
        <v>1777</v>
      </c>
    </row>
    <row r="72" spans="1:9" s="84" customFormat="1" ht="12.75" hidden="1">
      <c r="A72" s="525" t="s">
        <v>1102</v>
      </c>
      <c r="B72" s="51">
        <f t="shared" si="4"/>
        <v>0</v>
      </c>
      <c r="C72" s="497"/>
      <c r="D72" s="497"/>
      <c r="E72" s="497"/>
      <c r="F72" s="510"/>
      <c r="G72" s="497"/>
      <c r="H72" s="497"/>
      <c r="I72" s="511"/>
    </row>
    <row r="73" spans="1:9" s="84" customFormat="1" ht="12.75" hidden="1">
      <c r="A73" s="525" t="s">
        <v>1103</v>
      </c>
      <c r="B73" s="51">
        <f t="shared" si="4"/>
        <v>0</v>
      </c>
      <c r="C73" s="497"/>
      <c r="D73" s="497"/>
      <c r="E73" s="497"/>
      <c r="F73" s="510"/>
      <c r="G73" s="497"/>
      <c r="H73" s="497"/>
      <c r="I73" s="505"/>
    </row>
    <row r="74" spans="1:9" s="84" customFormat="1" ht="12.75" hidden="1">
      <c r="A74" s="525" t="s">
        <v>1709</v>
      </c>
      <c r="B74" s="51">
        <f t="shared" si="4"/>
        <v>0</v>
      </c>
      <c r="C74" s="497"/>
      <c r="D74" s="497"/>
      <c r="E74" s="497"/>
      <c r="F74" s="510"/>
      <c r="G74" s="497"/>
      <c r="H74" s="497"/>
      <c r="I74" s="505"/>
    </row>
    <row r="75" spans="1:9" s="84" customFormat="1" ht="12.75" hidden="1">
      <c r="A75" s="525" t="s">
        <v>1746</v>
      </c>
      <c r="B75" s="51">
        <f t="shared" si="4"/>
        <v>0</v>
      </c>
      <c r="C75" s="497"/>
      <c r="D75" s="497"/>
      <c r="E75" s="497"/>
      <c r="F75" s="497"/>
      <c r="G75" s="497"/>
      <c r="H75" s="497"/>
      <c r="I75" s="511"/>
    </row>
    <row r="76" spans="1:9" s="84" customFormat="1" ht="12.75">
      <c r="A76" s="525" t="s">
        <v>1747</v>
      </c>
      <c r="B76" s="51">
        <f t="shared" si="4"/>
        <v>80</v>
      </c>
      <c r="C76" s="497"/>
      <c r="D76" s="497">
        <v>80</v>
      </c>
      <c r="E76" s="497"/>
      <c r="F76" s="497"/>
      <c r="G76" s="497"/>
      <c r="H76" s="497"/>
      <c r="I76" s="511" t="s">
        <v>1751</v>
      </c>
    </row>
    <row r="77" spans="1:9" s="84" customFormat="1" ht="12.75" hidden="1">
      <c r="A77" s="525" t="s">
        <v>1748</v>
      </c>
      <c r="B77" s="51">
        <f t="shared" si="4"/>
        <v>0</v>
      </c>
      <c r="C77" s="497"/>
      <c r="D77" s="497"/>
      <c r="E77" s="497"/>
      <c r="F77" s="497"/>
      <c r="G77" s="497"/>
      <c r="H77" s="497"/>
      <c r="I77" s="511"/>
    </row>
    <row r="78" spans="1:9" s="84" customFormat="1" ht="12.75">
      <c r="A78" s="525" t="s">
        <v>1104</v>
      </c>
      <c r="B78" s="51">
        <f t="shared" si="4"/>
        <v>20</v>
      </c>
      <c r="C78" s="497"/>
      <c r="D78" s="497"/>
      <c r="E78" s="497"/>
      <c r="F78" s="510">
        <v>20</v>
      </c>
      <c r="G78" s="497"/>
      <c r="H78" s="497"/>
      <c r="I78" s="511" t="s">
        <v>1778</v>
      </c>
    </row>
    <row r="79" spans="1:9" s="84" customFormat="1" ht="12.75">
      <c r="A79" s="525" t="s">
        <v>1105</v>
      </c>
      <c r="B79" s="51">
        <f t="shared" si="4"/>
        <v>80</v>
      </c>
      <c r="C79" s="497"/>
      <c r="D79" s="497">
        <v>80</v>
      </c>
      <c r="E79" s="497"/>
      <c r="F79" s="510"/>
      <c r="G79" s="497"/>
      <c r="H79" s="497"/>
      <c r="I79" s="511" t="s">
        <v>1751</v>
      </c>
    </row>
    <row r="80" spans="1:9" s="84" customFormat="1" ht="12.75">
      <c r="A80" s="525" t="s">
        <v>1106</v>
      </c>
      <c r="B80" s="51">
        <f t="shared" si="4"/>
        <v>20</v>
      </c>
      <c r="C80" s="497"/>
      <c r="D80" s="497"/>
      <c r="E80" s="497"/>
      <c r="F80" s="510">
        <v>20</v>
      </c>
      <c r="G80" s="497"/>
      <c r="H80" s="497"/>
      <c r="I80" s="511" t="s">
        <v>1779</v>
      </c>
    </row>
    <row r="81" spans="1:9" s="84" customFormat="1" ht="12.75">
      <c r="A81" s="527" t="s">
        <v>571</v>
      </c>
      <c r="B81" s="51">
        <f t="shared" si="4"/>
        <v>440</v>
      </c>
      <c r="C81" s="500"/>
      <c r="D81" s="500">
        <v>360</v>
      </c>
      <c r="E81" s="500"/>
      <c r="F81" s="500">
        <v>80</v>
      </c>
      <c r="G81" s="500"/>
      <c r="H81" s="500"/>
      <c r="I81" s="532"/>
    </row>
    <row r="82" spans="1:9" s="84" customFormat="1" ht="48">
      <c r="A82" s="525" t="s">
        <v>1107</v>
      </c>
      <c r="B82" s="51">
        <f t="shared" si="4"/>
        <v>250</v>
      </c>
      <c r="C82" s="497"/>
      <c r="D82" s="497">
        <v>230</v>
      </c>
      <c r="E82" s="497"/>
      <c r="F82" s="510">
        <v>20</v>
      </c>
      <c r="G82" s="497"/>
      <c r="H82" s="497"/>
      <c r="I82" s="511" t="s">
        <v>1780</v>
      </c>
    </row>
    <row r="83" spans="1:9" s="84" customFormat="1" ht="24">
      <c r="A83" s="525" t="s">
        <v>1108</v>
      </c>
      <c r="B83" s="51">
        <f t="shared" si="4"/>
        <v>70</v>
      </c>
      <c r="C83" s="497"/>
      <c r="D83" s="497">
        <v>50</v>
      </c>
      <c r="E83" s="497"/>
      <c r="F83" s="510">
        <v>20</v>
      </c>
      <c r="G83" s="497"/>
      <c r="H83" s="497"/>
      <c r="I83" s="511" t="s">
        <v>1781</v>
      </c>
    </row>
    <row r="84" spans="1:9" s="84" customFormat="1" ht="12.75" hidden="1">
      <c r="A84" s="525" t="s">
        <v>1109</v>
      </c>
      <c r="B84" s="51">
        <f t="shared" si="4"/>
        <v>0</v>
      </c>
      <c r="C84" s="497"/>
      <c r="D84" s="497"/>
      <c r="E84" s="497"/>
      <c r="F84" s="510"/>
      <c r="G84" s="497"/>
      <c r="H84" s="497"/>
      <c r="I84" s="511"/>
    </row>
    <row r="85" spans="1:9" s="84" customFormat="1" ht="12.75" hidden="1">
      <c r="A85" s="525" t="s">
        <v>1710</v>
      </c>
      <c r="B85" s="51">
        <f t="shared" si="4"/>
        <v>0</v>
      </c>
      <c r="C85" s="497"/>
      <c r="D85" s="497"/>
      <c r="E85" s="497"/>
      <c r="F85" s="510"/>
      <c r="G85" s="497"/>
      <c r="H85" s="497"/>
      <c r="I85" s="505"/>
    </row>
    <row r="86" spans="1:9" s="84" customFormat="1" ht="12.75">
      <c r="A86" s="525" t="s">
        <v>1110</v>
      </c>
      <c r="B86" s="51">
        <f t="shared" si="4"/>
        <v>80</v>
      </c>
      <c r="C86" s="497"/>
      <c r="D86" s="497">
        <v>80</v>
      </c>
      <c r="E86" s="497"/>
      <c r="F86" s="510"/>
      <c r="G86" s="497"/>
      <c r="H86" s="497"/>
      <c r="I86" s="511" t="s">
        <v>1751</v>
      </c>
    </row>
    <row r="87" spans="1:9" s="84" customFormat="1" ht="12.75">
      <c r="A87" s="525" t="s">
        <v>1111</v>
      </c>
      <c r="B87" s="51">
        <f t="shared" si="4"/>
        <v>20</v>
      </c>
      <c r="C87" s="497"/>
      <c r="D87" s="497"/>
      <c r="E87" s="497"/>
      <c r="F87" s="510">
        <v>20</v>
      </c>
      <c r="G87" s="497"/>
      <c r="H87" s="497"/>
      <c r="I87" s="511" t="s">
        <v>1782</v>
      </c>
    </row>
    <row r="88" spans="1:9" s="84" customFormat="1" ht="12.75">
      <c r="A88" s="525" t="s">
        <v>1112</v>
      </c>
      <c r="B88" s="51">
        <f t="shared" si="4"/>
        <v>20</v>
      </c>
      <c r="C88" s="497"/>
      <c r="D88" s="497"/>
      <c r="E88" s="497"/>
      <c r="F88" s="510">
        <v>20</v>
      </c>
      <c r="G88" s="497"/>
      <c r="H88" s="497"/>
      <c r="I88" s="511" t="s">
        <v>1783</v>
      </c>
    </row>
    <row r="89" spans="1:9" s="84" customFormat="1" ht="12.75">
      <c r="A89" s="527" t="s">
        <v>572</v>
      </c>
      <c r="B89" s="51">
        <f t="shared" si="4"/>
        <v>500</v>
      </c>
      <c r="C89" s="500"/>
      <c r="D89" s="500">
        <v>360</v>
      </c>
      <c r="E89" s="500">
        <v>100</v>
      </c>
      <c r="F89" s="500">
        <v>40</v>
      </c>
      <c r="G89" s="500"/>
      <c r="H89" s="500"/>
      <c r="I89" s="532"/>
    </row>
    <row r="90" spans="1:9" s="84" customFormat="1" ht="36">
      <c r="A90" s="525" t="s">
        <v>1113</v>
      </c>
      <c r="B90" s="51">
        <f t="shared" si="4"/>
        <v>200</v>
      </c>
      <c r="C90" s="497"/>
      <c r="D90" s="497">
        <v>200</v>
      </c>
      <c r="E90" s="497"/>
      <c r="F90" s="510"/>
      <c r="G90" s="497"/>
      <c r="H90" s="497"/>
      <c r="I90" s="511" t="s">
        <v>1772</v>
      </c>
    </row>
    <row r="91" spans="1:9" s="84" customFormat="1" ht="12.75">
      <c r="A91" s="525" t="s">
        <v>1711</v>
      </c>
      <c r="B91" s="51">
        <f t="shared" si="4"/>
        <v>80</v>
      </c>
      <c r="C91" s="497"/>
      <c r="D91" s="497">
        <v>80</v>
      </c>
      <c r="E91" s="497"/>
      <c r="F91" s="510"/>
      <c r="G91" s="497"/>
      <c r="H91" s="497"/>
      <c r="I91" s="504" t="s">
        <v>1751</v>
      </c>
    </row>
    <row r="92" spans="1:9" s="84" customFormat="1" ht="24">
      <c r="A92" s="525" t="s">
        <v>1114</v>
      </c>
      <c r="B92" s="51">
        <f t="shared" si="4"/>
        <v>180</v>
      </c>
      <c r="C92" s="497"/>
      <c r="D92" s="497">
        <v>80</v>
      </c>
      <c r="E92" s="497">
        <v>100</v>
      </c>
      <c r="F92" s="510"/>
      <c r="G92" s="497"/>
      <c r="H92" s="497"/>
      <c r="I92" s="511" t="s">
        <v>1784</v>
      </c>
    </row>
    <row r="93" spans="1:9" s="84" customFormat="1" ht="12.75">
      <c r="A93" s="525" t="s">
        <v>1115</v>
      </c>
      <c r="B93" s="51">
        <f t="shared" si="4"/>
        <v>20</v>
      </c>
      <c r="C93" s="497"/>
      <c r="D93" s="497"/>
      <c r="E93" s="497"/>
      <c r="F93" s="510">
        <v>20</v>
      </c>
      <c r="G93" s="497"/>
      <c r="H93" s="497"/>
      <c r="I93" s="511" t="s">
        <v>1785</v>
      </c>
    </row>
    <row r="94" spans="1:9" s="84" customFormat="1" ht="12.75">
      <c r="A94" s="525" t="s">
        <v>1116</v>
      </c>
      <c r="B94" s="51">
        <f t="shared" si="4"/>
        <v>20</v>
      </c>
      <c r="C94" s="497"/>
      <c r="D94" s="497"/>
      <c r="E94" s="497"/>
      <c r="F94" s="510">
        <v>20</v>
      </c>
      <c r="G94" s="497"/>
      <c r="H94" s="497"/>
      <c r="I94" s="511" t="s">
        <v>1786</v>
      </c>
    </row>
    <row r="95" spans="1:9" s="84" customFormat="1" ht="12.75">
      <c r="A95" s="527" t="s">
        <v>573</v>
      </c>
      <c r="B95" s="51">
        <f t="shared" si="4"/>
        <v>360</v>
      </c>
      <c r="C95" s="500"/>
      <c r="D95" s="500">
        <v>360</v>
      </c>
      <c r="E95" s="500"/>
      <c r="F95" s="500"/>
      <c r="G95" s="500"/>
      <c r="H95" s="500"/>
      <c r="I95" s="532"/>
    </row>
    <row r="96" spans="1:9" s="84" customFormat="1" ht="36">
      <c r="A96" s="525" t="s">
        <v>1117</v>
      </c>
      <c r="B96" s="51">
        <f t="shared" si="4"/>
        <v>200</v>
      </c>
      <c r="C96" s="497"/>
      <c r="D96" s="497">
        <v>200</v>
      </c>
      <c r="E96" s="497"/>
      <c r="F96" s="510"/>
      <c r="G96" s="497"/>
      <c r="H96" s="497"/>
      <c r="I96" s="511" t="s">
        <v>1772</v>
      </c>
    </row>
    <row r="97" spans="1:9" s="84" customFormat="1" ht="12.75" hidden="1">
      <c r="A97" s="525" t="s">
        <v>1118</v>
      </c>
      <c r="B97" s="51">
        <f t="shared" si="4"/>
        <v>0</v>
      </c>
      <c r="C97" s="497"/>
      <c r="D97" s="497"/>
      <c r="E97" s="497"/>
      <c r="F97" s="510"/>
      <c r="G97" s="497"/>
      <c r="H97" s="497"/>
      <c r="I97" s="511"/>
    </row>
    <row r="98" spans="1:9" s="84" customFormat="1" ht="12.75" hidden="1">
      <c r="A98" s="525" t="s">
        <v>1712</v>
      </c>
      <c r="B98" s="51">
        <f t="shared" si="4"/>
        <v>0</v>
      </c>
      <c r="C98" s="497"/>
      <c r="D98" s="497"/>
      <c r="E98" s="497"/>
      <c r="F98" s="510"/>
      <c r="G98" s="497"/>
      <c r="H98" s="497"/>
      <c r="I98" s="505"/>
    </row>
    <row r="99" spans="1:9" s="84" customFormat="1" ht="12.75" hidden="1">
      <c r="A99" s="525" t="s">
        <v>1119</v>
      </c>
      <c r="B99" s="51">
        <f t="shared" si="4"/>
        <v>0</v>
      </c>
      <c r="C99" s="497"/>
      <c r="D99" s="497"/>
      <c r="E99" s="497"/>
      <c r="F99" s="510"/>
      <c r="G99" s="497"/>
      <c r="H99" s="497"/>
      <c r="I99" s="511"/>
    </row>
    <row r="100" spans="1:9" s="84" customFormat="1" ht="12.75">
      <c r="A100" s="525" t="s">
        <v>1120</v>
      </c>
      <c r="B100" s="51">
        <f t="shared" si="4"/>
        <v>80</v>
      </c>
      <c r="C100" s="497"/>
      <c r="D100" s="497">
        <v>80</v>
      </c>
      <c r="E100" s="497"/>
      <c r="F100" s="510"/>
      <c r="G100" s="497"/>
      <c r="H100" s="497"/>
      <c r="I100" s="511" t="s">
        <v>1751</v>
      </c>
    </row>
    <row r="101" spans="1:9" s="84" customFormat="1" ht="12.75">
      <c r="A101" s="525" t="s">
        <v>1121</v>
      </c>
      <c r="B101" s="51">
        <f t="shared" si="4"/>
        <v>80</v>
      </c>
      <c r="C101" s="497"/>
      <c r="D101" s="497">
        <v>80</v>
      </c>
      <c r="E101" s="497"/>
      <c r="F101" s="510"/>
      <c r="G101" s="497"/>
      <c r="H101" s="497"/>
      <c r="I101" s="511" t="s">
        <v>339</v>
      </c>
    </row>
    <row r="102" spans="1:9" s="84" customFormat="1" ht="12.75" hidden="1">
      <c r="A102" s="525" t="s">
        <v>1122</v>
      </c>
      <c r="B102" s="51">
        <f t="shared" si="4"/>
        <v>0</v>
      </c>
      <c r="C102" s="497"/>
      <c r="D102" s="497"/>
      <c r="E102" s="497"/>
      <c r="F102" s="510"/>
      <c r="G102" s="497"/>
      <c r="H102" s="497"/>
      <c r="I102" s="511"/>
    </row>
    <row r="103" spans="1:9" s="84" customFormat="1" ht="12.75">
      <c r="A103" s="527" t="s">
        <v>574</v>
      </c>
      <c r="B103" s="51">
        <f t="shared" si="4"/>
        <v>470</v>
      </c>
      <c r="C103" s="500"/>
      <c r="D103" s="500">
        <v>410</v>
      </c>
      <c r="E103" s="500"/>
      <c r="F103" s="500">
        <v>60</v>
      </c>
      <c r="G103" s="500"/>
      <c r="H103" s="500"/>
      <c r="I103" s="532"/>
    </row>
    <row r="104" spans="1:9" s="84" customFormat="1" ht="48">
      <c r="A104" s="525" t="s">
        <v>1123</v>
      </c>
      <c r="B104" s="51">
        <f t="shared" si="4"/>
        <v>220</v>
      </c>
      <c r="C104" s="497"/>
      <c r="D104" s="497">
        <v>200</v>
      </c>
      <c r="E104" s="497"/>
      <c r="F104" s="510">
        <v>20</v>
      </c>
      <c r="G104" s="497"/>
      <c r="H104" s="497"/>
      <c r="I104" s="511" t="s">
        <v>1787</v>
      </c>
    </row>
    <row r="105" spans="1:9" s="84" customFormat="1" ht="12.75">
      <c r="A105" s="525" t="s">
        <v>1713</v>
      </c>
      <c r="B105" s="51">
        <f t="shared" si="4"/>
        <v>80</v>
      </c>
      <c r="C105" s="497"/>
      <c r="D105" s="497">
        <v>80</v>
      </c>
      <c r="E105" s="497"/>
      <c r="F105" s="510"/>
      <c r="G105" s="497"/>
      <c r="H105" s="497"/>
      <c r="I105" s="504" t="s">
        <v>1751</v>
      </c>
    </row>
    <row r="106" spans="1:9" s="84" customFormat="1" ht="12.75">
      <c r="A106" s="525" t="s">
        <v>1124</v>
      </c>
      <c r="B106" s="51">
        <f t="shared" si="4"/>
        <v>50</v>
      </c>
      <c r="C106" s="497"/>
      <c r="D106" s="497">
        <v>50</v>
      </c>
      <c r="E106" s="497"/>
      <c r="F106" s="510"/>
      <c r="G106" s="497"/>
      <c r="H106" s="497"/>
      <c r="I106" s="511" t="s">
        <v>1751</v>
      </c>
    </row>
    <row r="107" spans="1:9" s="84" customFormat="1" ht="12.75">
      <c r="A107" s="525" t="s">
        <v>1125</v>
      </c>
      <c r="B107" s="51">
        <f t="shared" si="4"/>
        <v>80</v>
      </c>
      <c r="C107" s="497"/>
      <c r="D107" s="497">
        <v>80</v>
      </c>
      <c r="E107" s="497"/>
      <c r="F107" s="510"/>
      <c r="G107" s="497"/>
      <c r="H107" s="497"/>
      <c r="I107" s="511" t="s">
        <v>1751</v>
      </c>
    </row>
    <row r="108" spans="1:9" s="84" customFormat="1" ht="12.75">
      <c r="A108" s="525" t="s">
        <v>1126</v>
      </c>
      <c r="B108" s="51">
        <f t="shared" si="4"/>
        <v>20</v>
      </c>
      <c r="C108" s="497"/>
      <c r="D108" s="497"/>
      <c r="E108" s="497"/>
      <c r="F108" s="510">
        <v>20</v>
      </c>
      <c r="G108" s="497"/>
      <c r="H108" s="497"/>
      <c r="I108" s="511" t="s">
        <v>1788</v>
      </c>
    </row>
    <row r="109" spans="1:9" s="84" customFormat="1" ht="12.75">
      <c r="A109" s="525" t="s">
        <v>1127</v>
      </c>
      <c r="B109" s="51">
        <f t="shared" si="4"/>
        <v>20</v>
      </c>
      <c r="C109" s="497"/>
      <c r="D109" s="497"/>
      <c r="E109" s="497"/>
      <c r="F109" s="510">
        <v>20</v>
      </c>
      <c r="G109" s="497"/>
      <c r="H109" s="497"/>
      <c r="I109" s="511" t="s">
        <v>1789</v>
      </c>
    </row>
    <row r="110" spans="1:9" s="84" customFormat="1" ht="12.75">
      <c r="A110" s="499" t="s">
        <v>575</v>
      </c>
      <c r="B110" s="51">
        <f t="shared" si="4"/>
        <v>5250</v>
      </c>
      <c r="C110" s="502">
        <f t="shared" ref="C110:H110" si="5">SUM(C111,C136,C156,C166,C167,C168,C170,C169,C173,C172,C171)</f>
        <v>210</v>
      </c>
      <c r="D110" s="502">
        <f t="shared" si="5"/>
        <v>1040</v>
      </c>
      <c r="E110" s="502">
        <f t="shared" si="5"/>
        <v>30</v>
      </c>
      <c r="F110" s="502">
        <f t="shared" si="5"/>
        <v>610</v>
      </c>
      <c r="G110" s="502">
        <f t="shared" si="5"/>
        <v>100</v>
      </c>
      <c r="H110" s="502">
        <f t="shared" si="5"/>
        <v>3260</v>
      </c>
      <c r="I110" s="512"/>
    </row>
    <row r="111" spans="1:9" s="84" customFormat="1" ht="12.75">
      <c r="A111" s="501" t="s">
        <v>581</v>
      </c>
      <c r="B111" s="51">
        <f t="shared" si="4"/>
        <v>2060</v>
      </c>
      <c r="C111" s="502"/>
      <c r="D111" s="502"/>
      <c r="E111" s="502"/>
      <c r="F111" s="502"/>
      <c r="G111" s="502"/>
      <c r="H111" s="502">
        <f>SUM(H112,H123,H124,H125,H126,H127,H128,H129,H130,H131,H132,H133,H134,H135)</f>
        <v>2060</v>
      </c>
      <c r="I111" s="512"/>
    </row>
    <row r="112" spans="1:9" s="84" customFormat="1" ht="12.75">
      <c r="A112" s="533" t="s">
        <v>1718</v>
      </c>
      <c r="B112" s="51">
        <f t="shared" si="4"/>
        <v>661</v>
      </c>
      <c r="C112" s="502"/>
      <c r="D112" s="502"/>
      <c r="E112" s="502"/>
      <c r="F112" s="502"/>
      <c r="G112" s="502"/>
      <c r="H112" s="502">
        <f>SUM(H113:H122)</f>
        <v>661</v>
      </c>
      <c r="I112" s="512"/>
    </row>
    <row r="113" spans="1:9" s="85" customFormat="1" ht="12.75">
      <c r="A113" s="688"/>
      <c r="B113" s="51">
        <f t="shared" si="4"/>
        <v>41</v>
      </c>
      <c r="C113" s="508"/>
      <c r="D113" s="508"/>
      <c r="E113" s="497"/>
      <c r="F113" s="497"/>
      <c r="G113" s="508"/>
      <c r="H113" s="508">
        <v>41</v>
      </c>
      <c r="I113" s="504" t="s">
        <v>1942</v>
      </c>
    </row>
    <row r="114" spans="1:9" s="85" customFormat="1" ht="12.75">
      <c r="A114" s="688"/>
      <c r="B114" s="51">
        <f t="shared" si="4"/>
        <v>130</v>
      </c>
      <c r="C114" s="508"/>
      <c r="D114" s="508"/>
      <c r="E114" s="497"/>
      <c r="F114" s="497"/>
      <c r="G114" s="508"/>
      <c r="H114" s="508">
        <v>130</v>
      </c>
      <c r="I114" s="504" t="s">
        <v>1791</v>
      </c>
    </row>
    <row r="115" spans="1:9" s="85" customFormat="1" ht="12.75">
      <c r="A115" s="688"/>
      <c r="B115" s="51">
        <f t="shared" si="4"/>
        <v>140</v>
      </c>
      <c r="C115" s="508"/>
      <c r="D115" s="508"/>
      <c r="E115" s="497"/>
      <c r="F115" s="497"/>
      <c r="G115" s="508"/>
      <c r="H115" s="508">
        <v>140</v>
      </c>
      <c r="I115" s="504" t="s">
        <v>1792</v>
      </c>
    </row>
    <row r="116" spans="1:9" s="85" customFormat="1" ht="12.75">
      <c r="A116" s="688"/>
      <c r="B116" s="51">
        <f t="shared" si="4"/>
        <v>50</v>
      </c>
      <c r="C116" s="508"/>
      <c r="D116" s="508"/>
      <c r="E116" s="497"/>
      <c r="F116" s="497"/>
      <c r="G116" s="508"/>
      <c r="H116" s="508">
        <v>50</v>
      </c>
      <c r="I116" s="504" t="s">
        <v>1793</v>
      </c>
    </row>
    <row r="117" spans="1:9" s="85" customFormat="1" ht="12.75">
      <c r="A117" s="688"/>
      <c r="B117" s="51">
        <f t="shared" si="4"/>
        <v>40</v>
      </c>
      <c r="C117" s="508"/>
      <c r="D117" s="508"/>
      <c r="E117" s="497"/>
      <c r="F117" s="497"/>
      <c r="G117" s="508"/>
      <c r="H117" s="508">
        <v>40</v>
      </c>
      <c r="I117" s="504" t="s">
        <v>1794</v>
      </c>
    </row>
    <row r="118" spans="1:9" s="85" customFormat="1" ht="12.75">
      <c r="A118" s="688"/>
      <c r="B118" s="51">
        <f t="shared" si="4"/>
        <v>30</v>
      </c>
      <c r="C118" s="508"/>
      <c r="D118" s="508"/>
      <c r="E118" s="497"/>
      <c r="F118" s="497"/>
      <c r="G118" s="508"/>
      <c r="H118" s="508">
        <v>30</v>
      </c>
      <c r="I118" s="504" t="s">
        <v>1795</v>
      </c>
    </row>
    <row r="119" spans="1:9" s="41" customFormat="1">
      <c r="A119" s="688"/>
      <c r="B119" s="51">
        <f t="shared" si="4"/>
        <v>60</v>
      </c>
      <c r="C119" s="508"/>
      <c r="D119" s="508"/>
      <c r="E119" s="497"/>
      <c r="F119" s="497"/>
      <c r="G119" s="508"/>
      <c r="H119" s="508">
        <v>60</v>
      </c>
      <c r="I119" s="504" t="s">
        <v>1796</v>
      </c>
    </row>
    <row r="120" spans="1:9" s="84" customFormat="1" ht="12.75">
      <c r="A120" s="688"/>
      <c r="B120" s="51">
        <f t="shared" si="4"/>
        <v>50</v>
      </c>
      <c r="C120" s="508"/>
      <c r="D120" s="508"/>
      <c r="E120" s="497"/>
      <c r="F120" s="497"/>
      <c r="G120" s="508"/>
      <c r="H120" s="508">
        <v>50</v>
      </c>
      <c r="I120" s="504" t="s">
        <v>1797</v>
      </c>
    </row>
    <row r="121" spans="1:9" s="84" customFormat="1" ht="15">
      <c r="A121" s="688"/>
      <c r="B121" s="51">
        <f t="shared" si="4"/>
        <v>50</v>
      </c>
      <c r="C121" s="509"/>
      <c r="D121" s="509"/>
      <c r="E121" s="509"/>
      <c r="F121" s="509"/>
      <c r="G121" s="509"/>
      <c r="H121" s="508">
        <v>50</v>
      </c>
      <c r="I121" s="504" t="s">
        <v>1798</v>
      </c>
    </row>
    <row r="122" spans="1:9" s="84" customFormat="1" ht="36">
      <c r="A122" s="689"/>
      <c r="B122" s="51">
        <f t="shared" si="4"/>
        <v>70</v>
      </c>
      <c r="C122" s="507"/>
      <c r="D122" s="507"/>
      <c r="E122" s="500"/>
      <c r="F122" s="500"/>
      <c r="G122" s="500"/>
      <c r="H122" s="497">
        <v>70</v>
      </c>
      <c r="I122" s="504" t="s">
        <v>1790</v>
      </c>
    </row>
    <row r="123" spans="1:9" s="84" customFormat="1" ht="24">
      <c r="A123" s="513" t="s">
        <v>1719</v>
      </c>
      <c r="B123" s="51">
        <f t="shared" si="4"/>
        <v>214</v>
      </c>
      <c r="C123" s="531"/>
      <c r="D123" s="531"/>
      <c r="E123" s="530"/>
      <c r="F123" s="530"/>
      <c r="G123" s="530"/>
      <c r="H123" s="529">
        <v>214</v>
      </c>
      <c r="I123" s="318" t="s">
        <v>1799</v>
      </c>
    </row>
    <row r="124" spans="1:9" s="84" customFormat="1" ht="12.75">
      <c r="A124" s="513" t="s">
        <v>1720</v>
      </c>
      <c r="B124" s="51">
        <f t="shared" si="4"/>
        <v>90</v>
      </c>
      <c r="C124" s="507"/>
      <c r="D124" s="507"/>
      <c r="E124" s="500"/>
      <c r="F124" s="500"/>
      <c r="G124" s="500"/>
      <c r="H124" s="497">
        <v>90</v>
      </c>
      <c r="I124" s="504" t="s">
        <v>1800</v>
      </c>
    </row>
    <row r="125" spans="1:9" s="84" customFormat="1" ht="12.75">
      <c r="A125" s="513" t="s">
        <v>1721</v>
      </c>
      <c r="B125" s="51">
        <f t="shared" si="4"/>
        <v>115</v>
      </c>
      <c r="C125" s="507"/>
      <c r="D125" s="507"/>
      <c r="E125" s="500"/>
      <c r="F125" s="500"/>
      <c r="G125" s="500"/>
      <c r="H125" s="508">
        <v>115</v>
      </c>
      <c r="I125" s="504" t="s">
        <v>1801</v>
      </c>
    </row>
    <row r="126" spans="1:9" s="84" customFormat="1" ht="12.75">
      <c r="A126" s="513" t="s">
        <v>1722</v>
      </c>
      <c r="B126" s="51">
        <f t="shared" si="4"/>
        <v>85</v>
      </c>
      <c r="C126" s="500"/>
      <c r="D126" s="500"/>
      <c r="E126" s="500"/>
      <c r="F126" s="500"/>
      <c r="G126" s="500"/>
      <c r="H126" s="497">
        <v>85</v>
      </c>
      <c r="I126" s="504" t="s">
        <v>1800</v>
      </c>
    </row>
    <row r="127" spans="1:9" s="84" customFormat="1" ht="12.75">
      <c r="A127" s="513" t="s">
        <v>1723</v>
      </c>
      <c r="B127" s="51">
        <f t="shared" si="4"/>
        <v>145</v>
      </c>
      <c r="C127" s="500"/>
      <c r="D127" s="500"/>
      <c r="E127" s="500"/>
      <c r="F127" s="500"/>
      <c r="G127" s="500"/>
      <c r="H127" s="497">
        <v>145</v>
      </c>
      <c r="I127" s="504" t="s">
        <v>1800</v>
      </c>
    </row>
    <row r="128" spans="1:9" s="84" customFormat="1" ht="12.75">
      <c r="A128" s="513" t="s">
        <v>1724</v>
      </c>
      <c r="B128" s="51">
        <f t="shared" si="4"/>
        <v>90</v>
      </c>
      <c r="C128" s="500"/>
      <c r="D128" s="500"/>
      <c r="E128" s="500"/>
      <c r="F128" s="500"/>
      <c r="G128" s="500"/>
      <c r="H128" s="497">
        <v>90</v>
      </c>
      <c r="I128" s="504" t="s">
        <v>1800</v>
      </c>
    </row>
    <row r="129" spans="1:9" s="84" customFormat="1" ht="12.75">
      <c r="A129" s="513" t="s">
        <v>1725</v>
      </c>
      <c r="B129" s="51">
        <f t="shared" si="4"/>
        <v>100</v>
      </c>
      <c r="C129" s="500"/>
      <c r="D129" s="500"/>
      <c r="E129" s="500"/>
      <c r="F129" s="500"/>
      <c r="G129" s="500"/>
      <c r="H129" s="497">
        <v>100</v>
      </c>
      <c r="I129" s="504" t="s">
        <v>1801</v>
      </c>
    </row>
    <row r="130" spans="1:9" s="84" customFormat="1" ht="12.75">
      <c r="A130" s="513" t="s">
        <v>1726</v>
      </c>
      <c r="B130" s="51">
        <f t="shared" si="4"/>
        <v>105</v>
      </c>
      <c r="C130" s="500"/>
      <c r="D130" s="500"/>
      <c r="E130" s="500"/>
      <c r="F130" s="500"/>
      <c r="G130" s="500"/>
      <c r="H130" s="497">
        <v>105</v>
      </c>
      <c r="I130" s="504" t="s">
        <v>1801</v>
      </c>
    </row>
    <row r="131" spans="1:9" s="84" customFormat="1" ht="12.75">
      <c r="A131" s="513" t="s">
        <v>1727</v>
      </c>
      <c r="B131" s="51">
        <f t="shared" si="4"/>
        <v>75</v>
      </c>
      <c r="C131" s="500"/>
      <c r="D131" s="500"/>
      <c r="E131" s="500"/>
      <c r="F131" s="500"/>
      <c r="G131" s="500"/>
      <c r="H131" s="497">
        <v>75</v>
      </c>
      <c r="I131" s="504" t="s">
        <v>1801</v>
      </c>
    </row>
    <row r="132" spans="1:9" s="84" customFormat="1" ht="12.75">
      <c r="A132" s="513" t="s">
        <v>1728</v>
      </c>
      <c r="B132" s="51">
        <f t="shared" si="4"/>
        <v>105</v>
      </c>
      <c r="C132" s="500"/>
      <c r="D132" s="500"/>
      <c r="E132" s="500"/>
      <c r="F132" s="500"/>
      <c r="G132" s="500"/>
      <c r="H132" s="497">
        <v>105</v>
      </c>
      <c r="I132" s="504" t="s">
        <v>1800</v>
      </c>
    </row>
    <row r="133" spans="1:9" s="84" customFormat="1" ht="12.75">
      <c r="A133" s="513" t="s">
        <v>1729</v>
      </c>
      <c r="B133" s="51">
        <f t="shared" si="4"/>
        <v>85</v>
      </c>
      <c r="C133" s="500"/>
      <c r="D133" s="500"/>
      <c r="E133" s="500"/>
      <c r="F133" s="500"/>
      <c r="G133" s="500"/>
      <c r="H133" s="497">
        <v>85</v>
      </c>
      <c r="I133" s="504" t="s">
        <v>1800</v>
      </c>
    </row>
    <row r="134" spans="1:9" s="84" customFormat="1" ht="12.75">
      <c r="A134" s="513" t="s">
        <v>1730</v>
      </c>
      <c r="B134" s="51">
        <f t="shared" si="4"/>
        <v>80</v>
      </c>
      <c r="C134" s="500"/>
      <c r="D134" s="500"/>
      <c r="E134" s="500"/>
      <c r="F134" s="500"/>
      <c r="G134" s="500"/>
      <c r="H134" s="497">
        <v>80</v>
      </c>
      <c r="I134" s="504" t="s">
        <v>1800</v>
      </c>
    </row>
    <row r="135" spans="1:9" s="84" customFormat="1" ht="12.75">
      <c r="A135" s="513" t="s">
        <v>1731</v>
      </c>
      <c r="B135" s="51">
        <f t="shared" si="4"/>
        <v>110</v>
      </c>
      <c r="C135" s="500"/>
      <c r="D135" s="500"/>
      <c r="E135" s="500"/>
      <c r="F135" s="500"/>
      <c r="G135" s="500"/>
      <c r="H135" s="497">
        <v>110</v>
      </c>
      <c r="I135" s="504" t="s">
        <v>1801</v>
      </c>
    </row>
    <row r="136" spans="1:9" s="84" customFormat="1" ht="12.75">
      <c r="A136" s="503" t="s">
        <v>1714</v>
      </c>
      <c r="B136" s="51">
        <f t="shared" ref="B136:B173" si="6">SUM(C136:H136)</f>
        <v>1165</v>
      </c>
      <c r="C136" s="500"/>
      <c r="D136" s="500">
        <f t="shared" ref="D136:H136" si="7">SUM(D137:D155)</f>
        <v>400</v>
      </c>
      <c r="E136" s="500">
        <f t="shared" si="7"/>
        <v>30</v>
      </c>
      <c r="F136" s="500">
        <f t="shared" si="7"/>
        <v>410</v>
      </c>
      <c r="G136" s="500">
        <f t="shared" si="7"/>
        <v>80</v>
      </c>
      <c r="H136" s="500">
        <f t="shared" si="7"/>
        <v>245</v>
      </c>
      <c r="I136" s="534"/>
    </row>
    <row r="137" spans="1:9" s="84" customFormat="1" ht="12.75">
      <c r="A137" s="684"/>
      <c r="B137" s="51">
        <f t="shared" si="6"/>
        <v>10</v>
      </c>
      <c r="C137" s="497"/>
      <c r="D137" s="497">
        <v>10</v>
      </c>
      <c r="E137" s="497"/>
      <c r="F137" s="497"/>
      <c r="G137" s="497"/>
      <c r="H137" s="497"/>
      <c r="I137" s="504" t="s">
        <v>1802</v>
      </c>
    </row>
    <row r="138" spans="1:9" s="84" customFormat="1" ht="12.75">
      <c r="A138" s="648"/>
      <c r="B138" s="51">
        <f t="shared" si="6"/>
        <v>50</v>
      </c>
      <c r="C138" s="497"/>
      <c r="D138" s="497">
        <v>50</v>
      </c>
      <c r="E138" s="497"/>
      <c r="F138" s="497"/>
      <c r="G138" s="497"/>
      <c r="H138" s="497"/>
      <c r="I138" s="504" t="s">
        <v>1803</v>
      </c>
    </row>
    <row r="139" spans="1:9" s="84" customFormat="1" ht="12.75">
      <c r="A139" s="648"/>
      <c r="B139" s="51">
        <f t="shared" si="6"/>
        <v>50</v>
      </c>
      <c r="C139" s="508"/>
      <c r="D139" s="508">
        <v>50</v>
      </c>
      <c r="E139" s="497"/>
      <c r="F139" s="497"/>
      <c r="G139" s="497"/>
      <c r="H139" s="497"/>
      <c r="I139" s="504" t="s">
        <v>1804</v>
      </c>
    </row>
    <row r="140" spans="1:9" s="84" customFormat="1" ht="12.75">
      <c r="A140" s="648"/>
      <c r="B140" s="51">
        <f t="shared" si="6"/>
        <v>30</v>
      </c>
      <c r="C140" s="497"/>
      <c r="D140" s="497"/>
      <c r="E140" s="497">
        <v>30</v>
      </c>
      <c r="F140" s="497"/>
      <c r="G140" s="497"/>
      <c r="H140" s="497"/>
      <c r="I140" s="504" t="s">
        <v>1805</v>
      </c>
    </row>
    <row r="141" spans="1:9" s="84" customFormat="1" ht="24">
      <c r="A141" s="648"/>
      <c r="B141" s="51">
        <f t="shared" si="6"/>
        <v>150</v>
      </c>
      <c r="C141" s="508"/>
      <c r="D141" s="497"/>
      <c r="E141" s="508"/>
      <c r="F141" s="508">
        <v>150</v>
      </c>
      <c r="G141" s="497"/>
      <c r="H141" s="497"/>
      <c r="I141" s="504" t="s">
        <v>1806</v>
      </c>
    </row>
    <row r="142" spans="1:9" s="84" customFormat="1" ht="12.75">
      <c r="A142" s="648"/>
      <c r="B142" s="51">
        <f t="shared" si="6"/>
        <v>30</v>
      </c>
      <c r="C142" s="508"/>
      <c r="D142" s="508"/>
      <c r="E142" s="497"/>
      <c r="F142" s="497">
        <v>30</v>
      </c>
      <c r="G142" s="497"/>
      <c r="H142" s="497"/>
      <c r="I142" s="504" t="s">
        <v>1807</v>
      </c>
    </row>
    <row r="143" spans="1:9" s="84" customFormat="1" ht="12.75">
      <c r="A143" s="648"/>
      <c r="B143" s="51">
        <f t="shared" si="6"/>
        <v>70</v>
      </c>
      <c r="C143" s="508"/>
      <c r="D143" s="508"/>
      <c r="E143" s="497"/>
      <c r="F143" s="497">
        <v>70</v>
      </c>
      <c r="G143" s="497"/>
      <c r="H143" s="497"/>
      <c r="I143" s="504" t="s">
        <v>1808</v>
      </c>
    </row>
    <row r="144" spans="1:9" s="84" customFormat="1" ht="12.75">
      <c r="A144" s="648"/>
      <c r="B144" s="51">
        <f t="shared" si="6"/>
        <v>60</v>
      </c>
      <c r="C144" s="497"/>
      <c r="D144" s="508"/>
      <c r="E144" s="508"/>
      <c r="F144" s="497"/>
      <c r="G144" s="497"/>
      <c r="H144" s="497">
        <v>60</v>
      </c>
      <c r="I144" s="504" t="s">
        <v>1809</v>
      </c>
    </row>
    <row r="145" spans="1:9" s="84" customFormat="1" ht="12.75">
      <c r="A145" s="648"/>
      <c r="B145" s="51">
        <f t="shared" si="6"/>
        <v>35</v>
      </c>
      <c r="C145" s="508"/>
      <c r="D145" s="508"/>
      <c r="E145" s="497"/>
      <c r="F145" s="497"/>
      <c r="G145" s="497"/>
      <c r="H145" s="497">
        <v>35</v>
      </c>
      <c r="I145" s="504" t="s">
        <v>1810</v>
      </c>
    </row>
    <row r="146" spans="1:9" s="84" customFormat="1" ht="12.75">
      <c r="A146" s="648"/>
      <c r="B146" s="51">
        <f t="shared" si="6"/>
        <v>30</v>
      </c>
      <c r="C146" s="508"/>
      <c r="D146" s="508"/>
      <c r="E146" s="497"/>
      <c r="F146" s="497"/>
      <c r="G146" s="497"/>
      <c r="H146" s="497">
        <v>30</v>
      </c>
      <c r="I146" s="504" t="s">
        <v>1811</v>
      </c>
    </row>
    <row r="147" spans="1:9" s="84" customFormat="1" ht="12.75">
      <c r="A147" s="648"/>
      <c r="B147" s="51">
        <f t="shared" si="6"/>
        <v>30</v>
      </c>
      <c r="C147" s="508"/>
      <c r="D147" s="508"/>
      <c r="E147" s="497"/>
      <c r="F147" s="497"/>
      <c r="G147" s="497"/>
      <c r="H147" s="497">
        <v>30</v>
      </c>
      <c r="I147" s="504" t="s">
        <v>1812</v>
      </c>
    </row>
    <row r="148" spans="1:9" s="84" customFormat="1" ht="12.75">
      <c r="A148" s="648"/>
      <c r="B148" s="51">
        <f t="shared" si="6"/>
        <v>40</v>
      </c>
      <c r="C148" s="497"/>
      <c r="D148" s="497"/>
      <c r="E148" s="497"/>
      <c r="F148" s="497"/>
      <c r="G148" s="497">
        <v>40</v>
      </c>
      <c r="H148" s="497"/>
      <c r="I148" s="504" t="s">
        <v>1813</v>
      </c>
    </row>
    <row r="149" spans="1:9" s="84" customFormat="1" ht="12.75">
      <c r="A149" s="648"/>
      <c r="B149" s="51">
        <f t="shared" si="6"/>
        <v>40</v>
      </c>
      <c r="C149" s="497"/>
      <c r="D149" s="497"/>
      <c r="E149" s="497"/>
      <c r="F149" s="497"/>
      <c r="G149" s="497">
        <v>40</v>
      </c>
      <c r="H149" s="497"/>
      <c r="I149" s="504" t="s">
        <v>1814</v>
      </c>
    </row>
    <row r="150" spans="1:9" s="84" customFormat="1" ht="12.75">
      <c r="A150" s="648"/>
      <c r="B150" s="51">
        <f t="shared" si="6"/>
        <v>30</v>
      </c>
      <c r="C150" s="497"/>
      <c r="D150" s="497"/>
      <c r="E150" s="497"/>
      <c r="F150" s="497"/>
      <c r="G150" s="497"/>
      <c r="H150" s="497">
        <v>30</v>
      </c>
      <c r="I150" s="504" t="s">
        <v>1815</v>
      </c>
    </row>
    <row r="151" spans="1:9" s="84" customFormat="1" ht="12.75">
      <c r="A151" s="648"/>
      <c r="B151" s="51">
        <f t="shared" si="6"/>
        <v>100</v>
      </c>
      <c r="C151" s="497"/>
      <c r="D151" s="497">
        <v>100</v>
      </c>
      <c r="E151" s="508"/>
      <c r="F151" s="508"/>
      <c r="G151" s="497"/>
      <c r="H151" s="497"/>
      <c r="I151" s="504" t="s">
        <v>1816</v>
      </c>
    </row>
    <row r="152" spans="1:9" s="84" customFormat="1" ht="12.75">
      <c r="A152" s="648"/>
      <c r="B152" s="51">
        <f t="shared" si="6"/>
        <v>190</v>
      </c>
      <c r="C152" s="497"/>
      <c r="D152" s="497">
        <v>190</v>
      </c>
      <c r="E152" s="497"/>
      <c r="F152" s="497"/>
      <c r="G152" s="497"/>
      <c r="H152" s="497"/>
      <c r="I152" s="504" t="s">
        <v>1817</v>
      </c>
    </row>
    <row r="153" spans="1:9" s="84" customFormat="1" ht="12.75">
      <c r="A153" s="648"/>
      <c r="B153" s="51">
        <f t="shared" si="6"/>
        <v>60</v>
      </c>
      <c r="C153" s="508"/>
      <c r="D153" s="508"/>
      <c r="E153" s="508"/>
      <c r="F153" s="508">
        <v>60</v>
      </c>
      <c r="G153" s="497"/>
      <c r="H153" s="497"/>
      <c r="I153" s="504" t="s">
        <v>1818</v>
      </c>
    </row>
    <row r="154" spans="1:9" s="84" customFormat="1" ht="12.75">
      <c r="A154" s="648"/>
      <c r="B154" s="51">
        <f t="shared" si="6"/>
        <v>100</v>
      </c>
      <c r="C154" s="508"/>
      <c r="D154" s="508"/>
      <c r="E154" s="497"/>
      <c r="F154" s="497">
        <v>100</v>
      </c>
      <c r="G154" s="497"/>
      <c r="H154" s="497"/>
      <c r="I154" s="504" t="s">
        <v>1819</v>
      </c>
    </row>
    <row r="155" spans="1:9" s="84" customFormat="1" ht="12.75">
      <c r="A155" s="649"/>
      <c r="B155" s="51">
        <f t="shared" si="6"/>
        <v>60</v>
      </c>
      <c r="C155" s="497"/>
      <c r="D155" s="497"/>
      <c r="E155" s="497"/>
      <c r="F155" s="497"/>
      <c r="G155" s="497"/>
      <c r="H155" s="497">
        <v>60</v>
      </c>
      <c r="I155" s="504" t="s">
        <v>1820</v>
      </c>
    </row>
    <row r="156" spans="1:9" s="84" customFormat="1" ht="12.75">
      <c r="A156" s="501" t="s">
        <v>1715</v>
      </c>
      <c r="B156" s="51">
        <f t="shared" si="6"/>
        <v>1795</v>
      </c>
      <c r="C156" s="500">
        <f t="shared" ref="C156:H156" si="8">SUM(C157:C165)</f>
        <v>210</v>
      </c>
      <c r="D156" s="500">
        <f t="shared" si="8"/>
        <v>580</v>
      </c>
      <c r="E156" s="500"/>
      <c r="F156" s="500">
        <f t="shared" si="8"/>
        <v>200</v>
      </c>
      <c r="G156" s="500"/>
      <c r="H156" s="500">
        <f t="shared" si="8"/>
        <v>805</v>
      </c>
      <c r="I156" s="514"/>
    </row>
    <row r="157" spans="1:9" s="84" customFormat="1" ht="12.75">
      <c r="A157" s="683"/>
      <c r="B157" s="51">
        <f t="shared" si="6"/>
        <v>210</v>
      </c>
      <c r="C157" s="497">
        <v>210</v>
      </c>
      <c r="D157" s="497"/>
      <c r="E157" s="497"/>
      <c r="F157" s="497"/>
      <c r="G157" s="497"/>
      <c r="H157" s="497"/>
      <c r="I157" s="504" t="s">
        <v>1821</v>
      </c>
    </row>
    <row r="158" spans="1:9" s="84" customFormat="1" ht="12.75">
      <c r="A158" s="683"/>
      <c r="B158" s="51">
        <f t="shared" si="6"/>
        <v>210</v>
      </c>
      <c r="C158" s="508"/>
      <c r="D158" s="508">
        <v>210</v>
      </c>
      <c r="E158" s="508"/>
      <c r="F158" s="508"/>
      <c r="G158" s="497"/>
      <c r="H158" s="497"/>
      <c r="I158" s="504" t="s">
        <v>1822</v>
      </c>
    </row>
    <row r="159" spans="1:9" s="84" customFormat="1" ht="12.75">
      <c r="A159" s="683"/>
      <c r="B159" s="51">
        <f t="shared" si="6"/>
        <v>50</v>
      </c>
      <c r="C159" s="497"/>
      <c r="D159" s="497">
        <v>50</v>
      </c>
      <c r="E159" s="497"/>
      <c r="F159" s="497"/>
      <c r="G159" s="497"/>
      <c r="H159" s="497"/>
      <c r="I159" s="504" t="s">
        <v>1823</v>
      </c>
    </row>
    <row r="160" spans="1:9" s="84" customFormat="1" ht="26.25" customHeight="1">
      <c r="A160" s="683"/>
      <c r="B160" s="51">
        <f t="shared" si="6"/>
        <v>70</v>
      </c>
      <c r="C160" s="508"/>
      <c r="D160" s="508"/>
      <c r="E160" s="497"/>
      <c r="F160" s="497"/>
      <c r="G160" s="497"/>
      <c r="H160" s="497">
        <v>70</v>
      </c>
      <c r="I160" s="504" t="s">
        <v>1824</v>
      </c>
    </row>
    <row r="161" spans="1:9">
      <c r="A161" s="683"/>
      <c r="B161" s="51">
        <f t="shared" si="6"/>
        <v>100</v>
      </c>
      <c r="C161" s="508"/>
      <c r="D161" s="508">
        <v>100</v>
      </c>
      <c r="E161" s="497"/>
      <c r="F161" s="497"/>
      <c r="G161" s="497"/>
      <c r="H161" s="497"/>
      <c r="I161" s="504" t="s">
        <v>1825</v>
      </c>
    </row>
    <row r="162" spans="1:9">
      <c r="A162" s="683"/>
      <c r="B162" s="51">
        <f t="shared" si="6"/>
        <v>280</v>
      </c>
      <c r="C162" s="508"/>
      <c r="D162" s="508"/>
      <c r="E162" s="508"/>
      <c r="F162" s="508"/>
      <c r="G162" s="508"/>
      <c r="H162" s="508">
        <v>280</v>
      </c>
      <c r="I162" s="504" t="s">
        <v>1826</v>
      </c>
    </row>
    <row r="163" spans="1:9">
      <c r="A163" s="683"/>
      <c r="B163" s="51">
        <f t="shared" si="6"/>
        <v>200</v>
      </c>
      <c r="C163" s="508"/>
      <c r="D163" s="508"/>
      <c r="E163" s="508"/>
      <c r="F163" s="508">
        <v>200</v>
      </c>
      <c r="G163" s="508"/>
      <c r="H163" s="508"/>
      <c r="I163" s="504" t="s">
        <v>1827</v>
      </c>
    </row>
    <row r="164" spans="1:9">
      <c r="A164" s="683"/>
      <c r="B164" s="51">
        <f t="shared" si="6"/>
        <v>220</v>
      </c>
      <c r="C164" s="497"/>
      <c r="D164" s="497">
        <v>220</v>
      </c>
      <c r="E164" s="497"/>
      <c r="F164" s="497"/>
      <c r="G164" s="497"/>
      <c r="H164" s="497"/>
      <c r="I164" s="504" t="s">
        <v>1828</v>
      </c>
    </row>
    <row r="165" spans="1:9">
      <c r="A165" s="683"/>
      <c r="B165" s="51">
        <f t="shared" si="6"/>
        <v>455</v>
      </c>
      <c r="C165" s="497"/>
      <c r="D165" s="497"/>
      <c r="E165" s="497"/>
      <c r="F165" s="497"/>
      <c r="G165" s="497"/>
      <c r="H165" s="497">
        <v>455</v>
      </c>
      <c r="I165" s="504" t="s">
        <v>1829</v>
      </c>
    </row>
    <row r="166" spans="1:9">
      <c r="A166" s="501" t="s">
        <v>1716</v>
      </c>
      <c r="B166" s="51">
        <f t="shared" si="6"/>
        <v>20</v>
      </c>
      <c r="C166" s="500"/>
      <c r="D166" s="500"/>
      <c r="E166" s="500"/>
      <c r="F166" s="500"/>
      <c r="G166" s="500">
        <v>20</v>
      </c>
      <c r="H166" s="500"/>
      <c r="I166" s="505" t="s">
        <v>1830</v>
      </c>
    </row>
    <row r="167" spans="1:9">
      <c r="A167" s="506" t="s">
        <v>582</v>
      </c>
      <c r="B167" s="51">
        <f t="shared" si="6"/>
        <v>30</v>
      </c>
      <c r="C167" s="500"/>
      <c r="D167" s="500">
        <v>30</v>
      </c>
      <c r="E167" s="500"/>
      <c r="F167" s="500"/>
      <c r="G167" s="500"/>
      <c r="H167" s="500"/>
      <c r="I167" s="504" t="s">
        <v>1817</v>
      </c>
    </row>
    <row r="168" spans="1:9">
      <c r="A168" s="506" t="s">
        <v>1717</v>
      </c>
      <c r="B168" s="51">
        <f t="shared" si="6"/>
        <v>150</v>
      </c>
      <c r="C168" s="500"/>
      <c r="D168" s="500"/>
      <c r="E168" s="500"/>
      <c r="F168" s="500"/>
      <c r="G168" s="500"/>
      <c r="H168" s="500">
        <v>150</v>
      </c>
      <c r="I168" s="504" t="s">
        <v>1831</v>
      </c>
    </row>
    <row r="169" spans="1:9" ht="24">
      <c r="A169" s="506" t="s">
        <v>576</v>
      </c>
      <c r="B169" s="51">
        <f t="shared" si="6"/>
        <v>8</v>
      </c>
      <c r="C169" s="500"/>
      <c r="D169" s="500">
        <v>8</v>
      </c>
      <c r="E169" s="500"/>
      <c r="F169" s="500"/>
      <c r="G169" s="500"/>
      <c r="H169" s="500"/>
      <c r="I169" s="319" t="s">
        <v>1802</v>
      </c>
    </row>
    <row r="170" spans="1:9">
      <c r="A170" s="506" t="s">
        <v>577</v>
      </c>
      <c r="B170" s="51">
        <f t="shared" si="6"/>
        <v>6</v>
      </c>
      <c r="C170" s="500"/>
      <c r="D170" s="500">
        <v>6</v>
      </c>
      <c r="E170" s="500"/>
      <c r="F170" s="500"/>
      <c r="G170" s="500"/>
      <c r="H170" s="500"/>
      <c r="I170" s="504" t="s">
        <v>1802</v>
      </c>
    </row>
    <row r="171" spans="1:9">
      <c r="A171" s="506" t="s">
        <v>578</v>
      </c>
      <c r="B171" s="51">
        <f t="shared" si="6"/>
        <v>10</v>
      </c>
      <c r="C171" s="500"/>
      <c r="D171" s="500">
        <v>10</v>
      </c>
      <c r="E171" s="500"/>
      <c r="F171" s="500"/>
      <c r="G171" s="500"/>
      <c r="H171" s="500"/>
      <c r="I171" s="504" t="s">
        <v>1802</v>
      </c>
    </row>
    <row r="172" spans="1:9" ht="24">
      <c r="A172" s="506" t="s">
        <v>579</v>
      </c>
      <c r="B172" s="51">
        <f t="shared" si="6"/>
        <v>3</v>
      </c>
      <c r="C172" s="500"/>
      <c r="D172" s="500">
        <v>3</v>
      </c>
      <c r="E172" s="500"/>
      <c r="F172" s="500"/>
      <c r="G172" s="500"/>
      <c r="H172" s="500"/>
      <c r="I172" s="504" t="s">
        <v>1802</v>
      </c>
    </row>
    <row r="173" spans="1:9" ht="24">
      <c r="A173" s="506" t="s">
        <v>580</v>
      </c>
      <c r="B173" s="51">
        <f t="shared" si="6"/>
        <v>3</v>
      </c>
      <c r="C173" s="500"/>
      <c r="D173" s="500">
        <v>3</v>
      </c>
      <c r="E173" s="500"/>
      <c r="F173" s="500"/>
      <c r="G173" s="500"/>
      <c r="H173" s="500"/>
      <c r="I173" s="504" t="s">
        <v>1802</v>
      </c>
    </row>
  </sheetData>
  <mergeCells count="11">
    <mergeCell ref="A157:A160"/>
    <mergeCell ref="A161:A165"/>
    <mergeCell ref="A137:A155"/>
    <mergeCell ref="I6:I8"/>
    <mergeCell ref="A2:I2"/>
    <mergeCell ref="C4:D4"/>
    <mergeCell ref="E4:F4"/>
    <mergeCell ref="G4:H4"/>
    <mergeCell ref="A5:B5"/>
    <mergeCell ref="I4:I5"/>
    <mergeCell ref="A113:A122"/>
  </mergeCells>
  <phoneticPr fontId="67" type="noConversion"/>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L128"/>
  <sheetViews>
    <sheetView view="pageBreakPreview" zoomScaleNormal="100" zoomScaleSheetLayoutView="100" workbookViewId="0">
      <selection activeCell="H4" sqref="H4:H5"/>
    </sheetView>
  </sheetViews>
  <sheetFormatPr defaultColWidth="9" defaultRowHeight="13.5"/>
  <cols>
    <col min="1" max="1" width="30" style="81" customWidth="1"/>
    <col min="2" max="2" width="10.375" style="82" customWidth="1"/>
    <col min="3" max="9" width="12.75" style="82" customWidth="1"/>
    <col min="10" max="12" width="14.375" style="82" hidden="1" customWidth="1"/>
    <col min="13" max="253" width="9" style="81"/>
    <col min="254" max="254" width="6" style="81" customWidth="1"/>
    <col min="255" max="255" width="15.625" style="81" customWidth="1"/>
    <col min="256" max="256" width="9" style="81"/>
    <col min="257" max="257" width="12.5" style="81" customWidth="1"/>
    <col min="258" max="258" width="13.125" style="81" customWidth="1"/>
    <col min="259" max="264" width="10.125" style="81" customWidth="1"/>
    <col min="265" max="267" width="13.25" style="81" customWidth="1"/>
    <col min="268" max="268" width="14.125" style="81" customWidth="1"/>
    <col min="269" max="509" width="9" style="81"/>
    <col min="510" max="510" width="6" style="81" customWidth="1"/>
    <col min="511" max="511" width="15.625" style="81" customWidth="1"/>
    <col min="512" max="512" width="9" style="81"/>
    <col min="513" max="513" width="12.5" style="81" customWidth="1"/>
    <col min="514" max="514" width="13.125" style="81" customWidth="1"/>
    <col min="515" max="520" width="10.125" style="81" customWidth="1"/>
    <col min="521" max="523" width="13.25" style="81" customWidth="1"/>
    <col min="524" max="524" width="14.125" style="81" customWidth="1"/>
    <col min="525" max="765" width="9" style="81"/>
    <col min="766" max="766" width="6" style="81" customWidth="1"/>
    <col min="767" max="767" width="15.625" style="81" customWidth="1"/>
    <col min="768" max="768" width="9" style="81"/>
    <col min="769" max="769" width="12.5" style="81" customWidth="1"/>
    <col min="770" max="770" width="13.125" style="81" customWidth="1"/>
    <col min="771" max="776" width="10.125" style="81" customWidth="1"/>
    <col min="777" max="779" width="13.25" style="81" customWidth="1"/>
    <col min="780" max="780" width="14.125" style="81" customWidth="1"/>
    <col min="781" max="1021" width="9" style="81"/>
    <col min="1022" max="1022" width="6" style="81" customWidth="1"/>
    <col min="1023" max="1023" width="15.625" style="81" customWidth="1"/>
    <col min="1024" max="1024" width="9" style="81"/>
    <col min="1025" max="1025" width="12.5" style="81" customWidth="1"/>
    <col min="1026" max="1026" width="13.125" style="81" customWidth="1"/>
    <col min="1027" max="1032" width="10.125" style="81" customWidth="1"/>
    <col min="1033" max="1035" width="13.25" style="81" customWidth="1"/>
    <col min="1036" max="1036" width="14.125" style="81" customWidth="1"/>
    <col min="1037" max="1277" width="9" style="81"/>
    <col min="1278" max="1278" width="6" style="81" customWidth="1"/>
    <col min="1279" max="1279" width="15.625" style="81" customWidth="1"/>
    <col min="1280" max="1280" width="9" style="81"/>
    <col min="1281" max="1281" width="12.5" style="81" customWidth="1"/>
    <col min="1282" max="1282" width="13.125" style="81" customWidth="1"/>
    <col min="1283" max="1288" width="10.125" style="81" customWidth="1"/>
    <col min="1289" max="1291" width="13.25" style="81" customWidth="1"/>
    <col min="1292" max="1292" width="14.125" style="81" customWidth="1"/>
    <col min="1293" max="1533" width="9" style="81"/>
    <col min="1534" max="1534" width="6" style="81" customWidth="1"/>
    <col min="1535" max="1535" width="15.625" style="81" customWidth="1"/>
    <col min="1536" max="1536" width="9" style="81"/>
    <col min="1537" max="1537" width="12.5" style="81" customWidth="1"/>
    <col min="1538" max="1538" width="13.125" style="81" customWidth="1"/>
    <col min="1539" max="1544" width="10.125" style="81" customWidth="1"/>
    <col min="1545" max="1547" width="13.25" style="81" customWidth="1"/>
    <col min="1548" max="1548" width="14.125" style="81" customWidth="1"/>
    <col min="1549" max="1789" width="9" style="81"/>
    <col min="1790" max="1790" width="6" style="81" customWidth="1"/>
    <col min="1791" max="1791" width="15.625" style="81" customWidth="1"/>
    <col min="1792" max="1792" width="9" style="81"/>
    <col min="1793" max="1793" width="12.5" style="81" customWidth="1"/>
    <col min="1794" max="1794" width="13.125" style="81" customWidth="1"/>
    <col min="1795" max="1800" width="10.125" style="81" customWidth="1"/>
    <col min="1801" max="1803" width="13.25" style="81" customWidth="1"/>
    <col min="1804" max="1804" width="14.125" style="81" customWidth="1"/>
    <col min="1805" max="2045" width="9" style="81"/>
    <col min="2046" max="2046" width="6" style="81" customWidth="1"/>
    <col min="2047" max="2047" width="15.625" style="81" customWidth="1"/>
    <col min="2048" max="2048" width="9" style="81"/>
    <col min="2049" max="2049" width="12.5" style="81" customWidth="1"/>
    <col min="2050" max="2050" width="13.125" style="81" customWidth="1"/>
    <col min="2051" max="2056" width="10.125" style="81" customWidth="1"/>
    <col min="2057" max="2059" width="13.25" style="81" customWidth="1"/>
    <col min="2060" max="2060" width="14.125" style="81" customWidth="1"/>
    <col min="2061" max="2301" width="9" style="81"/>
    <col min="2302" max="2302" width="6" style="81" customWidth="1"/>
    <col min="2303" max="2303" width="15.625" style="81" customWidth="1"/>
    <col min="2304" max="2304" width="9" style="81"/>
    <col min="2305" max="2305" width="12.5" style="81" customWidth="1"/>
    <col min="2306" max="2306" width="13.125" style="81" customWidth="1"/>
    <col min="2307" max="2312" width="10.125" style="81" customWidth="1"/>
    <col min="2313" max="2315" width="13.25" style="81" customWidth="1"/>
    <col min="2316" max="2316" width="14.125" style="81" customWidth="1"/>
    <col min="2317" max="2557" width="9" style="81"/>
    <col min="2558" max="2558" width="6" style="81" customWidth="1"/>
    <col min="2559" max="2559" width="15.625" style="81" customWidth="1"/>
    <col min="2560" max="2560" width="9" style="81"/>
    <col min="2561" max="2561" width="12.5" style="81" customWidth="1"/>
    <col min="2562" max="2562" width="13.125" style="81" customWidth="1"/>
    <col min="2563" max="2568" width="10.125" style="81" customWidth="1"/>
    <col min="2569" max="2571" width="13.25" style="81" customWidth="1"/>
    <col min="2572" max="2572" width="14.125" style="81" customWidth="1"/>
    <col min="2573" max="2813" width="9" style="81"/>
    <col min="2814" max="2814" width="6" style="81" customWidth="1"/>
    <col min="2815" max="2815" width="15.625" style="81" customWidth="1"/>
    <col min="2816" max="2816" width="9" style="81"/>
    <col min="2817" max="2817" width="12.5" style="81" customWidth="1"/>
    <col min="2818" max="2818" width="13.125" style="81" customWidth="1"/>
    <col min="2819" max="2824" width="10.125" style="81" customWidth="1"/>
    <col min="2825" max="2827" width="13.25" style="81" customWidth="1"/>
    <col min="2828" max="2828" width="14.125" style="81" customWidth="1"/>
    <col min="2829" max="3069" width="9" style="81"/>
    <col min="3070" max="3070" width="6" style="81" customWidth="1"/>
    <col min="3071" max="3071" width="15.625" style="81" customWidth="1"/>
    <col min="3072" max="3072" width="9" style="81"/>
    <col min="3073" max="3073" width="12.5" style="81" customWidth="1"/>
    <col min="3074" max="3074" width="13.125" style="81" customWidth="1"/>
    <col min="3075" max="3080" width="10.125" style="81" customWidth="1"/>
    <col min="3081" max="3083" width="13.25" style="81" customWidth="1"/>
    <col min="3084" max="3084" width="14.125" style="81" customWidth="1"/>
    <col min="3085" max="3325" width="9" style="81"/>
    <col min="3326" max="3326" width="6" style="81" customWidth="1"/>
    <col min="3327" max="3327" width="15.625" style="81" customWidth="1"/>
    <col min="3328" max="3328" width="9" style="81"/>
    <col min="3329" max="3329" width="12.5" style="81" customWidth="1"/>
    <col min="3330" max="3330" width="13.125" style="81" customWidth="1"/>
    <col min="3331" max="3336" width="10.125" style="81" customWidth="1"/>
    <col min="3337" max="3339" width="13.25" style="81" customWidth="1"/>
    <col min="3340" max="3340" width="14.125" style="81" customWidth="1"/>
    <col min="3341" max="3581" width="9" style="81"/>
    <col min="3582" max="3582" width="6" style="81" customWidth="1"/>
    <col min="3583" max="3583" width="15.625" style="81" customWidth="1"/>
    <col min="3584" max="3584" width="9" style="81"/>
    <col min="3585" max="3585" width="12.5" style="81" customWidth="1"/>
    <col min="3586" max="3586" width="13.125" style="81" customWidth="1"/>
    <col min="3587" max="3592" width="10.125" style="81" customWidth="1"/>
    <col min="3593" max="3595" width="13.25" style="81" customWidth="1"/>
    <col min="3596" max="3596" width="14.125" style="81" customWidth="1"/>
    <col min="3597" max="3837" width="9" style="81"/>
    <col min="3838" max="3838" width="6" style="81" customWidth="1"/>
    <col min="3839" max="3839" width="15.625" style="81" customWidth="1"/>
    <col min="3840" max="3840" width="9" style="81"/>
    <col min="3841" max="3841" width="12.5" style="81" customWidth="1"/>
    <col min="3842" max="3842" width="13.125" style="81" customWidth="1"/>
    <col min="3843" max="3848" width="10.125" style="81" customWidth="1"/>
    <col min="3849" max="3851" width="13.25" style="81" customWidth="1"/>
    <col min="3852" max="3852" width="14.125" style="81" customWidth="1"/>
    <col min="3853" max="4093" width="9" style="81"/>
    <col min="4094" max="4094" width="6" style="81" customWidth="1"/>
    <col min="4095" max="4095" width="15.625" style="81" customWidth="1"/>
    <col min="4096" max="4096" width="9" style="81"/>
    <col min="4097" max="4097" width="12.5" style="81" customWidth="1"/>
    <col min="4098" max="4098" width="13.125" style="81" customWidth="1"/>
    <col min="4099" max="4104" width="10.125" style="81" customWidth="1"/>
    <col min="4105" max="4107" width="13.25" style="81" customWidth="1"/>
    <col min="4108" max="4108" width="14.125" style="81" customWidth="1"/>
    <col min="4109" max="4349" width="9" style="81"/>
    <col min="4350" max="4350" width="6" style="81" customWidth="1"/>
    <col min="4351" max="4351" width="15.625" style="81" customWidth="1"/>
    <col min="4352" max="4352" width="9" style="81"/>
    <col min="4353" max="4353" width="12.5" style="81" customWidth="1"/>
    <col min="4354" max="4354" width="13.125" style="81" customWidth="1"/>
    <col min="4355" max="4360" width="10.125" style="81" customWidth="1"/>
    <col min="4361" max="4363" width="13.25" style="81" customWidth="1"/>
    <col min="4364" max="4364" width="14.125" style="81" customWidth="1"/>
    <col min="4365" max="4605" width="9" style="81"/>
    <col min="4606" max="4606" width="6" style="81" customWidth="1"/>
    <col min="4607" max="4607" width="15.625" style="81" customWidth="1"/>
    <col min="4608" max="4608" width="9" style="81"/>
    <col min="4609" max="4609" width="12.5" style="81" customWidth="1"/>
    <col min="4610" max="4610" width="13.125" style="81" customWidth="1"/>
    <col min="4611" max="4616" width="10.125" style="81" customWidth="1"/>
    <col min="4617" max="4619" width="13.25" style="81" customWidth="1"/>
    <col min="4620" max="4620" width="14.125" style="81" customWidth="1"/>
    <col min="4621" max="4861" width="9" style="81"/>
    <col min="4862" max="4862" width="6" style="81" customWidth="1"/>
    <col min="4863" max="4863" width="15.625" style="81" customWidth="1"/>
    <col min="4864" max="4864" width="9" style="81"/>
    <col min="4865" max="4865" width="12.5" style="81" customWidth="1"/>
    <col min="4866" max="4866" width="13.125" style="81" customWidth="1"/>
    <col min="4867" max="4872" width="10.125" style="81" customWidth="1"/>
    <col min="4873" max="4875" width="13.25" style="81" customWidth="1"/>
    <col min="4876" max="4876" width="14.125" style="81" customWidth="1"/>
    <col min="4877" max="5117" width="9" style="81"/>
    <col min="5118" max="5118" width="6" style="81" customWidth="1"/>
    <col min="5119" max="5119" width="15.625" style="81" customWidth="1"/>
    <col min="5120" max="5120" width="9" style="81"/>
    <col min="5121" max="5121" width="12.5" style="81" customWidth="1"/>
    <col min="5122" max="5122" width="13.125" style="81" customWidth="1"/>
    <col min="5123" max="5128" width="10.125" style="81" customWidth="1"/>
    <col min="5129" max="5131" width="13.25" style="81" customWidth="1"/>
    <col min="5132" max="5132" width="14.125" style="81" customWidth="1"/>
    <col min="5133" max="5373" width="9" style="81"/>
    <col min="5374" max="5374" width="6" style="81" customWidth="1"/>
    <col min="5375" max="5375" width="15.625" style="81" customWidth="1"/>
    <col min="5376" max="5376" width="9" style="81"/>
    <col min="5377" max="5377" width="12.5" style="81" customWidth="1"/>
    <col min="5378" max="5378" width="13.125" style="81" customWidth="1"/>
    <col min="5379" max="5384" width="10.125" style="81" customWidth="1"/>
    <col min="5385" max="5387" width="13.25" style="81" customWidth="1"/>
    <col min="5388" max="5388" width="14.125" style="81" customWidth="1"/>
    <col min="5389" max="5629" width="9" style="81"/>
    <col min="5630" max="5630" width="6" style="81" customWidth="1"/>
    <col min="5631" max="5631" width="15.625" style="81" customWidth="1"/>
    <col min="5632" max="5632" width="9" style="81"/>
    <col min="5633" max="5633" width="12.5" style="81" customWidth="1"/>
    <col min="5634" max="5634" width="13.125" style="81" customWidth="1"/>
    <col min="5635" max="5640" width="10.125" style="81" customWidth="1"/>
    <col min="5641" max="5643" width="13.25" style="81" customWidth="1"/>
    <col min="5644" max="5644" width="14.125" style="81" customWidth="1"/>
    <col min="5645" max="5885" width="9" style="81"/>
    <col min="5886" max="5886" width="6" style="81" customWidth="1"/>
    <col min="5887" max="5887" width="15.625" style="81" customWidth="1"/>
    <col min="5888" max="5888" width="9" style="81"/>
    <col min="5889" max="5889" width="12.5" style="81" customWidth="1"/>
    <col min="5890" max="5890" width="13.125" style="81" customWidth="1"/>
    <col min="5891" max="5896" width="10.125" style="81" customWidth="1"/>
    <col min="5897" max="5899" width="13.25" style="81" customWidth="1"/>
    <col min="5900" max="5900" width="14.125" style="81" customWidth="1"/>
    <col min="5901" max="6141" width="9" style="81"/>
    <col min="6142" max="6142" width="6" style="81" customWidth="1"/>
    <col min="6143" max="6143" width="15.625" style="81" customWidth="1"/>
    <col min="6144" max="6144" width="9" style="81"/>
    <col min="6145" max="6145" width="12.5" style="81" customWidth="1"/>
    <col min="6146" max="6146" width="13.125" style="81" customWidth="1"/>
    <col min="6147" max="6152" width="10.125" style="81" customWidth="1"/>
    <col min="6153" max="6155" width="13.25" style="81" customWidth="1"/>
    <col min="6156" max="6156" width="14.125" style="81" customWidth="1"/>
    <col min="6157" max="6397" width="9" style="81"/>
    <col min="6398" max="6398" width="6" style="81" customWidth="1"/>
    <col min="6399" max="6399" width="15.625" style="81" customWidth="1"/>
    <col min="6400" max="6400" width="9" style="81"/>
    <col min="6401" max="6401" width="12.5" style="81" customWidth="1"/>
    <col min="6402" max="6402" width="13.125" style="81" customWidth="1"/>
    <col min="6403" max="6408" width="10.125" style="81" customWidth="1"/>
    <col min="6409" max="6411" width="13.25" style="81" customWidth="1"/>
    <col min="6412" max="6412" width="14.125" style="81" customWidth="1"/>
    <col min="6413" max="6653" width="9" style="81"/>
    <col min="6654" max="6654" width="6" style="81" customWidth="1"/>
    <col min="6655" max="6655" width="15.625" style="81" customWidth="1"/>
    <col min="6656" max="6656" width="9" style="81"/>
    <col min="6657" max="6657" width="12.5" style="81" customWidth="1"/>
    <col min="6658" max="6658" width="13.125" style="81" customWidth="1"/>
    <col min="6659" max="6664" width="10.125" style="81" customWidth="1"/>
    <col min="6665" max="6667" width="13.25" style="81" customWidth="1"/>
    <col min="6668" max="6668" width="14.125" style="81" customWidth="1"/>
    <col min="6669" max="6909" width="9" style="81"/>
    <col min="6910" max="6910" width="6" style="81" customWidth="1"/>
    <col min="6911" max="6911" width="15.625" style="81" customWidth="1"/>
    <col min="6912" max="6912" width="9" style="81"/>
    <col min="6913" max="6913" width="12.5" style="81" customWidth="1"/>
    <col min="6914" max="6914" width="13.125" style="81" customWidth="1"/>
    <col min="6915" max="6920" width="10.125" style="81" customWidth="1"/>
    <col min="6921" max="6923" width="13.25" style="81" customWidth="1"/>
    <col min="6924" max="6924" width="14.125" style="81" customWidth="1"/>
    <col min="6925" max="7165" width="9" style="81"/>
    <col min="7166" max="7166" width="6" style="81" customWidth="1"/>
    <col min="7167" max="7167" width="15.625" style="81" customWidth="1"/>
    <col min="7168" max="7168" width="9" style="81"/>
    <col min="7169" max="7169" width="12.5" style="81" customWidth="1"/>
    <col min="7170" max="7170" width="13.125" style="81" customWidth="1"/>
    <col min="7171" max="7176" width="10.125" style="81" customWidth="1"/>
    <col min="7177" max="7179" width="13.25" style="81" customWidth="1"/>
    <col min="7180" max="7180" width="14.125" style="81" customWidth="1"/>
    <col min="7181" max="7421" width="9" style="81"/>
    <col min="7422" max="7422" width="6" style="81" customWidth="1"/>
    <col min="7423" max="7423" width="15.625" style="81" customWidth="1"/>
    <col min="7424" max="7424" width="9" style="81"/>
    <col min="7425" max="7425" width="12.5" style="81" customWidth="1"/>
    <col min="7426" max="7426" width="13.125" style="81" customWidth="1"/>
    <col min="7427" max="7432" width="10.125" style="81" customWidth="1"/>
    <col min="7433" max="7435" width="13.25" style="81" customWidth="1"/>
    <col min="7436" max="7436" width="14.125" style="81" customWidth="1"/>
    <col min="7437" max="7677" width="9" style="81"/>
    <col min="7678" max="7678" width="6" style="81" customWidth="1"/>
    <col min="7679" max="7679" width="15.625" style="81" customWidth="1"/>
    <col min="7680" max="7680" width="9" style="81"/>
    <col min="7681" max="7681" width="12.5" style="81" customWidth="1"/>
    <col min="7682" max="7682" width="13.125" style="81" customWidth="1"/>
    <col min="7683" max="7688" width="10.125" style="81" customWidth="1"/>
    <col min="7689" max="7691" width="13.25" style="81" customWidth="1"/>
    <col min="7692" max="7692" width="14.125" style="81" customWidth="1"/>
    <col min="7693" max="7933" width="9" style="81"/>
    <col min="7934" max="7934" width="6" style="81" customWidth="1"/>
    <col min="7935" max="7935" width="15.625" style="81" customWidth="1"/>
    <col min="7936" max="7936" width="9" style="81"/>
    <col min="7937" max="7937" width="12.5" style="81" customWidth="1"/>
    <col min="7938" max="7938" width="13.125" style="81" customWidth="1"/>
    <col min="7939" max="7944" width="10.125" style="81" customWidth="1"/>
    <col min="7945" max="7947" width="13.25" style="81" customWidth="1"/>
    <col min="7948" max="7948" width="14.125" style="81" customWidth="1"/>
    <col min="7949" max="8189" width="9" style="81"/>
    <col min="8190" max="8190" width="6" style="81" customWidth="1"/>
    <col min="8191" max="8191" width="15.625" style="81" customWidth="1"/>
    <col min="8192" max="8192" width="9" style="81"/>
    <col min="8193" max="8193" width="12.5" style="81" customWidth="1"/>
    <col min="8194" max="8194" width="13.125" style="81" customWidth="1"/>
    <col min="8195" max="8200" width="10.125" style="81" customWidth="1"/>
    <col min="8201" max="8203" width="13.25" style="81" customWidth="1"/>
    <col min="8204" max="8204" width="14.125" style="81" customWidth="1"/>
    <col min="8205" max="8445" width="9" style="81"/>
    <col min="8446" max="8446" width="6" style="81" customWidth="1"/>
    <col min="8447" max="8447" width="15.625" style="81" customWidth="1"/>
    <col min="8448" max="8448" width="9" style="81"/>
    <col min="8449" max="8449" width="12.5" style="81" customWidth="1"/>
    <col min="8450" max="8450" width="13.125" style="81" customWidth="1"/>
    <col min="8451" max="8456" width="10.125" style="81" customWidth="1"/>
    <col min="8457" max="8459" width="13.25" style="81" customWidth="1"/>
    <col min="8460" max="8460" width="14.125" style="81" customWidth="1"/>
    <col min="8461" max="8701" width="9" style="81"/>
    <col min="8702" max="8702" width="6" style="81" customWidth="1"/>
    <col min="8703" max="8703" width="15.625" style="81" customWidth="1"/>
    <col min="8704" max="8704" width="9" style="81"/>
    <col min="8705" max="8705" width="12.5" style="81" customWidth="1"/>
    <col min="8706" max="8706" width="13.125" style="81" customWidth="1"/>
    <col min="8707" max="8712" width="10.125" style="81" customWidth="1"/>
    <col min="8713" max="8715" width="13.25" style="81" customWidth="1"/>
    <col min="8716" max="8716" width="14.125" style="81" customWidth="1"/>
    <col min="8717" max="8957" width="9" style="81"/>
    <col min="8958" max="8958" width="6" style="81" customWidth="1"/>
    <col min="8959" max="8959" width="15.625" style="81" customWidth="1"/>
    <col min="8960" max="8960" width="9" style="81"/>
    <col min="8961" max="8961" width="12.5" style="81" customWidth="1"/>
    <col min="8962" max="8962" width="13.125" style="81" customWidth="1"/>
    <col min="8963" max="8968" width="10.125" style="81" customWidth="1"/>
    <col min="8969" max="8971" width="13.25" style="81" customWidth="1"/>
    <col min="8972" max="8972" width="14.125" style="81" customWidth="1"/>
    <col min="8973" max="9213" width="9" style="81"/>
    <col min="9214" max="9214" width="6" style="81" customWidth="1"/>
    <col min="9215" max="9215" width="15.625" style="81" customWidth="1"/>
    <col min="9216" max="9216" width="9" style="81"/>
    <col min="9217" max="9217" width="12.5" style="81" customWidth="1"/>
    <col min="9218" max="9218" width="13.125" style="81" customWidth="1"/>
    <col min="9219" max="9224" width="10.125" style="81" customWidth="1"/>
    <col min="9225" max="9227" width="13.25" style="81" customWidth="1"/>
    <col min="9228" max="9228" width="14.125" style="81" customWidth="1"/>
    <col min="9229" max="9469" width="9" style="81"/>
    <col min="9470" max="9470" width="6" style="81" customWidth="1"/>
    <col min="9471" max="9471" width="15.625" style="81" customWidth="1"/>
    <col min="9472" max="9472" width="9" style="81"/>
    <col min="9473" max="9473" width="12.5" style="81" customWidth="1"/>
    <col min="9474" max="9474" width="13.125" style="81" customWidth="1"/>
    <col min="9475" max="9480" width="10.125" style="81" customWidth="1"/>
    <col min="9481" max="9483" width="13.25" style="81" customWidth="1"/>
    <col min="9484" max="9484" width="14.125" style="81" customWidth="1"/>
    <col min="9485" max="9725" width="9" style="81"/>
    <col min="9726" max="9726" width="6" style="81" customWidth="1"/>
    <col min="9727" max="9727" width="15.625" style="81" customWidth="1"/>
    <col min="9728" max="9728" width="9" style="81"/>
    <col min="9729" max="9729" width="12.5" style="81" customWidth="1"/>
    <col min="9730" max="9730" width="13.125" style="81" customWidth="1"/>
    <col min="9731" max="9736" width="10.125" style="81" customWidth="1"/>
    <col min="9737" max="9739" width="13.25" style="81" customWidth="1"/>
    <col min="9740" max="9740" width="14.125" style="81" customWidth="1"/>
    <col min="9741" max="9981" width="9" style="81"/>
    <col min="9982" max="9982" width="6" style="81" customWidth="1"/>
    <col min="9983" max="9983" width="15.625" style="81" customWidth="1"/>
    <col min="9984" max="9984" width="9" style="81"/>
    <col min="9985" max="9985" width="12.5" style="81" customWidth="1"/>
    <col min="9986" max="9986" width="13.125" style="81" customWidth="1"/>
    <col min="9987" max="9992" width="10.125" style="81" customWidth="1"/>
    <col min="9993" max="9995" width="13.25" style="81" customWidth="1"/>
    <col min="9996" max="9996" width="14.125" style="81" customWidth="1"/>
    <col min="9997" max="10237" width="9" style="81"/>
    <col min="10238" max="10238" width="6" style="81" customWidth="1"/>
    <col min="10239" max="10239" width="15.625" style="81" customWidth="1"/>
    <col min="10240" max="10240" width="9" style="81"/>
    <col min="10241" max="10241" width="12.5" style="81" customWidth="1"/>
    <col min="10242" max="10242" width="13.125" style="81" customWidth="1"/>
    <col min="10243" max="10248" width="10.125" style="81" customWidth="1"/>
    <col min="10249" max="10251" width="13.25" style="81" customWidth="1"/>
    <col min="10252" max="10252" width="14.125" style="81" customWidth="1"/>
    <col min="10253" max="10493" width="9" style="81"/>
    <col min="10494" max="10494" width="6" style="81" customWidth="1"/>
    <col min="10495" max="10495" width="15.625" style="81" customWidth="1"/>
    <col min="10496" max="10496" width="9" style="81"/>
    <col min="10497" max="10497" width="12.5" style="81" customWidth="1"/>
    <col min="10498" max="10498" width="13.125" style="81" customWidth="1"/>
    <col min="10499" max="10504" width="10.125" style="81" customWidth="1"/>
    <col min="10505" max="10507" width="13.25" style="81" customWidth="1"/>
    <col min="10508" max="10508" width="14.125" style="81" customWidth="1"/>
    <col min="10509" max="10749" width="9" style="81"/>
    <col min="10750" max="10750" width="6" style="81" customWidth="1"/>
    <col min="10751" max="10751" width="15.625" style="81" customWidth="1"/>
    <col min="10752" max="10752" width="9" style="81"/>
    <col min="10753" max="10753" width="12.5" style="81" customWidth="1"/>
    <col min="10754" max="10754" width="13.125" style="81" customWidth="1"/>
    <col min="10755" max="10760" width="10.125" style="81" customWidth="1"/>
    <col min="10761" max="10763" width="13.25" style="81" customWidth="1"/>
    <col min="10764" max="10764" width="14.125" style="81" customWidth="1"/>
    <col min="10765" max="11005" width="9" style="81"/>
    <col min="11006" max="11006" width="6" style="81" customWidth="1"/>
    <col min="11007" max="11007" width="15.625" style="81" customWidth="1"/>
    <col min="11008" max="11008" width="9" style="81"/>
    <col min="11009" max="11009" width="12.5" style="81" customWidth="1"/>
    <col min="11010" max="11010" width="13.125" style="81" customWidth="1"/>
    <col min="11011" max="11016" width="10.125" style="81" customWidth="1"/>
    <col min="11017" max="11019" width="13.25" style="81" customWidth="1"/>
    <col min="11020" max="11020" width="14.125" style="81" customWidth="1"/>
    <col min="11021" max="11261" width="9" style="81"/>
    <col min="11262" max="11262" width="6" style="81" customWidth="1"/>
    <col min="11263" max="11263" width="15.625" style="81" customWidth="1"/>
    <col min="11264" max="11264" width="9" style="81"/>
    <col min="11265" max="11265" width="12.5" style="81" customWidth="1"/>
    <col min="11266" max="11266" width="13.125" style="81" customWidth="1"/>
    <col min="11267" max="11272" width="10.125" style="81" customWidth="1"/>
    <col min="11273" max="11275" width="13.25" style="81" customWidth="1"/>
    <col min="11276" max="11276" width="14.125" style="81" customWidth="1"/>
    <col min="11277" max="11517" width="9" style="81"/>
    <col min="11518" max="11518" width="6" style="81" customWidth="1"/>
    <col min="11519" max="11519" width="15.625" style="81" customWidth="1"/>
    <col min="11520" max="11520" width="9" style="81"/>
    <col min="11521" max="11521" width="12.5" style="81" customWidth="1"/>
    <col min="11522" max="11522" width="13.125" style="81" customWidth="1"/>
    <col min="11523" max="11528" width="10.125" style="81" customWidth="1"/>
    <col min="11529" max="11531" width="13.25" style="81" customWidth="1"/>
    <col min="11532" max="11532" width="14.125" style="81" customWidth="1"/>
    <col min="11533" max="11773" width="9" style="81"/>
    <col min="11774" max="11774" width="6" style="81" customWidth="1"/>
    <col min="11775" max="11775" width="15.625" style="81" customWidth="1"/>
    <col min="11776" max="11776" width="9" style="81"/>
    <col min="11777" max="11777" width="12.5" style="81" customWidth="1"/>
    <col min="11778" max="11778" width="13.125" style="81" customWidth="1"/>
    <col min="11779" max="11784" width="10.125" style="81" customWidth="1"/>
    <col min="11785" max="11787" width="13.25" style="81" customWidth="1"/>
    <col min="11788" max="11788" width="14.125" style="81" customWidth="1"/>
    <col min="11789" max="12029" width="9" style="81"/>
    <col min="12030" max="12030" width="6" style="81" customWidth="1"/>
    <col min="12031" max="12031" width="15.625" style="81" customWidth="1"/>
    <col min="12032" max="12032" width="9" style="81"/>
    <col min="12033" max="12033" width="12.5" style="81" customWidth="1"/>
    <col min="12034" max="12034" width="13.125" style="81" customWidth="1"/>
    <col min="12035" max="12040" width="10.125" style="81" customWidth="1"/>
    <col min="12041" max="12043" width="13.25" style="81" customWidth="1"/>
    <col min="12044" max="12044" width="14.125" style="81" customWidth="1"/>
    <col min="12045" max="12285" width="9" style="81"/>
    <col min="12286" max="12286" width="6" style="81" customWidth="1"/>
    <col min="12287" max="12287" width="15.625" style="81" customWidth="1"/>
    <col min="12288" max="12288" width="9" style="81"/>
    <col min="12289" max="12289" width="12.5" style="81" customWidth="1"/>
    <col min="12290" max="12290" width="13.125" style="81" customWidth="1"/>
    <col min="12291" max="12296" width="10.125" style="81" customWidth="1"/>
    <col min="12297" max="12299" width="13.25" style="81" customWidth="1"/>
    <col min="12300" max="12300" width="14.125" style="81" customWidth="1"/>
    <col min="12301" max="12541" width="9" style="81"/>
    <col min="12542" max="12542" width="6" style="81" customWidth="1"/>
    <col min="12543" max="12543" width="15.625" style="81" customWidth="1"/>
    <col min="12544" max="12544" width="9" style="81"/>
    <col min="12545" max="12545" width="12.5" style="81" customWidth="1"/>
    <col min="12546" max="12546" width="13.125" style="81" customWidth="1"/>
    <col min="12547" max="12552" width="10.125" style="81" customWidth="1"/>
    <col min="12553" max="12555" width="13.25" style="81" customWidth="1"/>
    <col min="12556" max="12556" width="14.125" style="81" customWidth="1"/>
    <col min="12557" max="12797" width="9" style="81"/>
    <col min="12798" max="12798" width="6" style="81" customWidth="1"/>
    <col min="12799" max="12799" width="15.625" style="81" customWidth="1"/>
    <col min="12800" max="12800" width="9" style="81"/>
    <col min="12801" max="12801" width="12.5" style="81" customWidth="1"/>
    <col min="12802" max="12802" width="13.125" style="81" customWidth="1"/>
    <col min="12803" max="12808" width="10.125" style="81" customWidth="1"/>
    <col min="12809" max="12811" width="13.25" style="81" customWidth="1"/>
    <col min="12812" max="12812" width="14.125" style="81" customWidth="1"/>
    <col min="12813" max="13053" width="9" style="81"/>
    <col min="13054" max="13054" width="6" style="81" customWidth="1"/>
    <col min="13055" max="13055" width="15.625" style="81" customWidth="1"/>
    <col min="13056" max="13056" width="9" style="81"/>
    <col min="13057" max="13057" width="12.5" style="81" customWidth="1"/>
    <col min="13058" max="13058" width="13.125" style="81" customWidth="1"/>
    <col min="13059" max="13064" width="10.125" style="81" customWidth="1"/>
    <col min="13065" max="13067" width="13.25" style="81" customWidth="1"/>
    <col min="13068" max="13068" width="14.125" style="81" customWidth="1"/>
    <col min="13069" max="13309" width="9" style="81"/>
    <col min="13310" max="13310" width="6" style="81" customWidth="1"/>
    <col min="13311" max="13311" width="15.625" style="81" customWidth="1"/>
    <col min="13312" max="13312" width="9" style="81"/>
    <col min="13313" max="13313" width="12.5" style="81" customWidth="1"/>
    <col min="13314" max="13314" width="13.125" style="81" customWidth="1"/>
    <col min="13315" max="13320" width="10.125" style="81" customWidth="1"/>
    <col min="13321" max="13323" width="13.25" style="81" customWidth="1"/>
    <col min="13324" max="13324" width="14.125" style="81" customWidth="1"/>
    <col min="13325" max="13565" width="9" style="81"/>
    <col min="13566" max="13566" width="6" style="81" customWidth="1"/>
    <col min="13567" max="13567" width="15.625" style="81" customWidth="1"/>
    <col min="13568" max="13568" width="9" style="81"/>
    <col min="13569" max="13569" width="12.5" style="81" customWidth="1"/>
    <col min="13570" max="13570" width="13.125" style="81" customWidth="1"/>
    <col min="13571" max="13576" width="10.125" style="81" customWidth="1"/>
    <col min="13577" max="13579" width="13.25" style="81" customWidth="1"/>
    <col min="13580" max="13580" width="14.125" style="81" customWidth="1"/>
    <col min="13581" max="13821" width="9" style="81"/>
    <col min="13822" max="13822" width="6" style="81" customWidth="1"/>
    <col min="13823" max="13823" width="15.625" style="81" customWidth="1"/>
    <col min="13824" max="13824" width="9" style="81"/>
    <col min="13825" max="13825" width="12.5" style="81" customWidth="1"/>
    <col min="13826" max="13826" width="13.125" style="81" customWidth="1"/>
    <col min="13827" max="13832" width="10.125" style="81" customWidth="1"/>
    <col min="13833" max="13835" width="13.25" style="81" customWidth="1"/>
    <col min="13836" max="13836" width="14.125" style="81" customWidth="1"/>
    <col min="13837" max="14077" width="9" style="81"/>
    <col min="14078" max="14078" width="6" style="81" customWidth="1"/>
    <col min="14079" max="14079" width="15.625" style="81" customWidth="1"/>
    <col min="14080" max="14080" width="9" style="81"/>
    <col min="14081" max="14081" width="12.5" style="81" customWidth="1"/>
    <col min="14082" max="14082" width="13.125" style="81" customWidth="1"/>
    <col min="14083" max="14088" width="10.125" style="81" customWidth="1"/>
    <col min="14089" max="14091" width="13.25" style="81" customWidth="1"/>
    <col min="14092" max="14092" width="14.125" style="81" customWidth="1"/>
    <col min="14093" max="14333" width="9" style="81"/>
    <col min="14334" max="14334" width="6" style="81" customWidth="1"/>
    <col min="14335" max="14335" width="15.625" style="81" customWidth="1"/>
    <col min="14336" max="14336" width="9" style="81"/>
    <col min="14337" max="14337" width="12.5" style="81" customWidth="1"/>
    <col min="14338" max="14338" width="13.125" style="81" customWidth="1"/>
    <col min="14339" max="14344" width="10.125" style="81" customWidth="1"/>
    <col min="14345" max="14347" width="13.25" style="81" customWidth="1"/>
    <col min="14348" max="14348" width="14.125" style="81" customWidth="1"/>
    <col min="14349" max="14589" width="9" style="81"/>
    <col min="14590" max="14590" width="6" style="81" customWidth="1"/>
    <col min="14591" max="14591" width="15.625" style="81" customWidth="1"/>
    <col min="14592" max="14592" width="9" style="81"/>
    <col min="14593" max="14593" width="12.5" style="81" customWidth="1"/>
    <col min="14594" max="14594" width="13.125" style="81" customWidth="1"/>
    <col min="14595" max="14600" width="10.125" style="81" customWidth="1"/>
    <col min="14601" max="14603" width="13.25" style="81" customWidth="1"/>
    <col min="14604" max="14604" width="14.125" style="81" customWidth="1"/>
    <col min="14605" max="14845" width="9" style="81"/>
    <col min="14846" max="14846" width="6" style="81" customWidth="1"/>
    <col min="14847" max="14847" width="15.625" style="81" customWidth="1"/>
    <col min="14848" max="14848" width="9" style="81"/>
    <col min="14849" max="14849" width="12.5" style="81" customWidth="1"/>
    <col min="14850" max="14850" width="13.125" style="81" customWidth="1"/>
    <col min="14851" max="14856" width="10.125" style="81" customWidth="1"/>
    <col min="14857" max="14859" width="13.25" style="81" customWidth="1"/>
    <col min="14860" max="14860" width="14.125" style="81" customWidth="1"/>
    <col min="14861" max="15101" width="9" style="81"/>
    <col min="15102" max="15102" width="6" style="81" customWidth="1"/>
    <col min="15103" max="15103" width="15.625" style="81" customWidth="1"/>
    <col min="15104" max="15104" width="9" style="81"/>
    <col min="15105" max="15105" width="12.5" style="81" customWidth="1"/>
    <col min="15106" max="15106" width="13.125" style="81" customWidth="1"/>
    <col min="15107" max="15112" width="10.125" style="81" customWidth="1"/>
    <col min="15113" max="15115" width="13.25" style="81" customWidth="1"/>
    <col min="15116" max="15116" width="14.125" style="81" customWidth="1"/>
    <col min="15117" max="15357" width="9" style="81"/>
    <col min="15358" max="15358" width="6" style="81" customWidth="1"/>
    <col min="15359" max="15359" width="15.625" style="81" customWidth="1"/>
    <col min="15360" max="15360" width="9" style="81"/>
    <col min="15361" max="15361" width="12.5" style="81" customWidth="1"/>
    <col min="15362" max="15362" width="13.125" style="81" customWidth="1"/>
    <col min="15363" max="15368" width="10.125" style="81" customWidth="1"/>
    <col min="15369" max="15371" width="13.25" style="81" customWidth="1"/>
    <col min="15372" max="15372" width="14.125" style="81" customWidth="1"/>
    <col min="15373" max="15613" width="9" style="81"/>
    <col min="15614" max="15614" width="6" style="81" customWidth="1"/>
    <col min="15615" max="15615" width="15.625" style="81" customWidth="1"/>
    <col min="15616" max="15616" width="9" style="81"/>
    <col min="15617" max="15617" width="12.5" style="81" customWidth="1"/>
    <col min="15618" max="15618" width="13.125" style="81" customWidth="1"/>
    <col min="15619" max="15624" width="10.125" style="81" customWidth="1"/>
    <col min="15625" max="15627" width="13.25" style="81" customWidth="1"/>
    <col min="15628" max="15628" width="14.125" style="81" customWidth="1"/>
    <col min="15629" max="15869" width="9" style="81"/>
    <col min="15870" max="15870" width="6" style="81" customWidth="1"/>
    <col min="15871" max="15871" width="15.625" style="81" customWidth="1"/>
    <col min="15872" max="15872" width="9" style="81"/>
    <col min="15873" max="15873" width="12.5" style="81" customWidth="1"/>
    <col min="15874" max="15874" width="13.125" style="81" customWidth="1"/>
    <col min="15875" max="15880" width="10.125" style="81" customWidth="1"/>
    <col min="15881" max="15883" width="13.25" style="81" customWidth="1"/>
    <col min="15884" max="15884" width="14.125" style="81" customWidth="1"/>
    <col min="15885" max="16125" width="9" style="81"/>
    <col min="16126" max="16126" width="6" style="81" customWidth="1"/>
    <col min="16127" max="16127" width="15.625" style="81" customWidth="1"/>
    <col min="16128" max="16128" width="9" style="81"/>
    <col min="16129" max="16129" width="12.5" style="81" customWidth="1"/>
    <col min="16130" max="16130" width="13.125" style="81" customWidth="1"/>
    <col min="16131" max="16136" width="10.125" style="81" customWidth="1"/>
    <col min="16137" max="16139" width="13.25" style="81" customWidth="1"/>
    <col min="16140" max="16140" width="14.125" style="81" customWidth="1"/>
    <col min="16141" max="16384" width="9" style="81"/>
  </cols>
  <sheetData>
    <row r="1" spans="1:12">
      <c r="A1" s="453" t="s">
        <v>1562</v>
      </c>
    </row>
    <row r="2" spans="1:12" ht="45" customHeight="1">
      <c r="A2" s="599" t="s">
        <v>1004</v>
      </c>
      <c r="B2" s="692"/>
      <c r="C2" s="692"/>
      <c r="D2" s="692"/>
      <c r="E2" s="692"/>
      <c r="F2" s="692"/>
      <c r="G2" s="692"/>
      <c r="H2" s="692"/>
      <c r="I2" s="692"/>
      <c r="J2" s="692"/>
      <c r="K2" s="692"/>
      <c r="L2" s="692"/>
    </row>
    <row r="3" spans="1:12" ht="15" customHeight="1">
      <c r="H3" s="693" t="s">
        <v>1</v>
      </c>
      <c r="I3" s="693"/>
    </row>
    <row r="4" spans="1:12" customFormat="1" ht="15" customHeight="1">
      <c r="A4" s="694" t="s">
        <v>2</v>
      </c>
      <c r="B4" s="694" t="s">
        <v>269</v>
      </c>
      <c r="C4" s="694" t="s">
        <v>2072</v>
      </c>
      <c r="D4" s="694" t="s">
        <v>2073</v>
      </c>
      <c r="E4" s="694" t="s">
        <v>2074</v>
      </c>
      <c r="F4" s="694" t="s">
        <v>1527</v>
      </c>
      <c r="G4" s="694" t="s">
        <v>701</v>
      </c>
      <c r="H4" s="694" t="s">
        <v>2075</v>
      </c>
      <c r="I4" s="694" t="s">
        <v>1528</v>
      </c>
      <c r="J4" s="695" t="s">
        <v>1529</v>
      </c>
      <c r="K4" s="696"/>
      <c r="L4" s="697"/>
    </row>
    <row r="5" spans="1:12" customFormat="1" ht="35.450000000000003" customHeight="1">
      <c r="A5" s="694"/>
      <c r="B5" s="694"/>
      <c r="C5" s="694"/>
      <c r="D5" s="694"/>
      <c r="E5" s="694"/>
      <c r="F5" s="694"/>
      <c r="G5" s="694"/>
      <c r="H5" s="694"/>
      <c r="I5" s="694"/>
      <c r="J5" s="425" t="s">
        <v>702</v>
      </c>
      <c r="K5" s="425" t="s">
        <v>703</v>
      </c>
      <c r="L5" s="425" t="s">
        <v>704</v>
      </c>
    </row>
    <row r="6" spans="1:12" customFormat="1">
      <c r="A6" s="427" t="s">
        <v>12</v>
      </c>
      <c r="B6" s="83">
        <f>B7+B113</f>
        <v>7100</v>
      </c>
      <c r="C6" s="83">
        <f>C7+C113</f>
        <v>1200</v>
      </c>
      <c r="D6" s="83">
        <f t="shared" ref="D6:L6" si="0">D7+D113</f>
        <v>250</v>
      </c>
      <c r="E6" s="83">
        <f t="shared" si="0"/>
        <v>840</v>
      </c>
      <c r="F6" s="83">
        <f t="shared" si="0"/>
        <v>1200</v>
      </c>
      <c r="G6" s="83">
        <f t="shared" si="0"/>
        <v>690</v>
      </c>
      <c r="H6" s="83">
        <f t="shared" si="0"/>
        <v>150</v>
      </c>
      <c r="I6" s="83">
        <f t="shared" si="0"/>
        <v>1950</v>
      </c>
      <c r="J6" s="83">
        <f t="shared" si="0"/>
        <v>843</v>
      </c>
      <c r="K6" s="83">
        <f t="shared" si="0"/>
        <v>570</v>
      </c>
      <c r="L6" s="83">
        <f t="shared" si="0"/>
        <v>537</v>
      </c>
    </row>
    <row r="7" spans="1:12" s="127" customFormat="1">
      <c r="A7" s="427" t="s">
        <v>13</v>
      </c>
      <c r="B7" s="83">
        <f>B8+B17+B25+B34+B40+B49+B57+B64+B73+B84+B92+B98+B106</f>
        <v>6280</v>
      </c>
      <c r="C7" s="83">
        <f>C8+C17+C25+C34+C40+C49+C57+C64+C73+C84+C92+C98+C106</f>
        <v>1200</v>
      </c>
      <c r="D7" s="83">
        <v>250</v>
      </c>
      <c r="E7" s="83">
        <f t="shared" ref="E7:L7" si="1">E8+E17+E25+E34+E40+E49+E57+E64+E73+E84+E92+E98+E106</f>
        <v>840</v>
      </c>
      <c r="F7" s="83">
        <f t="shared" si="1"/>
        <v>1200</v>
      </c>
      <c r="G7" s="83">
        <f t="shared" si="1"/>
        <v>690</v>
      </c>
      <c r="H7" s="83">
        <f t="shared" si="1"/>
        <v>150</v>
      </c>
      <c r="I7" s="83">
        <f t="shared" si="1"/>
        <v>1950</v>
      </c>
      <c r="J7" s="83">
        <f t="shared" si="1"/>
        <v>843</v>
      </c>
      <c r="K7" s="83">
        <f t="shared" si="1"/>
        <v>570</v>
      </c>
      <c r="L7" s="83">
        <f t="shared" si="1"/>
        <v>537</v>
      </c>
    </row>
    <row r="8" spans="1:12" s="127" customFormat="1">
      <c r="A8" s="427" t="s">
        <v>15</v>
      </c>
      <c r="B8" s="83">
        <f t="shared" ref="B8:B42" si="2">SUM(C8:I8)</f>
        <v>705</v>
      </c>
      <c r="C8" s="83">
        <f>SUM(C9:C16)</f>
        <v>200</v>
      </c>
      <c r="D8" s="83"/>
      <c r="E8" s="83">
        <f t="shared" ref="E8:I8" si="3">SUM(E9:E16)</f>
        <v>100</v>
      </c>
      <c r="F8" s="83">
        <f t="shared" si="3"/>
        <v>80</v>
      </c>
      <c r="G8" s="83">
        <f t="shared" si="3"/>
        <v>180</v>
      </c>
      <c r="H8" s="83"/>
      <c r="I8" s="83">
        <f t="shared" si="3"/>
        <v>145</v>
      </c>
      <c r="J8" s="83">
        <f t="shared" ref="J8:L8" si="4">SUM(J9:J14)</f>
        <v>70</v>
      </c>
      <c r="K8" s="83">
        <f t="shared" si="4"/>
        <v>0</v>
      </c>
      <c r="L8" s="83">
        <f t="shared" si="4"/>
        <v>75</v>
      </c>
    </row>
    <row r="9" spans="1:12" customFormat="1">
      <c r="A9" s="428" t="s">
        <v>16</v>
      </c>
      <c r="B9" s="429">
        <f t="shared" si="2"/>
        <v>160</v>
      </c>
      <c r="C9" s="429" t="s">
        <v>1530</v>
      </c>
      <c r="D9" s="429"/>
      <c r="E9" s="429"/>
      <c r="F9" s="429" t="s">
        <v>1530</v>
      </c>
      <c r="G9" s="429">
        <v>90</v>
      </c>
      <c r="H9" s="429"/>
      <c r="I9" s="429">
        <f t="shared" ref="I9:I14" si="5">SUM(J9:L9)</f>
        <v>70</v>
      </c>
      <c r="J9" s="429">
        <v>70</v>
      </c>
      <c r="K9" s="429"/>
      <c r="L9" s="429"/>
    </row>
    <row r="10" spans="1:12" customFormat="1">
      <c r="A10" s="428" t="s">
        <v>173</v>
      </c>
      <c r="B10" s="429">
        <f t="shared" si="2"/>
        <v>75</v>
      </c>
      <c r="C10" s="429"/>
      <c r="D10" s="429"/>
      <c r="E10" s="429"/>
      <c r="F10" s="429">
        <v>30</v>
      </c>
      <c r="G10" s="429">
        <v>30</v>
      </c>
      <c r="H10" s="429"/>
      <c r="I10" s="429">
        <f t="shared" si="5"/>
        <v>15</v>
      </c>
      <c r="J10" s="429"/>
      <c r="K10" s="429"/>
      <c r="L10" s="429">
        <v>15</v>
      </c>
    </row>
    <row r="11" spans="1:12" customFormat="1">
      <c r="A11" s="428" t="s">
        <v>174</v>
      </c>
      <c r="B11" s="429">
        <f t="shared" si="2"/>
        <v>115</v>
      </c>
      <c r="C11" s="429"/>
      <c r="D11" s="429"/>
      <c r="E11" s="429">
        <v>100</v>
      </c>
      <c r="F11" s="429"/>
      <c r="G11" s="429"/>
      <c r="H11" s="429"/>
      <c r="I11" s="429">
        <f t="shared" si="5"/>
        <v>15</v>
      </c>
      <c r="J11" s="429"/>
      <c r="K11" s="429"/>
      <c r="L11" s="429">
        <v>15</v>
      </c>
    </row>
    <row r="12" spans="1:12" customFormat="1">
      <c r="A12" s="428" t="s">
        <v>175</v>
      </c>
      <c r="B12" s="429">
        <f t="shared" si="2"/>
        <v>15</v>
      </c>
      <c r="C12" s="429"/>
      <c r="D12" s="429"/>
      <c r="E12" s="429"/>
      <c r="F12" s="429"/>
      <c r="G12" s="429"/>
      <c r="H12" s="429"/>
      <c r="I12" s="429">
        <f t="shared" si="5"/>
        <v>15</v>
      </c>
      <c r="J12" s="429"/>
      <c r="K12" s="429"/>
      <c r="L12" s="429">
        <v>15</v>
      </c>
    </row>
    <row r="13" spans="1:12" customFormat="1">
      <c r="A13" s="428" t="s">
        <v>176</v>
      </c>
      <c r="B13" s="429">
        <f t="shared" si="2"/>
        <v>15</v>
      </c>
      <c r="C13" s="429"/>
      <c r="D13" s="429"/>
      <c r="E13" s="429"/>
      <c r="F13" s="429"/>
      <c r="G13" s="429"/>
      <c r="H13" s="429"/>
      <c r="I13" s="429">
        <f t="shared" si="5"/>
        <v>15</v>
      </c>
      <c r="J13" s="429"/>
      <c r="K13" s="429"/>
      <c r="L13" s="429">
        <v>15</v>
      </c>
    </row>
    <row r="14" spans="1:12" customFormat="1">
      <c r="A14" s="428" t="s">
        <v>177</v>
      </c>
      <c r="B14" s="429">
        <f t="shared" si="2"/>
        <v>15</v>
      </c>
      <c r="C14" s="429"/>
      <c r="D14" s="429"/>
      <c r="E14" s="429"/>
      <c r="F14" s="429"/>
      <c r="G14" s="429"/>
      <c r="H14" s="429"/>
      <c r="I14" s="429">
        <f t="shared" si="5"/>
        <v>15</v>
      </c>
      <c r="J14" s="429"/>
      <c r="K14" s="429"/>
      <c r="L14" s="429">
        <v>15</v>
      </c>
    </row>
    <row r="15" spans="1:12" customFormat="1">
      <c r="A15" s="428" t="s">
        <v>1531</v>
      </c>
      <c r="B15" s="429">
        <f t="shared" si="2"/>
        <v>290</v>
      </c>
      <c r="C15" s="429">
        <v>200</v>
      </c>
      <c r="D15" s="429"/>
      <c r="E15" s="429"/>
      <c r="F15" s="429">
        <v>30</v>
      </c>
      <c r="G15" s="429">
        <v>60</v>
      </c>
      <c r="H15" s="429"/>
      <c r="I15" s="429"/>
      <c r="J15" s="429"/>
      <c r="K15" s="429"/>
      <c r="L15" s="429"/>
    </row>
    <row r="16" spans="1:12" customFormat="1">
      <c r="A16" s="428" t="s">
        <v>1532</v>
      </c>
      <c r="B16" s="429">
        <f t="shared" si="2"/>
        <v>20</v>
      </c>
      <c r="C16" s="429"/>
      <c r="D16" s="429"/>
      <c r="E16" s="429"/>
      <c r="F16" s="429">
        <v>20</v>
      </c>
      <c r="G16" s="429"/>
      <c r="H16" s="429"/>
      <c r="I16" s="429"/>
      <c r="J16" s="429"/>
      <c r="K16" s="429"/>
      <c r="L16" s="429"/>
    </row>
    <row r="17" spans="1:12" s="127" customFormat="1">
      <c r="A17" s="427" t="s">
        <v>17</v>
      </c>
      <c r="B17" s="83">
        <f t="shared" si="2"/>
        <v>384</v>
      </c>
      <c r="C17" s="83"/>
      <c r="D17" s="83">
        <f>SUM(D18:D24)</f>
        <v>75</v>
      </c>
      <c r="E17" s="83">
        <f>SUM(E18:E24)</f>
        <v>100</v>
      </c>
      <c r="F17" s="83">
        <f t="shared" ref="F17:L17" si="6">SUM(F18:F24)</f>
        <v>50</v>
      </c>
      <c r="G17" s="83">
        <f t="shared" si="6"/>
        <v>30</v>
      </c>
      <c r="H17" s="83"/>
      <c r="I17" s="83">
        <f t="shared" si="6"/>
        <v>129</v>
      </c>
      <c r="J17" s="83">
        <f t="shared" si="6"/>
        <v>60</v>
      </c>
      <c r="K17" s="83">
        <f t="shared" si="6"/>
        <v>24</v>
      </c>
      <c r="L17" s="83">
        <f t="shared" si="6"/>
        <v>45</v>
      </c>
    </row>
    <row r="18" spans="1:12" customFormat="1">
      <c r="A18" s="428" t="s">
        <v>18</v>
      </c>
      <c r="B18" s="429">
        <f t="shared" si="2"/>
        <v>70</v>
      </c>
      <c r="C18" s="429"/>
      <c r="D18" s="429" t="s">
        <v>1533</v>
      </c>
      <c r="E18" s="429"/>
      <c r="F18" s="429">
        <v>10</v>
      </c>
      <c r="G18" s="429"/>
      <c r="H18" s="429"/>
      <c r="I18" s="429">
        <f>SUM(J18:L18)</f>
        <v>60</v>
      </c>
      <c r="J18" s="429">
        <v>60</v>
      </c>
      <c r="K18" s="429"/>
      <c r="L18" s="429" t="s">
        <v>586</v>
      </c>
    </row>
    <row r="19" spans="1:12" customFormat="1">
      <c r="A19" s="428" t="s">
        <v>178</v>
      </c>
      <c r="B19" s="429">
        <f t="shared" si="2"/>
        <v>15</v>
      </c>
      <c r="C19" s="429"/>
      <c r="D19" s="429"/>
      <c r="E19" s="429"/>
      <c r="F19" s="429"/>
      <c r="G19" s="429"/>
      <c r="H19" s="429"/>
      <c r="I19" s="429">
        <f>SUM(J19:L19)</f>
        <v>15</v>
      </c>
      <c r="J19" s="429"/>
      <c r="K19" s="429"/>
      <c r="L19" s="429">
        <v>15</v>
      </c>
    </row>
    <row r="20" spans="1:12" customFormat="1">
      <c r="A20" s="428" t="s">
        <v>179</v>
      </c>
      <c r="B20" s="429">
        <f t="shared" si="2"/>
        <v>25</v>
      </c>
      <c r="C20" s="429"/>
      <c r="D20" s="429"/>
      <c r="E20" s="429"/>
      <c r="F20" s="429">
        <v>10</v>
      </c>
      <c r="G20" s="429"/>
      <c r="H20" s="429"/>
      <c r="I20" s="429">
        <f>SUM(J20:L20)</f>
        <v>15</v>
      </c>
      <c r="J20" s="429"/>
      <c r="K20" s="429"/>
      <c r="L20" s="429">
        <v>15</v>
      </c>
    </row>
    <row r="21" spans="1:12" customFormat="1">
      <c r="A21" s="428" t="s">
        <v>180</v>
      </c>
      <c r="B21" s="429">
        <f t="shared" si="2"/>
        <v>55</v>
      </c>
      <c r="C21" s="429"/>
      <c r="D21" s="429"/>
      <c r="E21" s="429"/>
      <c r="F21" s="429">
        <v>10</v>
      </c>
      <c r="G21" s="429">
        <v>30</v>
      </c>
      <c r="H21" s="429"/>
      <c r="I21" s="429">
        <f>SUM(J21:L21)</f>
        <v>15</v>
      </c>
      <c r="J21" s="429"/>
      <c r="K21" s="429"/>
      <c r="L21" s="429">
        <v>15</v>
      </c>
    </row>
    <row r="22" spans="1:12" customFormat="1">
      <c r="A22" s="428" t="s">
        <v>1534</v>
      </c>
      <c r="B22" s="429">
        <f t="shared" si="2"/>
        <v>75</v>
      </c>
      <c r="C22" s="429"/>
      <c r="D22" s="429">
        <v>75</v>
      </c>
      <c r="E22" s="429"/>
      <c r="F22" s="429"/>
      <c r="G22" s="429"/>
      <c r="H22" s="429"/>
      <c r="I22" s="429"/>
      <c r="J22" s="429"/>
      <c r="K22" s="429"/>
      <c r="L22" s="429"/>
    </row>
    <row r="23" spans="1:12" customFormat="1">
      <c r="A23" s="428" t="s">
        <v>19</v>
      </c>
      <c r="B23" s="429">
        <f t="shared" si="2"/>
        <v>22</v>
      </c>
      <c r="C23" s="429"/>
      <c r="D23" s="429"/>
      <c r="E23" s="429"/>
      <c r="F23" s="429">
        <v>10</v>
      </c>
      <c r="G23" s="429"/>
      <c r="H23" s="429"/>
      <c r="I23" s="429">
        <f>SUM(J23:L23)</f>
        <v>12</v>
      </c>
      <c r="J23" s="429"/>
      <c r="K23" s="429">
        <v>12</v>
      </c>
      <c r="L23" s="429" t="s">
        <v>586</v>
      </c>
    </row>
    <row r="24" spans="1:12" customFormat="1">
      <c r="A24" s="428" t="s">
        <v>20</v>
      </c>
      <c r="B24" s="429">
        <f t="shared" si="2"/>
        <v>122</v>
      </c>
      <c r="C24" s="429"/>
      <c r="D24" s="429"/>
      <c r="E24" s="429">
        <v>100</v>
      </c>
      <c r="F24" s="429">
        <v>10</v>
      </c>
      <c r="G24" s="429"/>
      <c r="H24" s="429"/>
      <c r="I24" s="429">
        <f>SUM(J24:L24)</f>
        <v>12</v>
      </c>
      <c r="J24" s="429"/>
      <c r="K24" s="429">
        <v>12</v>
      </c>
      <c r="L24" s="429"/>
    </row>
    <row r="25" spans="1:12" s="127" customFormat="1">
      <c r="A25" s="427" t="s">
        <v>21</v>
      </c>
      <c r="B25" s="83">
        <f t="shared" si="2"/>
        <v>620</v>
      </c>
      <c r="C25" s="83">
        <f t="shared" ref="C25:L25" si="7">SUM(C26:C33)</f>
        <v>200</v>
      </c>
      <c r="D25" s="83"/>
      <c r="E25" s="83">
        <f t="shared" si="7"/>
        <v>85</v>
      </c>
      <c r="F25" s="83">
        <f t="shared" si="7"/>
        <v>170</v>
      </c>
      <c r="G25" s="83"/>
      <c r="H25" s="83"/>
      <c r="I25" s="83">
        <f t="shared" si="7"/>
        <v>165</v>
      </c>
      <c r="J25" s="83">
        <f t="shared" si="7"/>
        <v>60</v>
      </c>
      <c r="K25" s="83">
        <f t="shared" si="7"/>
        <v>75</v>
      </c>
      <c r="L25" s="83">
        <f t="shared" si="7"/>
        <v>30</v>
      </c>
    </row>
    <row r="26" spans="1:12" customFormat="1">
      <c r="A26" s="428" t="s">
        <v>22</v>
      </c>
      <c r="B26" s="429">
        <f t="shared" si="2"/>
        <v>80</v>
      </c>
      <c r="C26" s="429"/>
      <c r="D26" s="429"/>
      <c r="E26" s="429"/>
      <c r="F26" s="429">
        <v>20</v>
      </c>
      <c r="G26" s="429"/>
      <c r="H26" s="429"/>
      <c r="I26" s="429">
        <f t="shared" ref="I26:I33" si="8">SUM(J26:L26)</f>
        <v>60</v>
      </c>
      <c r="J26" s="429">
        <v>60</v>
      </c>
      <c r="K26" s="429"/>
      <c r="L26" s="429" t="s">
        <v>586</v>
      </c>
    </row>
    <row r="27" spans="1:12" customFormat="1">
      <c r="A27" s="428" t="s">
        <v>181</v>
      </c>
      <c r="B27" s="429">
        <f t="shared" si="2"/>
        <v>55</v>
      </c>
      <c r="C27" s="429"/>
      <c r="D27" s="429"/>
      <c r="E27" s="429"/>
      <c r="F27" s="429">
        <v>40</v>
      </c>
      <c r="G27" s="429"/>
      <c r="H27" s="429"/>
      <c r="I27" s="429">
        <f t="shared" si="8"/>
        <v>15</v>
      </c>
      <c r="J27" s="429"/>
      <c r="K27" s="429"/>
      <c r="L27" s="429">
        <v>15</v>
      </c>
    </row>
    <row r="28" spans="1:12" customFormat="1">
      <c r="A28" s="428" t="s">
        <v>182</v>
      </c>
      <c r="B28" s="429">
        <f t="shared" si="2"/>
        <v>25</v>
      </c>
      <c r="C28" s="429"/>
      <c r="D28" s="429"/>
      <c r="E28" s="429"/>
      <c r="F28" s="429">
        <v>10</v>
      </c>
      <c r="G28" s="429"/>
      <c r="H28" s="429"/>
      <c r="I28" s="429">
        <f t="shared" si="8"/>
        <v>15</v>
      </c>
      <c r="J28" s="429"/>
      <c r="K28" s="429"/>
      <c r="L28" s="429">
        <v>15</v>
      </c>
    </row>
    <row r="29" spans="1:12" customFormat="1">
      <c r="A29" s="428" t="s">
        <v>23</v>
      </c>
      <c r="B29" s="429">
        <f t="shared" si="2"/>
        <v>120</v>
      </c>
      <c r="C29" s="429"/>
      <c r="D29" s="429"/>
      <c r="E29" s="429">
        <v>85</v>
      </c>
      <c r="F29" s="429">
        <v>20</v>
      </c>
      <c r="G29" s="429"/>
      <c r="H29" s="429"/>
      <c r="I29" s="429">
        <f t="shared" si="8"/>
        <v>15</v>
      </c>
      <c r="J29" s="429"/>
      <c r="K29" s="429">
        <v>15</v>
      </c>
      <c r="L29" s="429"/>
    </row>
    <row r="30" spans="1:12" customFormat="1">
      <c r="A30" s="428" t="s">
        <v>24</v>
      </c>
      <c r="B30" s="429">
        <f t="shared" si="2"/>
        <v>45</v>
      </c>
      <c r="C30" s="429"/>
      <c r="D30" s="429"/>
      <c r="E30" s="429"/>
      <c r="F30" s="429">
        <v>30</v>
      </c>
      <c r="G30" s="429"/>
      <c r="H30" s="429"/>
      <c r="I30" s="429">
        <f t="shared" si="8"/>
        <v>15</v>
      </c>
      <c r="J30" s="429"/>
      <c r="K30" s="429">
        <v>15</v>
      </c>
      <c r="L30" s="429"/>
    </row>
    <row r="31" spans="1:12" customFormat="1">
      <c r="A31" s="489" t="s">
        <v>25</v>
      </c>
      <c r="B31" s="490">
        <f t="shared" si="2"/>
        <v>35</v>
      </c>
      <c r="C31" s="490"/>
      <c r="D31" s="490"/>
      <c r="E31" s="490"/>
      <c r="F31" s="490">
        <v>20</v>
      </c>
      <c r="G31" s="490"/>
      <c r="H31" s="490"/>
      <c r="I31" s="490">
        <f t="shared" si="8"/>
        <v>15</v>
      </c>
      <c r="J31" s="429"/>
      <c r="K31" s="429">
        <v>15</v>
      </c>
      <c r="L31" s="429"/>
    </row>
    <row r="32" spans="1:12" customFormat="1">
      <c r="A32" s="489" t="s">
        <v>27</v>
      </c>
      <c r="B32" s="490">
        <f t="shared" si="2"/>
        <v>235</v>
      </c>
      <c r="C32" s="490">
        <v>200</v>
      </c>
      <c r="D32" s="490"/>
      <c r="E32" s="490"/>
      <c r="F32" s="490">
        <v>20</v>
      </c>
      <c r="G32" s="490"/>
      <c r="H32" s="490"/>
      <c r="I32" s="490">
        <f t="shared" si="8"/>
        <v>15</v>
      </c>
      <c r="J32" s="429"/>
      <c r="K32" s="429">
        <v>15</v>
      </c>
      <c r="L32" s="429"/>
    </row>
    <row r="33" spans="1:12" customFormat="1">
      <c r="A33" s="489" t="s">
        <v>26</v>
      </c>
      <c r="B33" s="490">
        <f t="shared" si="2"/>
        <v>25</v>
      </c>
      <c r="C33" s="490"/>
      <c r="D33" s="490"/>
      <c r="E33" s="490"/>
      <c r="F33" s="490">
        <v>10</v>
      </c>
      <c r="G33" s="490"/>
      <c r="H33" s="490"/>
      <c r="I33" s="490">
        <f t="shared" si="8"/>
        <v>15</v>
      </c>
      <c r="J33" s="429"/>
      <c r="K33" s="429">
        <v>15</v>
      </c>
      <c r="L33" s="429"/>
    </row>
    <row r="34" spans="1:12" s="127" customFormat="1">
      <c r="A34" s="491" t="s">
        <v>28</v>
      </c>
      <c r="B34" s="492">
        <f t="shared" si="2"/>
        <v>187</v>
      </c>
      <c r="C34" s="492"/>
      <c r="D34" s="492"/>
      <c r="E34" s="492"/>
      <c r="F34" s="492">
        <f t="shared" ref="F34:L34" si="9">SUM(F35:F39)</f>
        <v>40</v>
      </c>
      <c r="G34" s="492">
        <f t="shared" si="9"/>
        <v>30</v>
      </c>
      <c r="H34" s="492"/>
      <c r="I34" s="492">
        <f t="shared" si="9"/>
        <v>117</v>
      </c>
      <c r="J34" s="83">
        <f t="shared" si="9"/>
        <v>60</v>
      </c>
      <c r="K34" s="83">
        <f t="shared" si="9"/>
        <v>12</v>
      </c>
      <c r="L34" s="83">
        <f t="shared" si="9"/>
        <v>45</v>
      </c>
    </row>
    <row r="35" spans="1:12" customFormat="1">
      <c r="A35" s="489" t="s">
        <v>29</v>
      </c>
      <c r="B35" s="490">
        <f t="shared" si="2"/>
        <v>100</v>
      </c>
      <c r="C35" s="490"/>
      <c r="D35" s="490"/>
      <c r="E35" s="490"/>
      <c r="F35" s="490">
        <v>10</v>
      </c>
      <c r="G35" s="490">
        <v>30</v>
      </c>
      <c r="H35" s="490"/>
      <c r="I35" s="490">
        <f>SUM(J35:L35)</f>
        <v>60</v>
      </c>
      <c r="J35" s="429">
        <v>60</v>
      </c>
      <c r="K35" s="429"/>
      <c r="L35" s="429" t="s">
        <v>586</v>
      </c>
    </row>
    <row r="36" spans="1:12" customFormat="1">
      <c r="A36" s="489" t="s">
        <v>187</v>
      </c>
      <c r="B36" s="490">
        <f t="shared" si="2"/>
        <v>15</v>
      </c>
      <c r="C36" s="490"/>
      <c r="D36" s="490"/>
      <c r="E36" s="490"/>
      <c r="F36" s="490"/>
      <c r="G36" s="490"/>
      <c r="H36" s="490"/>
      <c r="I36" s="490">
        <f>SUM(J36:L36)</f>
        <v>15</v>
      </c>
      <c r="J36" s="429"/>
      <c r="K36" s="429"/>
      <c r="L36" s="429">
        <v>15</v>
      </c>
    </row>
    <row r="37" spans="1:12" customFormat="1">
      <c r="A37" s="489" t="s">
        <v>188</v>
      </c>
      <c r="B37" s="490">
        <f t="shared" si="2"/>
        <v>25</v>
      </c>
      <c r="C37" s="490"/>
      <c r="D37" s="490"/>
      <c r="E37" s="490"/>
      <c r="F37" s="490">
        <v>10</v>
      </c>
      <c r="G37" s="490"/>
      <c r="H37" s="490"/>
      <c r="I37" s="490">
        <f>SUM(J37:L37)</f>
        <v>15</v>
      </c>
      <c r="J37" s="429"/>
      <c r="K37" s="429"/>
      <c r="L37" s="429">
        <v>15</v>
      </c>
    </row>
    <row r="38" spans="1:12" customFormat="1">
      <c r="A38" s="489" t="s">
        <v>189</v>
      </c>
      <c r="B38" s="490">
        <f t="shared" si="2"/>
        <v>15</v>
      </c>
      <c r="C38" s="490"/>
      <c r="D38" s="490"/>
      <c r="E38" s="490"/>
      <c r="F38" s="490"/>
      <c r="G38" s="490"/>
      <c r="H38" s="490"/>
      <c r="I38" s="490">
        <f>SUM(J38:L38)</f>
        <v>15</v>
      </c>
      <c r="J38" s="429"/>
      <c r="K38" s="429"/>
      <c r="L38" s="429">
        <v>15</v>
      </c>
    </row>
    <row r="39" spans="1:12" customFormat="1">
      <c r="A39" s="489" t="s">
        <v>30</v>
      </c>
      <c r="B39" s="490">
        <f t="shared" si="2"/>
        <v>32</v>
      </c>
      <c r="C39" s="490"/>
      <c r="D39" s="490"/>
      <c r="E39" s="490"/>
      <c r="F39" s="490">
        <v>20</v>
      </c>
      <c r="G39" s="490"/>
      <c r="H39" s="490"/>
      <c r="I39" s="490">
        <f>SUM(J39:L39)</f>
        <v>12</v>
      </c>
      <c r="J39" s="429"/>
      <c r="K39" s="429">
        <v>12</v>
      </c>
      <c r="L39" s="429"/>
    </row>
    <row r="40" spans="1:12" s="127" customFormat="1">
      <c r="A40" s="491" t="s">
        <v>31</v>
      </c>
      <c r="B40" s="492">
        <f t="shared" si="2"/>
        <v>840</v>
      </c>
      <c r="C40" s="492">
        <f t="shared" ref="C40:L40" si="10">SUM(C41:C48)</f>
        <v>200</v>
      </c>
      <c r="D40" s="492">
        <f t="shared" si="10"/>
        <v>75</v>
      </c>
      <c r="E40" s="492">
        <f t="shared" si="10"/>
        <v>100</v>
      </c>
      <c r="F40" s="492">
        <f t="shared" si="10"/>
        <v>110</v>
      </c>
      <c r="G40" s="492">
        <f t="shared" si="10"/>
        <v>150</v>
      </c>
      <c r="H40" s="492">
        <f t="shared" si="10"/>
        <v>30</v>
      </c>
      <c r="I40" s="492">
        <f t="shared" si="10"/>
        <v>175</v>
      </c>
      <c r="J40" s="83">
        <f t="shared" si="10"/>
        <v>70</v>
      </c>
      <c r="K40" s="83">
        <f t="shared" si="10"/>
        <v>60</v>
      </c>
      <c r="L40" s="83">
        <f t="shared" si="10"/>
        <v>45</v>
      </c>
    </row>
    <row r="41" spans="1:12" customFormat="1">
      <c r="A41" s="489" t="s">
        <v>32</v>
      </c>
      <c r="B41" s="490">
        <f t="shared" si="2"/>
        <v>170</v>
      </c>
      <c r="C41" s="490"/>
      <c r="D41" s="490"/>
      <c r="E41" s="490"/>
      <c r="F41" s="490">
        <v>40</v>
      </c>
      <c r="G41" s="490">
        <v>60</v>
      </c>
      <c r="H41" s="490"/>
      <c r="I41" s="490">
        <f t="shared" ref="I41:I48" si="11">SUM(J41:L41)</f>
        <v>70</v>
      </c>
      <c r="J41" s="429">
        <v>70</v>
      </c>
      <c r="K41" s="429"/>
      <c r="L41" s="429" t="s">
        <v>586</v>
      </c>
    </row>
    <row r="42" spans="1:12" customFormat="1">
      <c r="A42" s="489" t="s">
        <v>190</v>
      </c>
      <c r="B42" s="490">
        <f t="shared" si="2"/>
        <v>225</v>
      </c>
      <c r="C42" s="490">
        <v>200</v>
      </c>
      <c r="D42" s="490"/>
      <c r="E42" s="490"/>
      <c r="F42" s="490">
        <v>10</v>
      </c>
      <c r="G42" s="490"/>
      <c r="H42" s="490"/>
      <c r="I42" s="490">
        <f t="shared" si="11"/>
        <v>15</v>
      </c>
      <c r="J42" s="429"/>
      <c r="K42" s="429"/>
      <c r="L42" s="429">
        <v>15</v>
      </c>
    </row>
    <row r="43" spans="1:12" customFormat="1">
      <c r="A43" s="489" t="s">
        <v>191</v>
      </c>
      <c r="B43" s="490">
        <f t="shared" ref="B43:B106" si="12">SUM(C43:I43)</f>
        <v>25</v>
      </c>
      <c r="C43" s="490"/>
      <c r="D43" s="490"/>
      <c r="E43" s="490"/>
      <c r="F43" s="490">
        <v>10</v>
      </c>
      <c r="G43" s="490"/>
      <c r="H43" s="490"/>
      <c r="I43" s="490">
        <f t="shared" si="11"/>
        <v>15</v>
      </c>
      <c r="J43" s="429"/>
      <c r="K43" s="429"/>
      <c r="L43" s="429">
        <v>15</v>
      </c>
    </row>
    <row r="44" spans="1:12" customFormat="1">
      <c r="A44" s="489" t="s">
        <v>192</v>
      </c>
      <c r="B44" s="490">
        <f t="shared" si="12"/>
        <v>25</v>
      </c>
      <c r="C44" s="490"/>
      <c r="D44" s="490"/>
      <c r="E44" s="490"/>
      <c r="F44" s="490">
        <v>10</v>
      </c>
      <c r="G44" s="490"/>
      <c r="H44" s="490"/>
      <c r="I44" s="490">
        <f t="shared" si="11"/>
        <v>15</v>
      </c>
      <c r="J44" s="429"/>
      <c r="K44" s="429"/>
      <c r="L44" s="429">
        <v>15</v>
      </c>
    </row>
    <row r="45" spans="1:12" customFormat="1">
      <c r="A45" s="489" t="s">
        <v>34</v>
      </c>
      <c r="B45" s="490">
        <f t="shared" si="12"/>
        <v>25</v>
      </c>
      <c r="C45" s="490"/>
      <c r="D45" s="490"/>
      <c r="E45" s="490"/>
      <c r="F45" s="490">
        <v>10</v>
      </c>
      <c r="G45" s="490"/>
      <c r="H45" s="490"/>
      <c r="I45" s="490">
        <f t="shared" si="11"/>
        <v>15</v>
      </c>
      <c r="J45" s="429"/>
      <c r="K45" s="429">
        <v>15</v>
      </c>
      <c r="L45" s="429"/>
    </row>
    <row r="46" spans="1:12" customFormat="1">
      <c r="A46" s="489" t="s">
        <v>33</v>
      </c>
      <c r="B46" s="490">
        <f t="shared" si="12"/>
        <v>100</v>
      </c>
      <c r="C46" s="490"/>
      <c r="D46" s="490">
        <v>75</v>
      </c>
      <c r="E46" s="490"/>
      <c r="F46" s="490">
        <v>10</v>
      </c>
      <c r="G46" s="490"/>
      <c r="H46" s="490"/>
      <c r="I46" s="490">
        <f t="shared" si="11"/>
        <v>15</v>
      </c>
      <c r="J46" s="429"/>
      <c r="K46" s="429">
        <v>15</v>
      </c>
      <c r="L46" s="429"/>
    </row>
    <row r="47" spans="1:12" customFormat="1">
      <c r="A47" s="489" t="s">
        <v>36</v>
      </c>
      <c r="B47" s="490">
        <f t="shared" si="12"/>
        <v>215</v>
      </c>
      <c r="C47" s="490"/>
      <c r="D47" s="490"/>
      <c r="E47" s="490">
        <v>100</v>
      </c>
      <c r="F47" s="490">
        <v>10</v>
      </c>
      <c r="G47" s="490">
        <v>90</v>
      </c>
      <c r="H47" s="490"/>
      <c r="I47" s="490">
        <f t="shared" si="11"/>
        <v>15</v>
      </c>
      <c r="J47" s="429"/>
      <c r="K47" s="429">
        <v>15</v>
      </c>
      <c r="L47" s="429"/>
    </row>
    <row r="48" spans="1:12" customFormat="1">
      <c r="A48" s="489" t="s">
        <v>35</v>
      </c>
      <c r="B48" s="490">
        <f t="shared" si="12"/>
        <v>55</v>
      </c>
      <c r="C48" s="490"/>
      <c r="D48" s="490"/>
      <c r="E48" s="490"/>
      <c r="F48" s="490">
        <v>10</v>
      </c>
      <c r="G48" s="490"/>
      <c r="H48" s="490">
        <v>30</v>
      </c>
      <c r="I48" s="490">
        <f t="shared" si="11"/>
        <v>15</v>
      </c>
      <c r="J48" s="429"/>
      <c r="K48" s="429">
        <v>15</v>
      </c>
      <c r="L48" s="429"/>
    </row>
    <row r="49" spans="1:12" s="127" customFormat="1">
      <c r="A49" s="491" t="s">
        <v>37</v>
      </c>
      <c r="B49" s="492">
        <f t="shared" si="12"/>
        <v>400</v>
      </c>
      <c r="C49" s="492"/>
      <c r="D49" s="492"/>
      <c r="E49" s="492">
        <f t="shared" ref="E49:L49" si="13">SUM(E50:E56)</f>
        <v>100</v>
      </c>
      <c r="F49" s="492">
        <f t="shared" si="13"/>
        <v>90</v>
      </c>
      <c r="G49" s="492">
        <f t="shared" si="13"/>
        <v>60</v>
      </c>
      <c r="H49" s="492"/>
      <c r="I49" s="492">
        <f t="shared" si="13"/>
        <v>150</v>
      </c>
      <c r="J49" s="83">
        <f t="shared" si="13"/>
        <v>60</v>
      </c>
      <c r="K49" s="83">
        <f t="shared" si="13"/>
        <v>60</v>
      </c>
      <c r="L49" s="83">
        <f t="shared" si="13"/>
        <v>30</v>
      </c>
    </row>
    <row r="50" spans="1:12" customFormat="1">
      <c r="A50" s="489" t="s">
        <v>38</v>
      </c>
      <c r="B50" s="490">
        <f t="shared" si="12"/>
        <v>130</v>
      </c>
      <c r="C50" s="490"/>
      <c r="D50" s="490"/>
      <c r="E50" s="490"/>
      <c r="F50" s="490">
        <v>10</v>
      </c>
      <c r="G50" s="490">
        <v>60</v>
      </c>
      <c r="H50" s="490"/>
      <c r="I50" s="490">
        <f t="shared" ref="I50:I56" si="14">SUM(J50:L50)</f>
        <v>60</v>
      </c>
      <c r="J50" s="429">
        <v>60</v>
      </c>
      <c r="K50" s="429"/>
      <c r="L50" s="429" t="s">
        <v>586</v>
      </c>
    </row>
    <row r="51" spans="1:12" customFormat="1">
      <c r="A51" s="489" t="s">
        <v>193</v>
      </c>
      <c r="B51" s="490">
        <f t="shared" si="12"/>
        <v>45</v>
      </c>
      <c r="C51" s="490"/>
      <c r="D51" s="490"/>
      <c r="E51" s="490"/>
      <c r="F51" s="490">
        <v>30</v>
      </c>
      <c r="G51" s="490"/>
      <c r="H51" s="490"/>
      <c r="I51" s="490">
        <f t="shared" si="14"/>
        <v>15</v>
      </c>
      <c r="J51" s="429"/>
      <c r="K51" s="429"/>
      <c r="L51" s="429">
        <v>15</v>
      </c>
    </row>
    <row r="52" spans="1:12" customFormat="1">
      <c r="A52" s="489" t="s">
        <v>194</v>
      </c>
      <c r="B52" s="490">
        <f t="shared" si="12"/>
        <v>25</v>
      </c>
      <c r="C52" s="490"/>
      <c r="D52" s="490"/>
      <c r="E52" s="490"/>
      <c r="F52" s="490">
        <v>10</v>
      </c>
      <c r="G52" s="490"/>
      <c r="H52" s="490"/>
      <c r="I52" s="490">
        <f t="shared" si="14"/>
        <v>15</v>
      </c>
      <c r="J52" s="429"/>
      <c r="K52" s="429"/>
      <c r="L52" s="429">
        <v>15</v>
      </c>
    </row>
    <row r="53" spans="1:12" customFormat="1">
      <c r="A53" s="489" t="s">
        <v>39</v>
      </c>
      <c r="B53" s="490">
        <f t="shared" si="12"/>
        <v>115</v>
      </c>
      <c r="C53" s="490"/>
      <c r="D53" s="490"/>
      <c r="E53" s="490">
        <v>100</v>
      </c>
      <c r="F53" s="490"/>
      <c r="G53" s="490"/>
      <c r="H53" s="490"/>
      <c r="I53" s="490">
        <f t="shared" si="14"/>
        <v>15</v>
      </c>
      <c r="J53" s="429"/>
      <c r="K53" s="429">
        <v>15</v>
      </c>
      <c r="L53" s="429"/>
    </row>
    <row r="54" spans="1:12" customFormat="1">
      <c r="A54" s="489" t="s">
        <v>41</v>
      </c>
      <c r="B54" s="490">
        <f t="shared" si="12"/>
        <v>45</v>
      </c>
      <c r="C54" s="490"/>
      <c r="D54" s="490"/>
      <c r="E54" s="490"/>
      <c r="F54" s="490">
        <v>30</v>
      </c>
      <c r="G54" s="490"/>
      <c r="H54" s="490"/>
      <c r="I54" s="490">
        <f t="shared" si="14"/>
        <v>15</v>
      </c>
      <c r="J54" s="429"/>
      <c r="K54" s="429">
        <v>15</v>
      </c>
      <c r="L54" s="429"/>
    </row>
    <row r="55" spans="1:12" customFormat="1">
      <c r="A55" s="489" t="s">
        <v>42</v>
      </c>
      <c r="B55" s="490">
        <f t="shared" si="12"/>
        <v>25</v>
      </c>
      <c r="C55" s="490"/>
      <c r="D55" s="490"/>
      <c r="E55" s="490"/>
      <c r="F55" s="490">
        <v>10</v>
      </c>
      <c r="G55" s="490"/>
      <c r="H55" s="490"/>
      <c r="I55" s="490">
        <f t="shared" si="14"/>
        <v>15</v>
      </c>
      <c r="J55" s="429"/>
      <c r="K55" s="429">
        <v>15</v>
      </c>
      <c r="L55" s="429"/>
    </row>
    <row r="56" spans="1:12" customFormat="1">
      <c r="A56" s="489" t="s">
        <v>40</v>
      </c>
      <c r="B56" s="490">
        <f t="shared" si="12"/>
        <v>15</v>
      </c>
      <c r="C56" s="490"/>
      <c r="D56" s="490"/>
      <c r="E56" s="490"/>
      <c r="F56" s="490"/>
      <c r="G56" s="490"/>
      <c r="H56" s="490"/>
      <c r="I56" s="490">
        <f t="shared" si="14"/>
        <v>15</v>
      </c>
      <c r="J56" s="429"/>
      <c r="K56" s="429">
        <v>15</v>
      </c>
      <c r="L56" s="429"/>
    </row>
    <row r="57" spans="1:12" s="127" customFormat="1">
      <c r="A57" s="491" t="s">
        <v>43</v>
      </c>
      <c r="B57" s="492">
        <f t="shared" si="12"/>
        <v>325</v>
      </c>
      <c r="C57" s="492"/>
      <c r="D57" s="492"/>
      <c r="E57" s="492"/>
      <c r="F57" s="492">
        <f t="shared" ref="F57:G57" si="15">SUM(F58:F63)</f>
        <v>130</v>
      </c>
      <c r="G57" s="492">
        <f t="shared" si="15"/>
        <v>60</v>
      </c>
      <c r="H57" s="492"/>
      <c r="I57" s="492">
        <f>SUM(I58:I63)</f>
        <v>135</v>
      </c>
      <c r="J57" s="83">
        <f>SUM(J58:J63)</f>
        <v>75</v>
      </c>
      <c r="K57" s="83">
        <f>SUM(K58:K63)</f>
        <v>30</v>
      </c>
      <c r="L57" s="83">
        <f>SUM(L58:L63)</f>
        <v>30</v>
      </c>
    </row>
    <row r="58" spans="1:12" customFormat="1">
      <c r="A58" s="489" t="s">
        <v>44</v>
      </c>
      <c r="B58" s="490">
        <f t="shared" si="12"/>
        <v>135</v>
      </c>
      <c r="C58" s="490"/>
      <c r="D58" s="490"/>
      <c r="E58" s="490"/>
      <c r="F58" s="490">
        <v>60</v>
      </c>
      <c r="G58" s="490"/>
      <c r="H58" s="490"/>
      <c r="I58" s="490">
        <f t="shared" ref="I58:I63" si="16">SUM(J58:L58)</f>
        <v>75</v>
      </c>
      <c r="J58" s="429">
        <v>75</v>
      </c>
      <c r="K58" s="429"/>
      <c r="L58" s="429" t="s">
        <v>586</v>
      </c>
    </row>
    <row r="59" spans="1:12" customFormat="1">
      <c r="A59" s="489" t="s">
        <v>196</v>
      </c>
      <c r="B59" s="490">
        <f t="shared" si="12"/>
        <v>35</v>
      </c>
      <c r="C59" s="490"/>
      <c r="D59" s="490"/>
      <c r="E59" s="490"/>
      <c r="F59" s="490">
        <v>20</v>
      </c>
      <c r="G59" s="490"/>
      <c r="H59" s="490"/>
      <c r="I59" s="490">
        <f t="shared" si="16"/>
        <v>15</v>
      </c>
      <c r="J59" s="429"/>
      <c r="K59" s="429"/>
      <c r="L59" s="429">
        <v>15</v>
      </c>
    </row>
    <row r="60" spans="1:12" customFormat="1">
      <c r="A60" s="489" t="s">
        <v>197</v>
      </c>
      <c r="B60" s="490">
        <f t="shared" si="12"/>
        <v>75</v>
      </c>
      <c r="C60" s="490"/>
      <c r="D60" s="490"/>
      <c r="E60" s="490"/>
      <c r="F60" s="490"/>
      <c r="G60" s="490">
        <v>60</v>
      </c>
      <c r="H60" s="490"/>
      <c r="I60" s="490">
        <f t="shared" si="16"/>
        <v>15</v>
      </c>
      <c r="J60" s="429"/>
      <c r="K60" s="429"/>
      <c r="L60" s="429">
        <v>15</v>
      </c>
    </row>
    <row r="61" spans="1:12" customFormat="1" hidden="1">
      <c r="A61" s="489" t="s">
        <v>45</v>
      </c>
      <c r="B61" s="490">
        <f t="shared" si="12"/>
        <v>0</v>
      </c>
      <c r="C61" s="490"/>
      <c r="D61" s="490"/>
      <c r="E61" s="490"/>
      <c r="F61" s="490"/>
      <c r="G61" s="490"/>
      <c r="H61" s="490"/>
      <c r="I61" s="490">
        <f t="shared" si="16"/>
        <v>0</v>
      </c>
      <c r="J61" s="429"/>
      <c r="K61" s="429">
        <v>0</v>
      </c>
      <c r="L61" s="429"/>
    </row>
    <row r="62" spans="1:12" customFormat="1">
      <c r="A62" s="489" t="s">
        <v>46</v>
      </c>
      <c r="B62" s="490">
        <f t="shared" si="12"/>
        <v>15</v>
      </c>
      <c r="C62" s="490"/>
      <c r="D62" s="490"/>
      <c r="E62" s="490"/>
      <c r="F62" s="490"/>
      <c r="G62" s="490"/>
      <c r="H62" s="490"/>
      <c r="I62" s="490">
        <f t="shared" si="16"/>
        <v>15</v>
      </c>
      <c r="J62" s="429"/>
      <c r="K62" s="429">
        <v>15</v>
      </c>
      <c r="L62" s="429"/>
    </row>
    <row r="63" spans="1:12" customFormat="1">
      <c r="A63" s="489" t="s">
        <v>47</v>
      </c>
      <c r="B63" s="490">
        <f t="shared" si="12"/>
        <v>65</v>
      </c>
      <c r="C63" s="490"/>
      <c r="D63" s="490"/>
      <c r="E63" s="490"/>
      <c r="F63" s="490">
        <v>50</v>
      </c>
      <c r="G63" s="490"/>
      <c r="H63" s="490"/>
      <c r="I63" s="490">
        <f t="shared" si="16"/>
        <v>15</v>
      </c>
      <c r="J63" s="429"/>
      <c r="K63" s="429">
        <v>15</v>
      </c>
      <c r="L63" s="429"/>
    </row>
    <row r="64" spans="1:12" s="127" customFormat="1">
      <c r="A64" s="491" t="s">
        <v>48</v>
      </c>
      <c r="B64" s="492">
        <f t="shared" si="12"/>
        <v>377</v>
      </c>
      <c r="C64" s="492"/>
      <c r="D64" s="492"/>
      <c r="E64" s="492">
        <f t="shared" ref="E64:L64" si="17">SUM(E65:E72)</f>
        <v>85</v>
      </c>
      <c r="F64" s="492">
        <f t="shared" si="17"/>
        <v>30</v>
      </c>
      <c r="G64" s="492">
        <f t="shared" si="17"/>
        <v>60</v>
      </c>
      <c r="H64" s="492">
        <f t="shared" si="17"/>
        <v>30</v>
      </c>
      <c r="I64" s="492">
        <f t="shared" si="17"/>
        <v>172</v>
      </c>
      <c r="J64" s="83">
        <f t="shared" si="17"/>
        <v>70</v>
      </c>
      <c r="K64" s="83">
        <f t="shared" si="17"/>
        <v>42</v>
      </c>
      <c r="L64" s="83">
        <f t="shared" si="17"/>
        <v>60</v>
      </c>
    </row>
    <row r="65" spans="1:12" customFormat="1">
      <c r="A65" s="489" t="s">
        <v>49</v>
      </c>
      <c r="B65" s="490">
        <f t="shared" si="12"/>
        <v>165</v>
      </c>
      <c r="C65" s="490"/>
      <c r="D65" s="490"/>
      <c r="E65" s="490">
        <v>85</v>
      </c>
      <c r="F65" s="490">
        <v>10</v>
      </c>
      <c r="G65" s="490"/>
      <c r="H65" s="490"/>
      <c r="I65" s="490">
        <f t="shared" ref="I65:I72" si="18">SUM(J65:L65)</f>
        <v>70</v>
      </c>
      <c r="J65" s="429">
        <v>70</v>
      </c>
      <c r="K65" s="429"/>
      <c r="L65" s="429" t="s">
        <v>586</v>
      </c>
    </row>
    <row r="66" spans="1:12" customFormat="1">
      <c r="A66" s="489" t="s">
        <v>200</v>
      </c>
      <c r="B66" s="490">
        <f t="shared" si="12"/>
        <v>15</v>
      </c>
      <c r="C66" s="490"/>
      <c r="D66" s="490"/>
      <c r="E66" s="490"/>
      <c r="F66" s="490"/>
      <c r="G66" s="490"/>
      <c r="H66" s="490"/>
      <c r="I66" s="490">
        <f t="shared" si="18"/>
        <v>15</v>
      </c>
      <c r="J66" s="429"/>
      <c r="K66" s="429"/>
      <c r="L66" s="429">
        <v>15</v>
      </c>
    </row>
    <row r="67" spans="1:12" customFormat="1">
      <c r="A67" s="489" t="s">
        <v>201</v>
      </c>
      <c r="B67" s="490">
        <f t="shared" si="12"/>
        <v>15</v>
      </c>
      <c r="C67" s="490"/>
      <c r="D67" s="490"/>
      <c r="E67" s="490"/>
      <c r="F67" s="490"/>
      <c r="G67" s="490"/>
      <c r="H67" s="490"/>
      <c r="I67" s="490">
        <f t="shared" si="18"/>
        <v>15</v>
      </c>
      <c r="J67" s="429"/>
      <c r="K67" s="429"/>
      <c r="L67" s="429">
        <v>15</v>
      </c>
    </row>
    <row r="68" spans="1:12" customFormat="1">
      <c r="A68" s="489" t="s">
        <v>202</v>
      </c>
      <c r="B68" s="490">
        <f t="shared" si="12"/>
        <v>115</v>
      </c>
      <c r="C68" s="490"/>
      <c r="D68" s="490"/>
      <c r="E68" s="490"/>
      <c r="F68" s="490">
        <v>10</v>
      </c>
      <c r="G68" s="490">
        <v>60</v>
      </c>
      <c r="H68" s="490">
        <v>30</v>
      </c>
      <c r="I68" s="490">
        <f t="shared" si="18"/>
        <v>15</v>
      </c>
      <c r="J68" s="429"/>
      <c r="K68" s="429"/>
      <c r="L68" s="429">
        <v>15</v>
      </c>
    </row>
    <row r="69" spans="1:12" customFormat="1">
      <c r="A69" s="489" t="s">
        <v>203</v>
      </c>
      <c r="B69" s="490">
        <f t="shared" si="12"/>
        <v>15</v>
      </c>
      <c r="C69" s="490"/>
      <c r="D69" s="490"/>
      <c r="E69" s="490"/>
      <c r="F69" s="490"/>
      <c r="G69" s="490"/>
      <c r="H69" s="490"/>
      <c r="I69" s="490">
        <f t="shared" si="18"/>
        <v>15</v>
      </c>
      <c r="J69" s="429"/>
      <c r="K69" s="429"/>
      <c r="L69" s="429">
        <v>15</v>
      </c>
    </row>
    <row r="70" spans="1:12" customFormat="1">
      <c r="A70" s="489" t="s">
        <v>52</v>
      </c>
      <c r="B70" s="490">
        <f t="shared" si="12"/>
        <v>15</v>
      </c>
      <c r="C70" s="490"/>
      <c r="D70" s="490"/>
      <c r="E70" s="490"/>
      <c r="F70" s="490"/>
      <c r="G70" s="490"/>
      <c r="H70" s="490"/>
      <c r="I70" s="490">
        <f t="shared" si="18"/>
        <v>15</v>
      </c>
      <c r="J70" s="429"/>
      <c r="K70" s="429">
        <v>15</v>
      </c>
      <c r="L70" s="429"/>
    </row>
    <row r="71" spans="1:12" customFormat="1">
      <c r="A71" s="489" t="s">
        <v>51</v>
      </c>
      <c r="B71" s="490">
        <f t="shared" si="12"/>
        <v>15</v>
      </c>
      <c r="C71" s="490"/>
      <c r="D71" s="490"/>
      <c r="E71" s="490"/>
      <c r="F71" s="490"/>
      <c r="G71" s="490"/>
      <c r="H71" s="490"/>
      <c r="I71" s="490">
        <f t="shared" si="18"/>
        <v>15</v>
      </c>
      <c r="J71" s="429"/>
      <c r="K71" s="429">
        <v>15</v>
      </c>
      <c r="L71" s="429"/>
    </row>
    <row r="72" spans="1:12" customFormat="1">
      <c r="A72" s="489" t="s">
        <v>50</v>
      </c>
      <c r="B72" s="490">
        <f t="shared" si="12"/>
        <v>22</v>
      </c>
      <c r="C72" s="490"/>
      <c r="D72" s="490"/>
      <c r="E72" s="490"/>
      <c r="F72" s="490">
        <v>10</v>
      </c>
      <c r="G72" s="490"/>
      <c r="H72" s="490"/>
      <c r="I72" s="490">
        <f t="shared" si="18"/>
        <v>12</v>
      </c>
      <c r="J72" s="429"/>
      <c r="K72" s="429">
        <v>12</v>
      </c>
      <c r="L72" s="429"/>
    </row>
    <row r="73" spans="1:12" s="127" customFormat="1">
      <c r="A73" s="491" t="s">
        <v>53</v>
      </c>
      <c r="B73" s="492">
        <f t="shared" si="12"/>
        <v>644</v>
      </c>
      <c r="C73" s="492">
        <f t="shared" ref="C73:L73" si="19">SUM(C74:C83)</f>
        <v>200</v>
      </c>
      <c r="D73" s="492"/>
      <c r="E73" s="492">
        <f t="shared" si="19"/>
        <v>90</v>
      </c>
      <c r="F73" s="492">
        <f t="shared" si="19"/>
        <v>120</v>
      </c>
      <c r="G73" s="492"/>
      <c r="H73" s="492">
        <f t="shared" si="19"/>
        <v>30</v>
      </c>
      <c r="I73" s="492">
        <f t="shared" si="19"/>
        <v>204</v>
      </c>
      <c r="J73" s="83">
        <f t="shared" si="19"/>
        <v>75</v>
      </c>
      <c r="K73" s="83">
        <f t="shared" si="19"/>
        <v>87</v>
      </c>
      <c r="L73" s="83">
        <f t="shared" si="19"/>
        <v>42</v>
      </c>
    </row>
    <row r="74" spans="1:12" customFormat="1">
      <c r="A74" s="489" t="s">
        <v>54</v>
      </c>
      <c r="B74" s="490">
        <f t="shared" si="12"/>
        <v>75</v>
      </c>
      <c r="C74" s="490"/>
      <c r="D74" s="490"/>
      <c r="E74" s="490"/>
      <c r="F74" s="490"/>
      <c r="G74" s="490"/>
      <c r="H74" s="490"/>
      <c r="I74" s="490">
        <f t="shared" ref="I74:I83" si="20">SUM(J74:L74)</f>
        <v>75</v>
      </c>
      <c r="J74" s="429">
        <v>75</v>
      </c>
      <c r="K74" s="429"/>
      <c r="L74" s="429" t="s">
        <v>586</v>
      </c>
    </row>
    <row r="75" spans="1:12" customFormat="1">
      <c r="A75" s="489" t="s">
        <v>205</v>
      </c>
      <c r="B75" s="490">
        <f t="shared" si="12"/>
        <v>125</v>
      </c>
      <c r="C75" s="490"/>
      <c r="D75" s="490"/>
      <c r="E75" s="490">
        <v>90</v>
      </c>
      <c r="F75" s="490">
        <v>20</v>
      </c>
      <c r="G75" s="490"/>
      <c r="H75" s="490"/>
      <c r="I75" s="490">
        <f t="shared" si="20"/>
        <v>15</v>
      </c>
      <c r="J75" s="429"/>
      <c r="K75" s="429"/>
      <c r="L75" s="429">
        <v>15</v>
      </c>
    </row>
    <row r="76" spans="1:12" customFormat="1">
      <c r="A76" s="489" t="s">
        <v>206</v>
      </c>
      <c r="B76" s="490">
        <f t="shared" si="12"/>
        <v>225</v>
      </c>
      <c r="C76" s="490">
        <v>200</v>
      </c>
      <c r="D76" s="490"/>
      <c r="E76" s="490"/>
      <c r="F76" s="490">
        <v>10</v>
      </c>
      <c r="G76" s="490"/>
      <c r="H76" s="490"/>
      <c r="I76" s="490">
        <f t="shared" si="20"/>
        <v>15</v>
      </c>
      <c r="J76" s="429"/>
      <c r="K76" s="429"/>
      <c r="L76" s="429">
        <v>15</v>
      </c>
    </row>
    <row r="77" spans="1:12" customFormat="1">
      <c r="A77" s="489" t="s">
        <v>207</v>
      </c>
      <c r="B77" s="490">
        <f t="shared" si="12"/>
        <v>32</v>
      </c>
      <c r="C77" s="490"/>
      <c r="D77" s="490"/>
      <c r="E77" s="490"/>
      <c r="F77" s="490">
        <v>20</v>
      </c>
      <c r="G77" s="490"/>
      <c r="H77" s="490"/>
      <c r="I77" s="490">
        <f t="shared" si="20"/>
        <v>12</v>
      </c>
      <c r="J77" s="429"/>
      <c r="K77" s="429"/>
      <c r="L77" s="429">
        <v>12</v>
      </c>
    </row>
    <row r="78" spans="1:12" customFormat="1">
      <c r="A78" s="489" t="s">
        <v>60</v>
      </c>
      <c r="B78" s="490">
        <f t="shared" si="12"/>
        <v>35</v>
      </c>
      <c r="C78" s="490"/>
      <c r="D78" s="490"/>
      <c r="E78" s="490"/>
      <c r="F78" s="490">
        <v>20</v>
      </c>
      <c r="G78" s="490"/>
      <c r="H78" s="490"/>
      <c r="I78" s="490">
        <f t="shared" si="20"/>
        <v>15</v>
      </c>
      <c r="J78" s="429"/>
      <c r="K78" s="429">
        <v>15</v>
      </c>
      <c r="L78" s="429"/>
    </row>
    <row r="79" spans="1:12" customFormat="1">
      <c r="A79" s="489" t="s">
        <v>59</v>
      </c>
      <c r="B79" s="490">
        <f t="shared" si="12"/>
        <v>12</v>
      </c>
      <c r="C79" s="490"/>
      <c r="D79" s="490"/>
      <c r="E79" s="490"/>
      <c r="F79" s="490"/>
      <c r="G79" s="490"/>
      <c r="H79" s="490"/>
      <c r="I79" s="490">
        <f t="shared" si="20"/>
        <v>12</v>
      </c>
      <c r="J79" s="429"/>
      <c r="K79" s="429">
        <v>12</v>
      </c>
      <c r="L79" s="429"/>
    </row>
    <row r="80" spans="1:12" customFormat="1">
      <c r="A80" s="489" t="s">
        <v>58</v>
      </c>
      <c r="B80" s="490">
        <f t="shared" si="12"/>
        <v>35</v>
      </c>
      <c r="C80" s="490"/>
      <c r="D80" s="490"/>
      <c r="E80" s="490"/>
      <c r="F80" s="490">
        <v>20</v>
      </c>
      <c r="G80" s="490"/>
      <c r="H80" s="490"/>
      <c r="I80" s="490">
        <f t="shared" si="20"/>
        <v>15</v>
      </c>
      <c r="J80" s="429"/>
      <c r="K80" s="429">
        <v>15</v>
      </c>
      <c r="L80" s="429"/>
    </row>
    <row r="81" spans="1:12" customFormat="1">
      <c r="A81" s="489" t="s">
        <v>57</v>
      </c>
      <c r="B81" s="490">
        <f t="shared" si="12"/>
        <v>55</v>
      </c>
      <c r="C81" s="490"/>
      <c r="D81" s="490"/>
      <c r="E81" s="490"/>
      <c r="F81" s="490">
        <v>10</v>
      </c>
      <c r="G81" s="490"/>
      <c r="H81" s="490">
        <v>30</v>
      </c>
      <c r="I81" s="490">
        <f t="shared" si="20"/>
        <v>15</v>
      </c>
      <c r="J81" s="429"/>
      <c r="K81" s="429">
        <v>15</v>
      </c>
      <c r="L81" s="429"/>
    </row>
    <row r="82" spans="1:12" customFormat="1">
      <c r="A82" s="489" t="s">
        <v>56</v>
      </c>
      <c r="B82" s="490">
        <f t="shared" si="12"/>
        <v>25</v>
      </c>
      <c r="C82" s="490"/>
      <c r="D82" s="490"/>
      <c r="E82" s="490"/>
      <c r="F82" s="490">
        <v>10</v>
      </c>
      <c r="G82" s="490"/>
      <c r="H82" s="490"/>
      <c r="I82" s="490">
        <f t="shared" si="20"/>
        <v>15</v>
      </c>
      <c r="J82" s="429"/>
      <c r="K82" s="429">
        <v>15</v>
      </c>
      <c r="L82" s="429"/>
    </row>
    <row r="83" spans="1:12" customFormat="1">
      <c r="A83" s="489" t="s">
        <v>55</v>
      </c>
      <c r="B83" s="490">
        <f t="shared" si="12"/>
        <v>25</v>
      </c>
      <c r="C83" s="490"/>
      <c r="D83" s="490"/>
      <c r="E83" s="490"/>
      <c r="F83" s="490">
        <v>10</v>
      </c>
      <c r="G83" s="490"/>
      <c r="H83" s="490"/>
      <c r="I83" s="490">
        <f t="shared" si="20"/>
        <v>15</v>
      </c>
      <c r="J83" s="429"/>
      <c r="K83" s="429">
        <v>15</v>
      </c>
      <c r="L83" s="429"/>
    </row>
    <row r="84" spans="1:12" s="127" customFormat="1">
      <c r="A84" s="491" t="s">
        <v>61</v>
      </c>
      <c r="B84" s="492">
        <f t="shared" si="12"/>
        <v>260</v>
      </c>
      <c r="C84" s="492"/>
      <c r="D84" s="492"/>
      <c r="E84" s="492"/>
      <c r="F84" s="492">
        <f t="shared" ref="F84:L84" si="21">SUM(F85:F91)</f>
        <v>50</v>
      </c>
      <c r="G84" s="492">
        <f t="shared" si="21"/>
        <v>60</v>
      </c>
      <c r="H84" s="492"/>
      <c r="I84" s="492">
        <f t="shared" si="21"/>
        <v>150</v>
      </c>
      <c r="J84" s="83">
        <f t="shared" si="21"/>
        <v>60</v>
      </c>
      <c r="K84" s="83">
        <f t="shared" si="21"/>
        <v>45</v>
      </c>
      <c r="L84" s="83">
        <f t="shared" si="21"/>
        <v>45</v>
      </c>
    </row>
    <row r="85" spans="1:12" customFormat="1">
      <c r="A85" s="489" t="s">
        <v>62</v>
      </c>
      <c r="B85" s="490">
        <f t="shared" si="12"/>
        <v>60</v>
      </c>
      <c r="C85" s="490"/>
      <c r="D85" s="490"/>
      <c r="E85" s="490"/>
      <c r="F85" s="490"/>
      <c r="G85" s="490"/>
      <c r="H85" s="490"/>
      <c r="I85" s="490">
        <f t="shared" ref="I85:I91" si="22">SUM(J85:L85)</f>
        <v>60</v>
      </c>
      <c r="J85" s="429">
        <v>60</v>
      </c>
      <c r="K85" s="429"/>
      <c r="L85" s="429" t="s">
        <v>586</v>
      </c>
    </row>
    <row r="86" spans="1:12" customFormat="1">
      <c r="A86" s="489" t="s">
        <v>210</v>
      </c>
      <c r="B86" s="490">
        <f t="shared" si="12"/>
        <v>25</v>
      </c>
      <c r="C86" s="490"/>
      <c r="D86" s="490"/>
      <c r="E86" s="490"/>
      <c r="F86" s="490">
        <v>10</v>
      </c>
      <c r="G86" s="490"/>
      <c r="H86" s="490"/>
      <c r="I86" s="490">
        <f t="shared" si="22"/>
        <v>15</v>
      </c>
      <c r="J86" s="429"/>
      <c r="K86" s="429"/>
      <c r="L86" s="429">
        <v>15</v>
      </c>
    </row>
    <row r="87" spans="1:12" customFormat="1">
      <c r="A87" s="489" t="s">
        <v>211</v>
      </c>
      <c r="B87" s="490">
        <f t="shared" si="12"/>
        <v>75</v>
      </c>
      <c r="C87" s="490"/>
      <c r="D87" s="490"/>
      <c r="E87" s="490"/>
      <c r="F87" s="490"/>
      <c r="G87" s="490">
        <v>60</v>
      </c>
      <c r="H87" s="490"/>
      <c r="I87" s="490">
        <f t="shared" si="22"/>
        <v>15</v>
      </c>
      <c r="J87" s="429"/>
      <c r="K87" s="429"/>
      <c r="L87" s="429">
        <v>15</v>
      </c>
    </row>
    <row r="88" spans="1:12" customFormat="1">
      <c r="A88" s="489" t="s">
        <v>212</v>
      </c>
      <c r="B88" s="490">
        <f t="shared" si="12"/>
        <v>15</v>
      </c>
      <c r="C88" s="490"/>
      <c r="D88" s="490"/>
      <c r="E88" s="490"/>
      <c r="F88" s="490"/>
      <c r="G88" s="490"/>
      <c r="H88" s="490"/>
      <c r="I88" s="490">
        <f t="shared" si="22"/>
        <v>15</v>
      </c>
      <c r="J88" s="429"/>
      <c r="K88" s="429"/>
      <c r="L88" s="429">
        <v>15</v>
      </c>
    </row>
    <row r="89" spans="1:12" customFormat="1">
      <c r="A89" s="489" t="s">
        <v>63</v>
      </c>
      <c r="B89" s="490">
        <f t="shared" si="12"/>
        <v>25</v>
      </c>
      <c r="C89" s="490"/>
      <c r="D89" s="490"/>
      <c r="E89" s="490"/>
      <c r="F89" s="490">
        <v>10</v>
      </c>
      <c r="G89" s="490"/>
      <c r="H89" s="490"/>
      <c r="I89" s="490">
        <f t="shared" si="22"/>
        <v>15</v>
      </c>
      <c r="J89" s="429"/>
      <c r="K89" s="429">
        <v>15</v>
      </c>
      <c r="L89" s="429"/>
    </row>
    <row r="90" spans="1:12" customFormat="1">
      <c r="A90" s="489" t="s">
        <v>65</v>
      </c>
      <c r="B90" s="490">
        <f t="shared" si="12"/>
        <v>25</v>
      </c>
      <c r="C90" s="490"/>
      <c r="D90" s="490"/>
      <c r="E90" s="490"/>
      <c r="F90" s="490">
        <v>10</v>
      </c>
      <c r="G90" s="490"/>
      <c r="H90" s="490"/>
      <c r="I90" s="490">
        <f t="shared" si="22"/>
        <v>15</v>
      </c>
      <c r="J90" s="429"/>
      <c r="K90" s="429">
        <v>15</v>
      </c>
      <c r="L90" s="429"/>
    </row>
    <row r="91" spans="1:12" customFormat="1">
      <c r="A91" s="489" t="s">
        <v>64</v>
      </c>
      <c r="B91" s="490">
        <f t="shared" si="12"/>
        <v>35</v>
      </c>
      <c r="C91" s="490"/>
      <c r="D91" s="490"/>
      <c r="E91" s="490"/>
      <c r="F91" s="490">
        <v>20</v>
      </c>
      <c r="G91" s="490"/>
      <c r="H91" s="490"/>
      <c r="I91" s="490">
        <f t="shared" si="22"/>
        <v>15</v>
      </c>
      <c r="J91" s="429"/>
      <c r="K91" s="429">
        <v>15</v>
      </c>
      <c r="L91" s="429"/>
    </row>
    <row r="92" spans="1:12" s="127" customFormat="1">
      <c r="A92" s="491" t="s">
        <v>66</v>
      </c>
      <c r="B92" s="492">
        <f t="shared" si="12"/>
        <v>520</v>
      </c>
      <c r="C92" s="492">
        <f t="shared" ref="C92:L92" si="23">SUM(C93:C97)</f>
        <v>200</v>
      </c>
      <c r="D92" s="492"/>
      <c r="E92" s="492"/>
      <c r="F92" s="492">
        <f t="shared" si="23"/>
        <v>140</v>
      </c>
      <c r="G92" s="492">
        <f t="shared" si="23"/>
        <v>60</v>
      </c>
      <c r="H92" s="492"/>
      <c r="I92" s="492">
        <f t="shared" si="23"/>
        <v>120</v>
      </c>
      <c r="J92" s="83">
        <f t="shared" si="23"/>
        <v>60</v>
      </c>
      <c r="K92" s="83">
        <f t="shared" si="23"/>
        <v>45</v>
      </c>
      <c r="L92" s="83">
        <f t="shared" si="23"/>
        <v>15</v>
      </c>
    </row>
    <row r="93" spans="1:12" customFormat="1">
      <c r="A93" s="489" t="s">
        <v>67</v>
      </c>
      <c r="B93" s="490">
        <f t="shared" si="12"/>
        <v>150</v>
      </c>
      <c r="C93" s="490"/>
      <c r="D93" s="490"/>
      <c r="E93" s="490"/>
      <c r="F93" s="490">
        <v>60</v>
      </c>
      <c r="G93" s="490">
        <v>30</v>
      </c>
      <c r="H93" s="490"/>
      <c r="I93" s="490">
        <f>SUM(J93:L93)</f>
        <v>60</v>
      </c>
      <c r="J93" s="429">
        <v>60</v>
      </c>
      <c r="K93" s="429"/>
      <c r="L93" s="429">
        <v>0</v>
      </c>
    </row>
    <row r="94" spans="1:12" customFormat="1">
      <c r="A94" s="489" t="s">
        <v>213</v>
      </c>
      <c r="B94" s="490">
        <f t="shared" si="12"/>
        <v>225</v>
      </c>
      <c r="C94" s="490">
        <v>200</v>
      </c>
      <c r="D94" s="490"/>
      <c r="E94" s="490"/>
      <c r="F94" s="490">
        <v>10</v>
      </c>
      <c r="G94" s="490"/>
      <c r="H94" s="490"/>
      <c r="I94" s="490">
        <f>SUM(J94:L94)</f>
        <v>15</v>
      </c>
      <c r="J94" s="429"/>
      <c r="K94" s="429"/>
      <c r="L94" s="429">
        <v>15</v>
      </c>
    </row>
    <row r="95" spans="1:12" customFormat="1">
      <c r="A95" s="489" t="s">
        <v>68</v>
      </c>
      <c r="B95" s="490">
        <f t="shared" si="12"/>
        <v>45</v>
      </c>
      <c r="C95" s="490"/>
      <c r="D95" s="490"/>
      <c r="E95" s="490"/>
      <c r="F95" s="490">
        <v>30</v>
      </c>
      <c r="G95" s="490"/>
      <c r="H95" s="490"/>
      <c r="I95" s="490">
        <f>SUM(J95:L95)</f>
        <v>15</v>
      </c>
      <c r="J95" s="429"/>
      <c r="K95" s="429">
        <v>15</v>
      </c>
      <c r="L95" s="429"/>
    </row>
    <row r="96" spans="1:12" customFormat="1">
      <c r="A96" s="489" t="s">
        <v>70</v>
      </c>
      <c r="B96" s="490">
        <f t="shared" si="12"/>
        <v>65</v>
      </c>
      <c r="C96" s="490"/>
      <c r="D96" s="490"/>
      <c r="E96" s="490"/>
      <c r="F96" s="490">
        <v>20</v>
      </c>
      <c r="G96" s="490">
        <v>30</v>
      </c>
      <c r="H96" s="490"/>
      <c r="I96" s="490">
        <f>SUM(J96:L96)</f>
        <v>15</v>
      </c>
      <c r="J96" s="429"/>
      <c r="K96" s="429">
        <v>15</v>
      </c>
      <c r="L96" s="429"/>
    </row>
    <row r="97" spans="1:12" customFormat="1">
      <c r="A97" s="489" t="s">
        <v>69</v>
      </c>
      <c r="B97" s="490">
        <f t="shared" si="12"/>
        <v>35</v>
      </c>
      <c r="C97" s="490"/>
      <c r="D97" s="490"/>
      <c r="E97" s="490"/>
      <c r="F97" s="490">
        <v>20</v>
      </c>
      <c r="G97" s="490"/>
      <c r="H97" s="490"/>
      <c r="I97" s="490">
        <f>SUM(J97:L97)</f>
        <v>15</v>
      </c>
      <c r="J97" s="429"/>
      <c r="K97" s="429">
        <v>15</v>
      </c>
      <c r="L97" s="429"/>
    </row>
    <row r="98" spans="1:12" s="127" customFormat="1">
      <c r="A98" s="491" t="s">
        <v>71</v>
      </c>
      <c r="B98" s="492">
        <f t="shared" si="12"/>
        <v>400</v>
      </c>
      <c r="C98" s="492">
        <f t="shared" ref="C98:L98" si="24">SUM(C99:C105)</f>
        <v>200</v>
      </c>
      <c r="D98" s="492"/>
      <c r="E98" s="492"/>
      <c r="F98" s="492">
        <f t="shared" si="24"/>
        <v>50</v>
      </c>
      <c r="G98" s="492"/>
      <c r="H98" s="492"/>
      <c r="I98" s="492">
        <f t="shared" si="24"/>
        <v>150</v>
      </c>
      <c r="J98" s="83">
        <f t="shared" si="24"/>
        <v>60</v>
      </c>
      <c r="K98" s="83">
        <f t="shared" si="24"/>
        <v>45</v>
      </c>
      <c r="L98" s="83">
        <f t="shared" si="24"/>
        <v>45</v>
      </c>
    </row>
    <row r="99" spans="1:12" customFormat="1">
      <c r="A99" s="489" t="s">
        <v>72</v>
      </c>
      <c r="B99" s="490">
        <f t="shared" si="12"/>
        <v>60</v>
      </c>
      <c r="C99" s="490"/>
      <c r="D99" s="490"/>
      <c r="E99" s="490"/>
      <c r="F99" s="490"/>
      <c r="G99" s="490"/>
      <c r="H99" s="490"/>
      <c r="I99" s="490">
        <f t="shared" ref="I99:I105" si="25">SUM(J99:L99)</f>
        <v>60</v>
      </c>
      <c r="J99" s="429">
        <v>60</v>
      </c>
      <c r="K99" s="429"/>
      <c r="L99" s="429" t="s">
        <v>586</v>
      </c>
    </row>
    <row r="100" spans="1:12" customFormat="1">
      <c r="A100" s="489" t="s">
        <v>214</v>
      </c>
      <c r="B100" s="490">
        <f t="shared" si="12"/>
        <v>215</v>
      </c>
      <c r="C100" s="490">
        <v>200</v>
      </c>
      <c r="D100" s="490"/>
      <c r="E100" s="490"/>
      <c r="F100" s="490"/>
      <c r="G100" s="490"/>
      <c r="H100" s="490"/>
      <c r="I100" s="490">
        <f t="shared" si="25"/>
        <v>15</v>
      </c>
      <c r="J100" s="429"/>
      <c r="K100" s="429"/>
      <c r="L100" s="429">
        <v>15</v>
      </c>
    </row>
    <row r="101" spans="1:12" customFormat="1">
      <c r="A101" s="489" t="s">
        <v>215</v>
      </c>
      <c r="B101" s="490">
        <f t="shared" si="12"/>
        <v>15</v>
      </c>
      <c r="C101" s="490"/>
      <c r="D101" s="490"/>
      <c r="E101" s="490"/>
      <c r="F101" s="490"/>
      <c r="G101" s="490"/>
      <c r="H101" s="490"/>
      <c r="I101" s="490">
        <f t="shared" si="25"/>
        <v>15</v>
      </c>
      <c r="J101" s="429"/>
      <c r="K101" s="429"/>
      <c r="L101" s="429">
        <v>15</v>
      </c>
    </row>
    <row r="102" spans="1:12" customFormat="1">
      <c r="A102" s="489" t="s">
        <v>216</v>
      </c>
      <c r="B102" s="490">
        <f t="shared" si="12"/>
        <v>25</v>
      </c>
      <c r="C102" s="490"/>
      <c r="D102" s="490"/>
      <c r="E102" s="490"/>
      <c r="F102" s="490">
        <v>10</v>
      </c>
      <c r="G102" s="490"/>
      <c r="H102" s="490"/>
      <c r="I102" s="490">
        <f t="shared" si="25"/>
        <v>15</v>
      </c>
      <c r="J102" s="429"/>
      <c r="K102" s="429"/>
      <c r="L102" s="429">
        <v>15</v>
      </c>
    </row>
    <row r="103" spans="1:12" customFormat="1">
      <c r="A103" s="489" t="s">
        <v>75</v>
      </c>
      <c r="B103" s="490">
        <f t="shared" si="12"/>
        <v>25</v>
      </c>
      <c r="C103" s="490"/>
      <c r="D103" s="490"/>
      <c r="E103" s="490"/>
      <c r="F103" s="490">
        <v>10</v>
      </c>
      <c r="G103" s="490"/>
      <c r="H103" s="490"/>
      <c r="I103" s="490">
        <f t="shared" si="25"/>
        <v>15</v>
      </c>
      <c r="J103" s="429"/>
      <c r="K103" s="429">
        <v>15</v>
      </c>
      <c r="L103" s="429"/>
    </row>
    <row r="104" spans="1:12" customFormat="1">
      <c r="A104" s="489" t="s">
        <v>73</v>
      </c>
      <c r="B104" s="490">
        <f t="shared" si="12"/>
        <v>15</v>
      </c>
      <c r="C104" s="490"/>
      <c r="D104" s="490"/>
      <c r="E104" s="490"/>
      <c r="F104" s="490"/>
      <c r="G104" s="490"/>
      <c r="H104" s="490"/>
      <c r="I104" s="490">
        <f t="shared" si="25"/>
        <v>15</v>
      </c>
      <c r="J104" s="429"/>
      <c r="K104" s="429">
        <v>15</v>
      </c>
      <c r="L104" s="429"/>
    </row>
    <row r="105" spans="1:12" customFormat="1">
      <c r="A105" s="489" t="s">
        <v>74</v>
      </c>
      <c r="B105" s="490">
        <f t="shared" si="12"/>
        <v>45</v>
      </c>
      <c r="C105" s="490"/>
      <c r="D105" s="490"/>
      <c r="E105" s="490"/>
      <c r="F105" s="490">
        <v>30</v>
      </c>
      <c r="G105" s="490"/>
      <c r="H105" s="490"/>
      <c r="I105" s="490">
        <f t="shared" si="25"/>
        <v>15</v>
      </c>
      <c r="J105" s="429"/>
      <c r="K105" s="429">
        <v>15</v>
      </c>
      <c r="L105" s="429"/>
    </row>
    <row r="106" spans="1:12" s="127" customFormat="1">
      <c r="A106" s="491" t="s">
        <v>76</v>
      </c>
      <c r="B106" s="492">
        <f t="shared" si="12"/>
        <v>618</v>
      </c>
      <c r="C106" s="492"/>
      <c r="D106" s="492">
        <f t="shared" ref="D106:L106" si="26">SUM(D107:D112)</f>
        <v>100</v>
      </c>
      <c r="E106" s="492">
        <f t="shared" si="26"/>
        <v>180</v>
      </c>
      <c r="F106" s="492">
        <f t="shared" si="26"/>
        <v>140</v>
      </c>
      <c r="G106" s="492"/>
      <c r="H106" s="492">
        <f t="shared" si="26"/>
        <v>60</v>
      </c>
      <c r="I106" s="492">
        <f t="shared" si="26"/>
        <v>138</v>
      </c>
      <c r="J106" s="83">
        <f t="shared" si="26"/>
        <v>63</v>
      </c>
      <c r="K106" s="83">
        <f t="shared" si="26"/>
        <v>45</v>
      </c>
      <c r="L106" s="83">
        <f t="shared" si="26"/>
        <v>30</v>
      </c>
    </row>
    <row r="107" spans="1:12" customFormat="1">
      <c r="A107" s="489" t="s">
        <v>77</v>
      </c>
      <c r="B107" s="490">
        <f t="shared" ref="B107:B112" si="27">SUM(C107:I107)</f>
        <v>183</v>
      </c>
      <c r="C107" s="490"/>
      <c r="D107" s="490">
        <v>100</v>
      </c>
      <c r="E107" s="490"/>
      <c r="F107" s="490">
        <v>20</v>
      </c>
      <c r="G107" s="490"/>
      <c r="H107" s="490"/>
      <c r="I107" s="490">
        <f t="shared" ref="I107:I113" si="28">SUM(J107:L107)</f>
        <v>63</v>
      </c>
      <c r="J107" s="429">
        <v>63</v>
      </c>
      <c r="K107" s="429"/>
      <c r="L107" s="429">
        <v>0</v>
      </c>
    </row>
    <row r="108" spans="1:12" customFormat="1">
      <c r="A108" s="489" t="s">
        <v>217</v>
      </c>
      <c r="B108" s="490">
        <f t="shared" si="27"/>
        <v>125</v>
      </c>
      <c r="C108" s="490"/>
      <c r="D108" s="490"/>
      <c r="E108" s="490">
        <v>90</v>
      </c>
      <c r="F108" s="490">
        <v>20</v>
      </c>
      <c r="G108" s="490"/>
      <c r="H108" s="490"/>
      <c r="I108" s="490">
        <f t="shared" si="28"/>
        <v>15</v>
      </c>
      <c r="J108" s="429"/>
      <c r="K108" s="429"/>
      <c r="L108" s="429">
        <v>15</v>
      </c>
    </row>
    <row r="109" spans="1:12" customFormat="1">
      <c r="A109" s="489" t="s">
        <v>218</v>
      </c>
      <c r="B109" s="490">
        <f t="shared" si="27"/>
        <v>45</v>
      </c>
      <c r="C109" s="490"/>
      <c r="D109" s="490"/>
      <c r="E109" s="490" t="s">
        <v>1530</v>
      </c>
      <c r="F109" s="490">
        <v>30</v>
      </c>
      <c r="G109" s="490"/>
      <c r="H109" s="490"/>
      <c r="I109" s="490">
        <f t="shared" si="28"/>
        <v>15</v>
      </c>
      <c r="J109" s="429"/>
      <c r="K109" s="429"/>
      <c r="L109" s="429">
        <v>15</v>
      </c>
    </row>
    <row r="110" spans="1:12" customFormat="1">
      <c r="A110" s="489" t="s">
        <v>78</v>
      </c>
      <c r="B110" s="490">
        <f t="shared" si="27"/>
        <v>25</v>
      </c>
      <c r="C110" s="490"/>
      <c r="D110" s="490"/>
      <c r="E110" s="490"/>
      <c r="F110" s="490">
        <v>10</v>
      </c>
      <c r="G110" s="490"/>
      <c r="H110" s="490"/>
      <c r="I110" s="490">
        <f t="shared" si="28"/>
        <v>15</v>
      </c>
      <c r="J110" s="429"/>
      <c r="K110" s="429">
        <v>15</v>
      </c>
      <c r="L110" s="429"/>
    </row>
    <row r="111" spans="1:12" customFormat="1">
      <c r="A111" s="489" t="s">
        <v>80</v>
      </c>
      <c r="B111" s="490">
        <f t="shared" si="27"/>
        <v>65</v>
      </c>
      <c r="C111" s="490"/>
      <c r="D111" s="490"/>
      <c r="E111" s="490"/>
      <c r="F111" s="490">
        <v>20</v>
      </c>
      <c r="G111" s="490"/>
      <c r="H111" s="490">
        <v>30</v>
      </c>
      <c r="I111" s="490">
        <f t="shared" si="28"/>
        <v>15</v>
      </c>
      <c r="J111" s="429"/>
      <c r="K111" s="429">
        <v>15</v>
      </c>
      <c r="L111" s="429"/>
    </row>
    <row r="112" spans="1:12" customFormat="1">
      <c r="A112" s="489" t="s">
        <v>79</v>
      </c>
      <c r="B112" s="490">
        <f t="shared" si="27"/>
        <v>175</v>
      </c>
      <c r="C112" s="490"/>
      <c r="D112" s="490"/>
      <c r="E112" s="490">
        <v>90</v>
      </c>
      <c r="F112" s="490">
        <v>40</v>
      </c>
      <c r="G112" s="490"/>
      <c r="H112" s="490">
        <v>30</v>
      </c>
      <c r="I112" s="490">
        <f t="shared" si="28"/>
        <v>15</v>
      </c>
      <c r="J112" s="429"/>
      <c r="K112" s="429">
        <v>15</v>
      </c>
      <c r="L112" s="429"/>
    </row>
    <row r="113" spans="1:12" s="127" customFormat="1">
      <c r="A113" s="491" t="s">
        <v>81</v>
      </c>
      <c r="B113" s="492">
        <f>B114+B120+B123+B127</f>
        <v>820</v>
      </c>
      <c r="C113" s="492"/>
      <c r="D113" s="492"/>
      <c r="E113" s="492"/>
      <c r="F113" s="492"/>
      <c r="G113" s="492"/>
      <c r="H113" s="492"/>
      <c r="I113" s="492">
        <f t="shared" si="28"/>
        <v>0</v>
      </c>
      <c r="J113" s="83"/>
      <c r="K113" s="83"/>
      <c r="L113" s="83"/>
    </row>
    <row r="114" spans="1:12" customFormat="1">
      <c r="A114" s="489" t="s">
        <v>158</v>
      </c>
      <c r="B114" s="492">
        <f>SUM(B115:B119)</f>
        <v>395</v>
      </c>
      <c r="C114" s="691"/>
      <c r="D114" s="691"/>
      <c r="E114" s="691"/>
      <c r="F114" s="691"/>
      <c r="G114" s="691"/>
      <c r="H114" s="691"/>
      <c r="I114" s="691"/>
      <c r="J114" s="430"/>
      <c r="K114" s="430"/>
      <c r="L114" s="430"/>
    </row>
    <row r="115" spans="1:12" customFormat="1">
      <c r="A115" s="489"/>
      <c r="B115" s="490">
        <v>60</v>
      </c>
      <c r="C115" s="690" t="s">
        <v>1535</v>
      </c>
      <c r="D115" s="690"/>
      <c r="E115" s="690"/>
      <c r="F115" s="690"/>
      <c r="G115" s="690"/>
      <c r="H115" s="690"/>
      <c r="I115" s="690"/>
      <c r="J115" s="430"/>
      <c r="K115" s="430"/>
      <c r="L115" s="430"/>
    </row>
    <row r="116" spans="1:12" customFormat="1">
      <c r="A116" s="489"/>
      <c r="B116" s="490">
        <v>70</v>
      </c>
      <c r="C116" s="690" t="s">
        <v>1536</v>
      </c>
      <c r="D116" s="690"/>
      <c r="E116" s="690"/>
      <c r="F116" s="690"/>
      <c r="G116" s="690"/>
      <c r="H116" s="690"/>
      <c r="I116" s="690"/>
      <c r="J116" s="430"/>
      <c r="K116" s="430"/>
      <c r="L116" s="430"/>
    </row>
    <row r="117" spans="1:12" customFormat="1">
      <c r="A117" s="489"/>
      <c r="B117" s="490">
        <v>120</v>
      </c>
      <c r="C117" s="690" t="s">
        <v>1537</v>
      </c>
      <c r="D117" s="690"/>
      <c r="E117" s="690"/>
      <c r="F117" s="690"/>
      <c r="G117" s="690"/>
      <c r="H117" s="690"/>
      <c r="I117" s="690"/>
      <c r="J117" s="430"/>
      <c r="K117" s="430"/>
      <c r="L117" s="430"/>
    </row>
    <row r="118" spans="1:12" customFormat="1">
      <c r="A118" s="489"/>
      <c r="B118" s="490">
        <v>65</v>
      </c>
      <c r="C118" s="690" t="s">
        <v>1538</v>
      </c>
      <c r="D118" s="690"/>
      <c r="E118" s="690"/>
      <c r="F118" s="690"/>
      <c r="G118" s="690"/>
      <c r="H118" s="690"/>
      <c r="I118" s="690"/>
      <c r="J118" s="430"/>
      <c r="K118" s="430"/>
      <c r="L118" s="430"/>
    </row>
    <row r="119" spans="1:12" customFormat="1">
      <c r="A119" s="489"/>
      <c r="B119" s="490">
        <v>80</v>
      </c>
      <c r="C119" s="690" t="s">
        <v>1539</v>
      </c>
      <c r="D119" s="690"/>
      <c r="E119" s="690"/>
      <c r="F119" s="690"/>
      <c r="G119" s="690"/>
      <c r="H119" s="690"/>
      <c r="I119" s="690"/>
      <c r="J119" s="430"/>
      <c r="K119" s="430"/>
      <c r="L119" s="430"/>
    </row>
    <row r="120" spans="1:12" customFormat="1">
      <c r="A120" s="489" t="s">
        <v>160</v>
      </c>
      <c r="B120" s="492">
        <f>SUM(B121:B122)</f>
        <v>200</v>
      </c>
      <c r="C120" s="691"/>
      <c r="D120" s="691"/>
      <c r="E120" s="691"/>
      <c r="F120" s="691"/>
      <c r="G120" s="691"/>
      <c r="H120" s="691"/>
      <c r="I120" s="691"/>
      <c r="J120" s="430"/>
      <c r="K120" s="430"/>
      <c r="L120" s="430"/>
    </row>
    <row r="121" spans="1:12" customFormat="1">
      <c r="A121" s="489"/>
      <c r="B121" s="490">
        <v>140</v>
      </c>
      <c r="C121" s="690" t="s">
        <v>1540</v>
      </c>
      <c r="D121" s="690"/>
      <c r="E121" s="690"/>
      <c r="F121" s="690"/>
      <c r="G121" s="690"/>
      <c r="H121" s="690"/>
      <c r="I121" s="690"/>
      <c r="J121" s="430"/>
      <c r="K121" s="430"/>
      <c r="L121" s="430"/>
    </row>
    <row r="122" spans="1:12" customFormat="1">
      <c r="A122" s="489"/>
      <c r="B122" s="490">
        <v>60</v>
      </c>
      <c r="C122" s="690" t="s">
        <v>1541</v>
      </c>
      <c r="D122" s="690"/>
      <c r="E122" s="690"/>
      <c r="F122" s="690"/>
      <c r="G122" s="690"/>
      <c r="H122" s="690"/>
      <c r="I122" s="690"/>
      <c r="J122" s="430"/>
      <c r="K122" s="430"/>
      <c r="L122" s="430"/>
    </row>
    <row r="123" spans="1:12" customFormat="1">
      <c r="A123" s="489" t="s">
        <v>162</v>
      </c>
      <c r="B123" s="492">
        <f>SUM(B124:B126)</f>
        <v>170</v>
      </c>
      <c r="C123" s="691"/>
      <c r="D123" s="691"/>
      <c r="E123" s="691"/>
      <c r="F123" s="691"/>
      <c r="G123" s="691"/>
      <c r="H123" s="691"/>
      <c r="I123" s="691"/>
      <c r="J123" s="430"/>
      <c r="K123" s="430"/>
      <c r="L123" s="430"/>
    </row>
    <row r="124" spans="1:12" customFormat="1">
      <c r="A124" s="489"/>
      <c r="B124" s="490">
        <v>100</v>
      </c>
      <c r="C124" s="690" t="s">
        <v>1542</v>
      </c>
      <c r="D124" s="690"/>
      <c r="E124" s="690"/>
      <c r="F124" s="690"/>
      <c r="G124" s="690"/>
      <c r="H124" s="690"/>
      <c r="I124" s="690"/>
      <c r="J124" s="430"/>
      <c r="K124" s="430"/>
      <c r="L124" s="430"/>
    </row>
    <row r="125" spans="1:12" customFormat="1">
      <c r="A125" s="489"/>
      <c r="B125" s="490">
        <v>30</v>
      </c>
      <c r="C125" s="690" t="s">
        <v>1543</v>
      </c>
      <c r="D125" s="690"/>
      <c r="E125" s="690"/>
      <c r="F125" s="690"/>
      <c r="G125" s="690"/>
      <c r="H125" s="690"/>
      <c r="I125" s="690"/>
      <c r="J125" s="430"/>
      <c r="K125" s="430"/>
      <c r="L125" s="430"/>
    </row>
    <row r="126" spans="1:12" customFormat="1" ht="14.45" customHeight="1">
      <c r="A126" s="489"/>
      <c r="B126" s="490">
        <v>40</v>
      </c>
      <c r="C126" s="690" t="s">
        <v>1544</v>
      </c>
      <c r="D126" s="690"/>
      <c r="E126" s="690"/>
      <c r="F126" s="690"/>
      <c r="G126" s="690"/>
      <c r="H126" s="690"/>
      <c r="I126" s="690"/>
      <c r="J126" s="430"/>
      <c r="K126" s="430"/>
      <c r="L126" s="430"/>
    </row>
    <row r="127" spans="1:12" customFormat="1" ht="14.45" customHeight="1">
      <c r="A127" s="489" t="s">
        <v>705</v>
      </c>
      <c r="B127" s="492">
        <v>55</v>
      </c>
      <c r="C127" s="691"/>
      <c r="D127" s="691"/>
      <c r="E127" s="691"/>
      <c r="F127" s="691"/>
      <c r="G127" s="691"/>
      <c r="H127" s="691"/>
      <c r="I127" s="691"/>
      <c r="J127" s="430"/>
      <c r="K127" s="430"/>
      <c r="L127" s="430"/>
    </row>
    <row r="128" spans="1:12" customFormat="1">
      <c r="A128" s="493" t="s">
        <v>1545</v>
      </c>
      <c r="B128" s="494">
        <v>55</v>
      </c>
      <c r="C128" s="690" t="s">
        <v>1546</v>
      </c>
      <c r="D128" s="690"/>
      <c r="E128" s="690"/>
      <c r="F128" s="690"/>
      <c r="G128" s="690"/>
      <c r="H128" s="690"/>
      <c r="I128" s="690"/>
      <c r="J128" s="430"/>
      <c r="K128" s="430"/>
      <c r="L128" s="430"/>
    </row>
  </sheetData>
  <mergeCells count="27">
    <mergeCell ref="A2:L2"/>
    <mergeCell ref="H3:I3"/>
    <mergeCell ref="A4:A5"/>
    <mergeCell ref="B4:B5"/>
    <mergeCell ref="C4:C5"/>
    <mergeCell ref="D4:D5"/>
    <mergeCell ref="E4:E5"/>
    <mergeCell ref="F4:F5"/>
    <mergeCell ref="G4:G5"/>
    <mergeCell ref="H4:H5"/>
    <mergeCell ref="I4:I5"/>
    <mergeCell ref="J4:L4"/>
    <mergeCell ref="C125:I125"/>
    <mergeCell ref="C126:I126"/>
    <mergeCell ref="C127:I127"/>
    <mergeCell ref="C128:I128"/>
    <mergeCell ref="C114:I114"/>
    <mergeCell ref="C120:I120"/>
    <mergeCell ref="C121:I121"/>
    <mergeCell ref="C122:I122"/>
    <mergeCell ref="C123:I123"/>
    <mergeCell ref="C124:I124"/>
    <mergeCell ref="C115:I115"/>
    <mergeCell ref="C116:I116"/>
    <mergeCell ref="C117:I117"/>
    <mergeCell ref="C118:I118"/>
    <mergeCell ref="C119:I119"/>
  </mergeCells>
  <phoneticPr fontId="67"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K186"/>
  <sheetViews>
    <sheetView view="pageBreakPreview" zoomScaleNormal="100" zoomScaleSheetLayoutView="100" workbookViewId="0">
      <selection activeCell="A6" sqref="A6:XFD6"/>
    </sheetView>
  </sheetViews>
  <sheetFormatPr defaultColWidth="9" defaultRowHeight="13.5"/>
  <cols>
    <col min="1" max="1" width="20.875" style="43" customWidth="1"/>
    <col min="2" max="2" width="7.875" style="44" customWidth="1"/>
    <col min="3" max="3" width="6.5" style="43" customWidth="1"/>
    <col min="4" max="4" width="6.25" style="43" customWidth="1"/>
    <col min="5" max="5" width="7.5" style="43" customWidth="1"/>
    <col min="6" max="6" width="6.375" style="43" customWidth="1"/>
    <col min="7" max="7" width="7" style="43" customWidth="1"/>
    <col min="8" max="8" width="6.875" style="45" customWidth="1"/>
    <col min="9" max="9" width="7.375" style="45" customWidth="1"/>
    <col min="10" max="10" width="54.5" style="46" customWidth="1"/>
    <col min="11" max="16384" width="9" style="20"/>
  </cols>
  <sheetData>
    <row r="1" spans="1:10" s="19" customFormat="1" ht="17.25" customHeight="1">
      <c r="A1" s="453" t="s">
        <v>1551</v>
      </c>
      <c r="B1" s="23"/>
      <c r="C1" s="24"/>
      <c r="D1" s="24"/>
      <c r="E1" s="24"/>
      <c r="F1" s="24"/>
      <c r="G1" s="24"/>
      <c r="H1" s="25"/>
      <c r="I1" s="25"/>
      <c r="J1" s="33"/>
    </row>
    <row r="2" spans="1:10" ht="33" customHeight="1">
      <c r="A2" s="698" t="s">
        <v>2076</v>
      </c>
      <c r="B2" s="699"/>
      <c r="C2" s="699"/>
      <c r="D2" s="699"/>
      <c r="E2" s="699"/>
      <c r="F2" s="699"/>
      <c r="G2" s="699"/>
      <c r="H2" s="699"/>
      <c r="I2" s="699"/>
      <c r="J2" s="699"/>
    </row>
    <row r="3" spans="1:10" s="21" customFormat="1" ht="15" customHeight="1">
      <c r="B3" s="26"/>
      <c r="C3" s="26"/>
      <c r="D3" s="26"/>
      <c r="E3" s="26"/>
      <c r="F3" s="26"/>
      <c r="G3" s="26"/>
      <c r="H3" s="27"/>
      <c r="I3" s="27"/>
      <c r="J3" s="26" t="s">
        <v>706</v>
      </c>
    </row>
    <row r="4" spans="1:10" s="34" customFormat="1" ht="18.75" customHeight="1">
      <c r="A4" s="704" t="s">
        <v>2</v>
      </c>
      <c r="B4" s="704" t="s">
        <v>269</v>
      </c>
      <c r="C4" s="700" t="s">
        <v>707</v>
      </c>
      <c r="D4" s="701"/>
      <c r="E4" s="701"/>
      <c r="F4" s="701"/>
      <c r="G4" s="702"/>
      <c r="H4" s="707" t="s">
        <v>708</v>
      </c>
      <c r="I4" s="707" t="s">
        <v>709</v>
      </c>
      <c r="J4" s="69"/>
    </row>
    <row r="5" spans="1:10" s="34" customFormat="1" ht="31.5" customHeight="1">
      <c r="A5" s="704"/>
      <c r="B5" s="704"/>
      <c r="C5" s="48" t="s">
        <v>710</v>
      </c>
      <c r="D5" s="48" t="s">
        <v>711</v>
      </c>
      <c r="E5" s="48" t="s">
        <v>712</v>
      </c>
      <c r="F5" s="48" t="s">
        <v>713</v>
      </c>
      <c r="G5" s="705" t="s">
        <v>269</v>
      </c>
      <c r="H5" s="707"/>
      <c r="I5" s="707"/>
      <c r="J5" s="47" t="s">
        <v>714</v>
      </c>
    </row>
    <row r="6" spans="1:10" s="34" customFormat="1" ht="13.5" customHeight="1">
      <c r="A6" s="703" t="s">
        <v>172</v>
      </c>
      <c r="B6" s="703"/>
      <c r="C6" s="50" t="s">
        <v>11</v>
      </c>
      <c r="D6" s="50" t="s">
        <v>11</v>
      </c>
      <c r="E6" s="50" t="s">
        <v>11</v>
      </c>
      <c r="F6" s="50" t="s">
        <v>11</v>
      </c>
      <c r="G6" s="706"/>
      <c r="H6" s="50" t="s">
        <v>1675</v>
      </c>
      <c r="I6" s="50" t="s">
        <v>11</v>
      </c>
      <c r="J6" s="69"/>
    </row>
    <row r="7" spans="1:10" s="34" customFormat="1" ht="12.95" customHeight="1">
      <c r="A7" s="49" t="s">
        <v>12</v>
      </c>
      <c r="B7" s="51">
        <f>SUM(G7:I7)</f>
        <v>5900</v>
      </c>
      <c r="C7" s="51">
        <f t="shared" ref="C7:I7" si="0">C8+C100</f>
        <v>2245</v>
      </c>
      <c r="D7" s="51">
        <f t="shared" si="0"/>
        <v>120</v>
      </c>
      <c r="E7" s="51">
        <f t="shared" si="0"/>
        <v>90</v>
      </c>
      <c r="F7" s="51">
        <f t="shared" si="0"/>
        <v>550</v>
      </c>
      <c r="G7" s="51">
        <f t="shared" si="0"/>
        <v>3005</v>
      </c>
      <c r="H7" s="51">
        <f t="shared" si="0"/>
        <v>1465</v>
      </c>
      <c r="I7" s="51">
        <f t="shared" si="0"/>
        <v>1430</v>
      </c>
      <c r="J7" s="70"/>
    </row>
    <row r="8" spans="1:10" s="34" customFormat="1" ht="12.95" customHeight="1">
      <c r="A8" s="49" t="s">
        <v>13</v>
      </c>
      <c r="B8" s="51">
        <f t="shared" ref="B8:B51" si="1">SUM(G8:I8)</f>
        <v>5065</v>
      </c>
      <c r="C8" s="51">
        <f t="shared" ref="C8:I8" si="2">C9+C12+C16+C29+C33+C38+C46+C54+C62+C73+C81+C87+C94</f>
        <v>1575</v>
      </c>
      <c r="D8" s="51">
        <f t="shared" si="2"/>
        <v>120</v>
      </c>
      <c r="E8" s="51">
        <f t="shared" si="2"/>
        <v>90</v>
      </c>
      <c r="F8" s="51">
        <f t="shared" si="2"/>
        <v>395</v>
      </c>
      <c r="G8" s="51">
        <f t="shared" si="2"/>
        <v>2180</v>
      </c>
      <c r="H8" s="51">
        <f t="shared" si="2"/>
        <v>1465</v>
      </c>
      <c r="I8" s="51">
        <f t="shared" si="2"/>
        <v>1420</v>
      </c>
      <c r="J8" s="70"/>
    </row>
    <row r="9" spans="1:10" s="35" customFormat="1" ht="12.95" customHeight="1">
      <c r="A9" s="52" t="s">
        <v>15</v>
      </c>
      <c r="B9" s="51">
        <f t="shared" si="1"/>
        <v>420</v>
      </c>
      <c r="C9" s="53">
        <f>SUM(C10:C11)</f>
        <v>80</v>
      </c>
      <c r="D9" s="53"/>
      <c r="E9" s="53">
        <f t="shared" ref="E9:I9" si="3">SUM(E10:E11)</f>
        <v>10</v>
      </c>
      <c r="F9" s="53"/>
      <c r="G9" s="53">
        <f t="shared" si="3"/>
        <v>90</v>
      </c>
      <c r="H9" s="53">
        <f t="shared" si="3"/>
        <v>170</v>
      </c>
      <c r="I9" s="53">
        <f t="shared" si="3"/>
        <v>160</v>
      </c>
      <c r="J9" s="71"/>
    </row>
    <row r="10" spans="1:10" s="36" customFormat="1" ht="12.95" customHeight="1">
      <c r="A10" s="54" t="s">
        <v>16</v>
      </c>
      <c r="B10" s="51">
        <f t="shared" si="1"/>
        <v>60</v>
      </c>
      <c r="C10" s="55">
        <v>50</v>
      </c>
      <c r="D10" s="55"/>
      <c r="E10" s="55">
        <v>10</v>
      </c>
      <c r="F10" s="56"/>
      <c r="G10" s="57">
        <f t="shared" ref="G10:G45" si="4">SUM(C10:F10)</f>
        <v>60</v>
      </c>
      <c r="H10" s="55"/>
      <c r="I10" s="55"/>
      <c r="J10" s="344" t="s">
        <v>1673</v>
      </c>
    </row>
    <row r="11" spans="1:10" s="36" customFormat="1" ht="12.95" customHeight="1">
      <c r="A11" s="58" t="s">
        <v>173</v>
      </c>
      <c r="B11" s="51">
        <f t="shared" si="1"/>
        <v>360</v>
      </c>
      <c r="C11" s="55">
        <v>30</v>
      </c>
      <c r="D11" s="59"/>
      <c r="E11" s="59"/>
      <c r="F11" s="56"/>
      <c r="G11" s="57">
        <f t="shared" si="4"/>
        <v>30</v>
      </c>
      <c r="H11" s="59">
        <v>170</v>
      </c>
      <c r="I11" s="59">
        <v>160</v>
      </c>
      <c r="J11" s="336" t="s">
        <v>715</v>
      </c>
    </row>
    <row r="12" spans="1:10" s="35" customFormat="1" ht="12.95" customHeight="1">
      <c r="A12" s="52" t="s">
        <v>17</v>
      </c>
      <c r="B12" s="51">
        <f t="shared" si="1"/>
        <v>80</v>
      </c>
      <c r="C12" s="60">
        <f>SUM(C13:C15)</f>
        <v>60</v>
      </c>
      <c r="D12" s="60"/>
      <c r="E12" s="60">
        <f t="shared" ref="E12:G12" si="5">SUM(E13:E15)</f>
        <v>20</v>
      </c>
      <c r="F12" s="60"/>
      <c r="G12" s="60">
        <f t="shared" si="5"/>
        <v>80</v>
      </c>
      <c r="H12" s="60"/>
      <c r="I12" s="60"/>
      <c r="J12" s="337"/>
    </row>
    <row r="13" spans="1:10" s="36" customFormat="1" ht="12.95" customHeight="1">
      <c r="A13" s="54" t="s">
        <v>18</v>
      </c>
      <c r="B13" s="51">
        <f t="shared" si="1"/>
        <v>50</v>
      </c>
      <c r="C13" s="61">
        <v>30</v>
      </c>
      <c r="D13" s="61"/>
      <c r="E13" s="61">
        <v>20</v>
      </c>
      <c r="F13" s="56"/>
      <c r="G13" s="57">
        <f t="shared" si="4"/>
        <v>50</v>
      </c>
      <c r="H13" s="61"/>
      <c r="I13" s="61"/>
      <c r="J13" s="336"/>
    </row>
    <row r="14" spans="1:10" s="36" customFormat="1" ht="12.95" customHeight="1">
      <c r="A14" s="54" t="s">
        <v>19</v>
      </c>
      <c r="B14" s="51">
        <f t="shared" si="1"/>
        <v>20</v>
      </c>
      <c r="C14" s="62">
        <v>20</v>
      </c>
      <c r="D14" s="59"/>
      <c r="E14" s="59"/>
      <c r="F14" s="56"/>
      <c r="G14" s="57">
        <f t="shared" si="4"/>
        <v>20</v>
      </c>
      <c r="H14" s="55"/>
      <c r="I14" s="59"/>
      <c r="J14" s="336"/>
    </row>
    <row r="15" spans="1:10" s="36" customFormat="1" ht="12.95" customHeight="1">
      <c r="A15" s="54" t="s">
        <v>20</v>
      </c>
      <c r="B15" s="51">
        <f t="shared" si="1"/>
        <v>10</v>
      </c>
      <c r="C15" s="62">
        <v>10</v>
      </c>
      <c r="D15" s="59"/>
      <c r="E15" s="59"/>
      <c r="F15" s="56"/>
      <c r="G15" s="57">
        <f t="shared" si="4"/>
        <v>10</v>
      </c>
      <c r="H15" s="55"/>
      <c r="I15" s="59"/>
      <c r="J15" s="336"/>
    </row>
    <row r="16" spans="1:10" s="35" customFormat="1" ht="12.95" customHeight="1">
      <c r="A16" s="52" t="s">
        <v>21</v>
      </c>
      <c r="B16" s="51">
        <f t="shared" si="1"/>
        <v>705</v>
      </c>
      <c r="C16" s="63">
        <f>SUM(C17:C28)</f>
        <v>215</v>
      </c>
      <c r="D16" s="63"/>
      <c r="E16" s="63"/>
      <c r="F16" s="63">
        <f t="shared" ref="F16:I16" si="6">SUM(F17:F28)</f>
        <v>90</v>
      </c>
      <c r="G16" s="63">
        <f t="shared" si="6"/>
        <v>305</v>
      </c>
      <c r="H16" s="63">
        <f t="shared" si="6"/>
        <v>150</v>
      </c>
      <c r="I16" s="63">
        <f t="shared" si="6"/>
        <v>250</v>
      </c>
      <c r="J16" s="337"/>
    </row>
    <row r="17" spans="1:10" s="36" customFormat="1" ht="12.95" customHeight="1">
      <c r="A17" s="54" t="s">
        <v>22</v>
      </c>
      <c r="B17" s="51">
        <f t="shared" si="1"/>
        <v>170</v>
      </c>
      <c r="C17" s="61">
        <v>20</v>
      </c>
      <c r="D17" s="61"/>
      <c r="E17" s="61"/>
      <c r="F17" s="56"/>
      <c r="G17" s="57">
        <f t="shared" si="4"/>
        <v>20</v>
      </c>
      <c r="H17" s="61"/>
      <c r="I17" s="61">
        <v>150</v>
      </c>
      <c r="J17" s="338"/>
    </row>
    <row r="18" spans="1:10" s="36" customFormat="1" ht="12.95" customHeight="1">
      <c r="A18" s="54" t="s">
        <v>354</v>
      </c>
      <c r="B18" s="51">
        <f t="shared" si="1"/>
        <v>30</v>
      </c>
      <c r="C18" s="61">
        <v>10</v>
      </c>
      <c r="D18" s="61"/>
      <c r="E18" s="61"/>
      <c r="F18" s="56">
        <v>20</v>
      </c>
      <c r="G18" s="57">
        <f t="shared" si="4"/>
        <v>30</v>
      </c>
      <c r="H18" s="61"/>
      <c r="I18" s="61"/>
      <c r="J18" s="338"/>
    </row>
    <row r="19" spans="1:10" s="36" customFormat="1" ht="12.95" customHeight="1">
      <c r="A19" s="54" t="s">
        <v>716</v>
      </c>
      <c r="B19" s="51">
        <f t="shared" si="1"/>
        <v>10</v>
      </c>
      <c r="C19" s="61">
        <v>10</v>
      </c>
      <c r="D19" s="61"/>
      <c r="E19" s="61"/>
      <c r="F19" s="56"/>
      <c r="G19" s="57">
        <f t="shared" si="4"/>
        <v>10</v>
      </c>
      <c r="H19" s="61"/>
      <c r="I19" s="61"/>
      <c r="J19" s="338"/>
    </row>
    <row r="20" spans="1:10" s="36" customFormat="1" ht="12.95" customHeight="1">
      <c r="A20" s="54" t="s">
        <v>717</v>
      </c>
      <c r="B20" s="51">
        <f t="shared" si="1"/>
        <v>35</v>
      </c>
      <c r="C20" s="61">
        <v>15</v>
      </c>
      <c r="D20" s="61"/>
      <c r="E20" s="61"/>
      <c r="F20" s="56">
        <v>20</v>
      </c>
      <c r="G20" s="57">
        <f t="shared" si="4"/>
        <v>35</v>
      </c>
      <c r="H20" s="61"/>
      <c r="I20" s="61"/>
      <c r="J20" s="338"/>
    </row>
    <row r="21" spans="1:10" s="36" customFormat="1" ht="12.95" customHeight="1">
      <c r="A21" s="54" t="s">
        <v>718</v>
      </c>
      <c r="B21" s="51">
        <f t="shared" si="1"/>
        <v>20</v>
      </c>
      <c r="C21" s="61">
        <v>20</v>
      </c>
      <c r="D21" s="61"/>
      <c r="E21" s="61"/>
      <c r="F21" s="56"/>
      <c r="G21" s="57">
        <f t="shared" si="4"/>
        <v>20</v>
      </c>
      <c r="H21" s="61"/>
      <c r="I21" s="61"/>
      <c r="J21" s="338"/>
    </row>
    <row r="22" spans="1:10" s="36" customFormat="1" ht="12.95" customHeight="1">
      <c r="A22" s="54" t="s">
        <v>181</v>
      </c>
      <c r="B22" s="51">
        <f t="shared" si="1"/>
        <v>80</v>
      </c>
      <c r="C22" s="61">
        <v>20</v>
      </c>
      <c r="D22" s="61"/>
      <c r="E22" s="61"/>
      <c r="F22" s="56">
        <v>10</v>
      </c>
      <c r="G22" s="57">
        <f t="shared" si="4"/>
        <v>30</v>
      </c>
      <c r="H22" s="61">
        <v>50</v>
      </c>
      <c r="I22" s="61"/>
      <c r="J22" s="336"/>
    </row>
    <row r="23" spans="1:10" s="36" customFormat="1" ht="12.95" customHeight="1">
      <c r="A23" s="58" t="s">
        <v>182</v>
      </c>
      <c r="B23" s="51">
        <f t="shared" si="1"/>
        <v>25</v>
      </c>
      <c r="C23" s="62">
        <v>15</v>
      </c>
      <c r="D23" s="59"/>
      <c r="E23" s="59"/>
      <c r="F23" s="56">
        <v>10</v>
      </c>
      <c r="G23" s="57">
        <f t="shared" si="4"/>
        <v>25</v>
      </c>
      <c r="H23" s="55"/>
      <c r="I23" s="59"/>
      <c r="J23" s="336"/>
    </row>
    <row r="24" spans="1:10" s="36" customFormat="1" ht="12.95" customHeight="1">
      <c r="A24" s="54" t="s">
        <v>719</v>
      </c>
      <c r="B24" s="51">
        <f t="shared" si="1"/>
        <v>40</v>
      </c>
      <c r="C24" s="62">
        <v>20</v>
      </c>
      <c r="D24" s="59"/>
      <c r="E24" s="59"/>
      <c r="F24" s="56"/>
      <c r="G24" s="57">
        <f t="shared" si="4"/>
        <v>20</v>
      </c>
      <c r="H24" s="55"/>
      <c r="I24" s="59">
        <v>20</v>
      </c>
      <c r="J24" s="336"/>
    </row>
    <row r="25" spans="1:10" s="36" customFormat="1" ht="12.95" customHeight="1">
      <c r="A25" s="54" t="s">
        <v>720</v>
      </c>
      <c r="B25" s="51">
        <f t="shared" si="1"/>
        <v>40</v>
      </c>
      <c r="C25" s="55">
        <v>20</v>
      </c>
      <c r="D25" s="59"/>
      <c r="E25" s="59"/>
      <c r="F25" s="56">
        <v>20</v>
      </c>
      <c r="G25" s="57">
        <f t="shared" si="4"/>
        <v>40</v>
      </c>
      <c r="H25" s="55"/>
      <c r="I25" s="59"/>
      <c r="J25" s="336"/>
    </row>
    <row r="26" spans="1:10" s="36" customFormat="1" ht="12.95" customHeight="1">
      <c r="A26" s="54" t="s">
        <v>25</v>
      </c>
      <c r="B26" s="51">
        <f t="shared" si="1"/>
        <v>115</v>
      </c>
      <c r="C26" s="55">
        <v>15</v>
      </c>
      <c r="D26" s="59"/>
      <c r="E26" s="59"/>
      <c r="F26" s="56"/>
      <c r="G26" s="57">
        <f t="shared" si="4"/>
        <v>15</v>
      </c>
      <c r="H26" s="55">
        <v>100</v>
      </c>
      <c r="I26" s="59"/>
      <c r="J26" s="336" t="s">
        <v>721</v>
      </c>
    </row>
    <row r="27" spans="1:10" s="36" customFormat="1" ht="12.95" customHeight="1">
      <c r="A27" s="54" t="s">
        <v>26</v>
      </c>
      <c r="B27" s="51">
        <f t="shared" si="1"/>
        <v>60</v>
      </c>
      <c r="C27" s="62">
        <v>30</v>
      </c>
      <c r="D27" s="59"/>
      <c r="E27" s="59"/>
      <c r="F27" s="56">
        <v>10</v>
      </c>
      <c r="G27" s="57">
        <f t="shared" si="4"/>
        <v>40</v>
      </c>
      <c r="H27" s="55"/>
      <c r="I27" s="59">
        <v>20</v>
      </c>
      <c r="J27" s="336"/>
    </row>
    <row r="28" spans="1:10" s="36" customFormat="1" ht="12.95" customHeight="1">
      <c r="A28" s="54" t="s">
        <v>27</v>
      </c>
      <c r="B28" s="51">
        <f t="shared" si="1"/>
        <v>80</v>
      </c>
      <c r="C28" s="62">
        <v>20</v>
      </c>
      <c r="D28" s="59"/>
      <c r="E28" s="59"/>
      <c r="F28" s="56"/>
      <c r="G28" s="57">
        <f t="shared" si="4"/>
        <v>20</v>
      </c>
      <c r="H28" s="55"/>
      <c r="I28" s="59">
        <v>60</v>
      </c>
      <c r="J28" s="336"/>
    </row>
    <row r="29" spans="1:10" s="35" customFormat="1" ht="12.95" customHeight="1">
      <c r="A29" s="52" t="s">
        <v>28</v>
      </c>
      <c r="B29" s="51">
        <f t="shared" si="1"/>
        <v>140</v>
      </c>
      <c r="C29" s="60">
        <f>SUM(C30:C32)</f>
        <v>70</v>
      </c>
      <c r="D29" s="60"/>
      <c r="E29" s="60"/>
      <c r="F29" s="60">
        <f t="shared" ref="F29:H29" si="7">SUM(F30:F32)</f>
        <v>40</v>
      </c>
      <c r="G29" s="60">
        <f t="shared" si="7"/>
        <v>110</v>
      </c>
      <c r="H29" s="60">
        <f t="shared" si="7"/>
        <v>30</v>
      </c>
      <c r="I29" s="60"/>
      <c r="J29" s="337"/>
    </row>
    <row r="30" spans="1:10" s="36" customFormat="1" ht="12.95" customHeight="1">
      <c r="A30" s="54" t="s">
        <v>29</v>
      </c>
      <c r="B30" s="51">
        <f t="shared" si="1"/>
        <v>40</v>
      </c>
      <c r="C30" s="61">
        <v>40</v>
      </c>
      <c r="D30" s="61"/>
      <c r="E30" s="61"/>
      <c r="F30" s="56"/>
      <c r="G30" s="57">
        <f t="shared" si="4"/>
        <v>40</v>
      </c>
      <c r="H30" s="61"/>
      <c r="I30" s="61"/>
      <c r="J30" s="336" t="s">
        <v>722</v>
      </c>
    </row>
    <row r="31" spans="1:10" s="36" customFormat="1" ht="12.95" customHeight="1">
      <c r="A31" s="58" t="s">
        <v>187</v>
      </c>
      <c r="B31" s="51">
        <f t="shared" si="1"/>
        <v>30</v>
      </c>
      <c r="C31" s="55">
        <v>10</v>
      </c>
      <c r="D31" s="59"/>
      <c r="E31" s="59"/>
      <c r="F31" s="56">
        <v>20</v>
      </c>
      <c r="G31" s="57">
        <f t="shared" si="4"/>
        <v>30</v>
      </c>
      <c r="H31" s="55"/>
      <c r="I31" s="59"/>
      <c r="J31" s="336"/>
    </row>
    <row r="32" spans="1:10" s="36" customFormat="1" ht="12.95" customHeight="1">
      <c r="A32" s="54" t="s">
        <v>30</v>
      </c>
      <c r="B32" s="51">
        <f t="shared" si="1"/>
        <v>70</v>
      </c>
      <c r="C32" s="55">
        <v>20</v>
      </c>
      <c r="D32" s="59"/>
      <c r="E32" s="59"/>
      <c r="F32" s="56">
        <v>20</v>
      </c>
      <c r="G32" s="57">
        <f t="shared" si="4"/>
        <v>40</v>
      </c>
      <c r="H32" s="55">
        <v>30</v>
      </c>
      <c r="I32" s="59"/>
      <c r="J32" s="336"/>
    </row>
    <row r="33" spans="1:10" s="35" customFormat="1" ht="12.95" customHeight="1">
      <c r="A33" s="52" t="s">
        <v>31</v>
      </c>
      <c r="B33" s="51">
        <f t="shared" si="1"/>
        <v>365</v>
      </c>
      <c r="C33" s="60">
        <f>SUM(C34:C37)</f>
        <v>80</v>
      </c>
      <c r="D33" s="60"/>
      <c r="E33" s="60"/>
      <c r="F33" s="60"/>
      <c r="G33" s="60">
        <f t="shared" ref="G33:I33" si="8">SUM(G34:G37)</f>
        <v>80</v>
      </c>
      <c r="H33" s="60">
        <f t="shared" si="8"/>
        <v>75</v>
      </c>
      <c r="I33" s="60">
        <f t="shared" si="8"/>
        <v>210</v>
      </c>
      <c r="J33" s="337"/>
    </row>
    <row r="34" spans="1:10" s="36" customFormat="1" ht="12.95" customHeight="1">
      <c r="A34" s="54" t="s">
        <v>32</v>
      </c>
      <c r="B34" s="51">
        <f t="shared" si="1"/>
        <v>20</v>
      </c>
      <c r="C34" s="61">
        <v>10</v>
      </c>
      <c r="D34" s="61"/>
      <c r="E34" s="61"/>
      <c r="F34" s="56"/>
      <c r="G34" s="57">
        <f t="shared" si="4"/>
        <v>10</v>
      </c>
      <c r="H34" s="61"/>
      <c r="I34" s="61">
        <v>10</v>
      </c>
      <c r="J34" s="336"/>
    </row>
    <row r="35" spans="1:10" s="36" customFormat="1" ht="12.95" customHeight="1">
      <c r="A35" s="54" t="s">
        <v>192</v>
      </c>
      <c r="B35" s="51">
        <f t="shared" si="1"/>
        <v>10</v>
      </c>
      <c r="C35" s="61">
        <v>10</v>
      </c>
      <c r="D35" s="61"/>
      <c r="E35" s="61"/>
      <c r="F35" s="56"/>
      <c r="G35" s="57">
        <f t="shared" si="4"/>
        <v>10</v>
      </c>
      <c r="H35" s="61"/>
      <c r="I35" s="61"/>
      <c r="J35" s="336"/>
    </row>
    <row r="36" spans="1:10" s="36" customFormat="1" ht="12.95" customHeight="1">
      <c r="A36" s="54" t="s">
        <v>33</v>
      </c>
      <c r="B36" s="51">
        <f t="shared" si="1"/>
        <v>315</v>
      </c>
      <c r="C36" s="55">
        <v>40</v>
      </c>
      <c r="D36" s="59"/>
      <c r="E36" s="59"/>
      <c r="F36" s="56"/>
      <c r="G36" s="57">
        <f t="shared" si="4"/>
        <v>40</v>
      </c>
      <c r="H36" s="55">
        <v>75</v>
      </c>
      <c r="I36" s="59">
        <v>200</v>
      </c>
      <c r="J36" s="345" t="s">
        <v>990</v>
      </c>
    </row>
    <row r="37" spans="1:10" s="36" customFormat="1" ht="12.95" customHeight="1">
      <c r="A37" s="54" t="s">
        <v>34</v>
      </c>
      <c r="B37" s="51">
        <f t="shared" si="1"/>
        <v>20</v>
      </c>
      <c r="C37" s="62">
        <v>20</v>
      </c>
      <c r="D37" s="59"/>
      <c r="E37" s="59"/>
      <c r="F37" s="56"/>
      <c r="G37" s="57">
        <f t="shared" si="4"/>
        <v>20</v>
      </c>
      <c r="H37" s="55"/>
      <c r="I37" s="59"/>
      <c r="J37" s="336"/>
    </row>
    <row r="38" spans="1:10" s="35" customFormat="1" ht="12.95" customHeight="1">
      <c r="A38" s="52" t="s">
        <v>37</v>
      </c>
      <c r="B38" s="51">
        <f t="shared" si="1"/>
        <v>340</v>
      </c>
      <c r="C38" s="60">
        <f>SUM(C39:C45)</f>
        <v>140</v>
      </c>
      <c r="D38" s="60"/>
      <c r="E38" s="60"/>
      <c r="F38" s="60">
        <f t="shared" ref="F38:I38" si="9">SUM(F39:F45)</f>
        <v>10</v>
      </c>
      <c r="G38" s="60">
        <f t="shared" si="9"/>
        <v>150</v>
      </c>
      <c r="H38" s="60">
        <f t="shared" si="9"/>
        <v>160</v>
      </c>
      <c r="I38" s="60">
        <f t="shared" si="9"/>
        <v>30</v>
      </c>
      <c r="J38" s="337"/>
    </row>
    <row r="39" spans="1:10" s="36" customFormat="1" ht="12.95" customHeight="1">
      <c r="A39" s="54" t="s">
        <v>38</v>
      </c>
      <c r="B39" s="51">
        <f t="shared" si="1"/>
        <v>40</v>
      </c>
      <c r="C39" s="61">
        <v>30</v>
      </c>
      <c r="D39" s="61"/>
      <c r="E39" s="61"/>
      <c r="F39" s="56">
        <v>10</v>
      </c>
      <c r="G39" s="57">
        <f t="shared" si="4"/>
        <v>40</v>
      </c>
      <c r="H39" s="61"/>
      <c r="I39" s="61"/>
      <c r="J39" s="345" t="s">
        <v>990</v>
      </c>
    </row>
    <row r="40" spans="1:10" s="36" customFormat="1" ht="12.95" customHeight="1">
      <c r="A40" s="54" t="s">
        <v>193</v>
      </c>
      <c r="B40" s="51">
        <f t="shared" si="1"/>
        <v>20</v>
      </c>
      <c r="C40" s="55">
        <v>10</v>
      </c>
      <c r="D40" s="59"/>
      <c r="E40" s="59"/>
      <c r="F40" s="56"/>
      <c r="G40" s="57">
        <f t="shared" si="4"/>
        <v>10</v>
      </c>
      <c r="H40" s="55"/>
      <c r="I40" s="59">
        <v>10</v>
      </c>
      <c r="J40" s="336"/>
    </row>
    <row r="41" spans="1:10" s="36" customFormat="1" ht="12.95" customHeight="1">
      <c r="A41" s="64" t="s">
        <v>194</v>
      </c>
      <c r="B41" s="51">
        <f t="shared" si="1"/>
        <v>20</v>
      </c>
      <c r="C41" s="55">
        <v>20</v>
      </c>
      <c r="D41" s="59"/>
      <c r="E41" s="59"/>
      <c r="F41" s="56"/>
      <c r="G41" s="57">
        <f t="shared" si="4"/>
        <v>20</v>
      </c>
      <c r="H41" s="55"/>
      <c r="I41" s="59"/>
      <c r="J41" s="336"/>
    </row>
    <row r="42" spans="1:10" s="37" customFormat="1" ht="12.95" customHeight="1">
      <c r="A42" s="65" t="s">
        <v>39</v>
      </c>
      <c r="B42" s="51">
        <f t="shared" si="1"/>
        <v>100</v>
      </c>
      <c r="C42" s="66">
        <v>20</v>
      </c>
      <c r="D42" s="67"/>
      <c r="E42" s="67"/>
      <c r="F42" s="68"/>
      <c r="G42" s="57">
        <f t="shared" si="4"/>
        <v>20</v>
      </c>
      <c r="H42" s="66">
        <v>80</v>
      </c>
      <c r="I42" s="67"/>
      <c r="J42" s="336"/>
    </row>
    <row r="43" spans="1:10" s="37" customFormat="1" ht="12.95" customHeight="1">
      <c r="A43" s="65" t="s">
        <v>40</v>
      </c>
      <c r="B43" s="51">
        <f t="shared" si="1"/>
        <v>110</v>
      </c>
      <c r="C43" s="66">
        <v>20</v>
      </c>
      <c r="D43" s="67"/>
      <c r="E43" s="67"/>
      <c r="F43" s="68"/>
      <c r="G43" s="57">
        <f t="shared" si="4"/>
        <v>20</v>
      </c>
      <c r="H43" s="66">
        <v>80</v>
      </c>
      <c r="I43" s="67">
        <v>10</v>
      </c>
      <c r="J43" s="336"/>
    </row>
    <row r="44" spans="1:10" s="37" customFormat="1" ht="12.95" customHeight="1">
      <c r="A44" s="65" t="s">
        <v>41</v>
      </c>
      <c r="B44" s="51">
        <f t="shared" si="1"/>
        <v>20</v>
      </c>
      <c r="C44" s="66">
        <v>20</v>
      </c>
      <c r="D44" s="67"/>
      <c r="E44" s="67"/>
      <c r="F44" s="68"/>
      <c r="G44" s="57">
        <f t="shared" si="4"/>
        <v>20</v>
      </c>
      <c r="H44" s="66"/>
      <c r="I44" s="67"/>
      <c r="J44" s="336"/>
    </row>
    <row r="45" spans="1:10" s="36" customFormat="1" ht="12.95" customHeight="1">
      <c r="A45" s="54" t="s">
        <v>42</v>
      </c>
      <c r="B45" s="51">
        <f t="shared" si="1"/>
        <v>30</v>
      </c>
      <c r="C45" s="55">
        <v>20</v>
      </c>
      <c r="D45" s="59"/>
      <c r="E45" s="59"/>
      <c r="F45" s="56"/>
      <c r="G45" s="57">
        <f t="shared" si="4"/>
        <v>20</v>
      </c>
      <c r="H45" s="55"/>
      <c r="I45" s="59">
        <v>10</v>
      </c>
      <c r="J45" s="336"/>
    </row>
    <row r="46" spans="1:10" s="35" customFormat="1" ht="12.95" customHeight="1">
      <c r="A46" s="52" t="s">
        <v>43</v>
      </c>
      <c r="B46" s="51">
        <f t="shared" si="1"/>
        <v>545</v>
      </c>
      <c r="C46" s="53">
        <f>SUM(C47:C53)</f>
        <v>110</v>
      </c>
      <c r="D46" s="53">
        <f t="shared" ref="D46:I46" si="10">SUM(D47:D53)</f>
        <v>50</v>
      </c>
      <c r="E46" s="53"/>
      <c r="F46" s="53">
        <f t="shared" si="10"/>
        <v>75</v>
      </c>
      <c r="G46" s="53">
        <f t="shared" si="10"/>
        <v>235</v>
      </c>
      <c r="H46" s="53">
        <f t="shared" si="10"/>
        <v>200</v>
      </c>
      <c r="I46" s="53">
        <f t="shared" si="10"/>
        <v>110</v>
      </c>
      <c r="J46" s="339"/>
    </row>
    <row r="47" spans="1:10" s="36" customFormat="1" ht="12.95" customHeight="1">
      <c r="A47" s="54" t="s">
        <v>44</v>
      </c>
      <c r="B47" s="51">
        <f t="shared" si="1"/>
        <v>330</v>
      </c>
      <c r="C47" s="55">
        <v>30</v>
      </c>
      <c r="D47" s="59">
        <v>50</v>
      </c>
      <c r="E47" s="59"/>
      <c r="F47" s="56">
        <v>50</v>
      </c>
      <c r="G47" s="57">
        <f>SUM(C47:F47)</f>
        <v>130</v>
      </c>
      <c r="H47" s="55">
        <v>200</v>
      </c>
      <c r="I47" s="59"/>
      <c r="J47" s="336"/>
    </row>
    <row r="48" spans="1:10" s="36" customFormat="1" ht="12.95" customHeight="1">
      <c r="A48" s="54" t="s">
        <v>196</v>
      </c>
      <c r="B48" s="51">
        <f t="shared" si="1"/>
        <v>20</v>
      </c>
      <c r="C48" s="55">
        <v>10</v>
      </c>
      <c r="D48" s="59"/>
      <c r="E48" s="59"/>
      <c r="F48" s="56">
        <v>5</v>
      </c>
      <c r="G48" s="57">
        <f>SUM(C48:F48)</f>
        <v>15</v>
      </c>
      <c r="H48" s="55"/>
      <c r="I48" s="59">
        <v>5</v>
      </c>
      <c r="J48" s="336"/>
    </row>
    <row r="49" spans="1:10" s="36" customFormat="1" ht="12.95" customHeight="1">
      <c r="A49" s="54" t="s">
        <v>197</v>
      </c>
      <c r="B49" s="51">
        <f t="shared" si="1"/>
        <v>15</v>
      </c>
      <c r="C49" s="55">
        <v>10</v>
      </c>
      <c r="D49" s="59"/>
      <c r="E49" s="59"/>
      <c r="F49" s="56"/>
      <c r="G49" s="57">
        <f>SUM(C49:F49)</f>
        <v>10</v>
      </c>
      <c r="H49" s="55"/>
      <c r="I49" s="59">
        <v>5</v>
      </c>
      <c r="J49" s="336"/>
    </row>
    <row r="50" spans="1:10" s="36" customFormat="1" ht="12.95" customHeight="1">
      <c r="A50" s="54" t="s">
        <v>277</v>
      </c>
      <c r="B50" s="51">
        <f t="shared" si="1"/>
        <v>10</v>
      </c>
      <c r="C50" s="55">
        <v>10</v>
      </c>
      <c r="D50" s="59"/>
      <c r="E50" s="59"/>
      <c r="F50" s="56"/>
      <c r="G50" s="57">
        <f>SUM(C50:F50)</f>
        <v>10</v>
      </c>
      <c r="H50" s="55"/>
      <c r="I50" s="59"/>
      <c r="J50" s="336"/>
    </row>
    <row r="51" spans="1:10" s="36" customFormat="1" ht="12.95" customHeight="1">
      <c r="A51" s="54" t="s">
        <v>45</v>
      </c>
      <c r="B51" s="51">
        <f t="shared" si="1"/>
        <v>20</v>
      </c>
      <c r="C51" s="55">
        <v>20</v>
      </c>
      <c r="D51" s="59"/>
      <c r="E51" s="59"/>
      <c r="F51" s="56"/>
      <c r="G51" s="57">
        <f>SUM(C51:F51)</f>
        <v>20</v>
      </c>
      <c r="H51" s="55"/>
      <c r="I51" s="59"/>
      <c r="J51" s="336"/>
    </row>
    <row r="52" spans="1:10" s="36" customFormat="1" ht="12.95" customHeight="1">
      <c r="A52" s="54" t="s">
        <v>46</v>
      </c>
      <c r="B52" s="51">
        <f t="shared" ref="B52:B72" si="11">SUM(G52:I52)</f>
        <v>60</v>
      </c>
      <c r="C52" s="55">
        <v>10</v>
      </c>
      <c r="D52" s="59"/>
      <c r="E52" s="59"/>
      <c r="F52" s="56"/>
      <c r="G52" s="57">
        <f t="shared" ref="G52:G72" si="12">SUM(C52:F52)</f>
        <v>10</v>
      </c>
      <c r="H52" s="55"/>
      <c r="I52" s="59">
        <v>50</v>
      </c>
      <c r="J52" s="336"/>
    </row>
    <row r="53" spans="1:10" s="35" customFormat="1" ht="12.95" customHeight="1">
      <c r="A53" s="54" t="s">
        <v>47</v>
      </c>
      <c r="B53" s="51">
        <f t="shared" si="11"/>
        <v>90</v>
      </c>
      <c r="C53" s="55">
        <v>20</v>
      </c>
      <c r="D53" s="59"/>
      <c r="E53" s="59"/>
      <c r="F53" s="56">
        <v>20</v>
      </c>
      <c r="G53" s="57">
        <f t="shared" si="12"/>
        <v>40</v>
      </c>
      <c r="H53" s="55"/>
      <c r="I53" s="59">
        <v>50</v>
      </c>
      <c r="J53" s="337"/>
    </row>
    <row r="54" spans="1:10" s="35" customFormat="1" ht="12.95" customHeight="1">
      <c r="A54" s="52" t="s">
        <v>48</v>
      </c>
      <c r="B54" s="51">
        <f t="shared" si="11"/>
        <v>320</v>
      </c>
      <c r="C54" s="53">
        <f>SUM(C55:C61)</f>
        <v>100</v>
      </c>
      <c r="D54" s="53"/>
      <c r="E54" s="53"/>
      <c r="F54" s="53"/>
      <c r="G54" s="53">
        <f t="shared" ref="G54:I54" si="13">SUM(G55:G61)</f>
        <v>100</v>
      </c>
      <c r="H54" s="53">
        <f t="shared" si="13"/>
        <v>170</v>
      </c>
      <c r="I54" s="53">
        <f t="shared" si="13"/>
        <v>50</v>
      </c>
      <c r="J54" s="337"/>
    </row>
    <row r="55" spans="1:10" s="36" customFormat="1" ht="12.95" customHeight="1">
      <c r="A55" s="54" t="s">
        <v>49</v>
      </c>
      <c r="B55" s="51">
        <f t="shared" si="11"/>
        <v>10</v>
      </c>
      <c r="C55" s="55">
        <v>10</v>
      </c>
      <c r="D55" s="59"/>
      <c r="E55" s="59"/>
      <c r="F55" s="56"/>
      <c r="G55" s="57">
        <f t="shared" si="12"/>
        <v>10</v>
      </c>
      <c r="H55" s="55"/>
      <c r="I55" s="59"/>
      <c r="J55" s="336"/>
    </row>
    <row r="56" spans="1:10" s="36" customFormat="1" ht="12.95" customHeight="1">
      <c r="A56" s="54" t="s">
        <v>200</v>
      </c>
      <c r="B56" s="51">
        <f t="shared" si="11"/>
        <v>20</v>
      </c>
      <c r="C56" s="55">
        <v>20</v>
      </c>
      <c r="D56" s="59"/>
      <c r="E56" s="59"/>
      <c r="F56" s="56"/>
      <c r="G56" s="57">
        <f t="shared" si="12"/>
        <v>20</v>
      </c>
      <c r="H56" s="55"/>
      <c r="I56" s="59"/>
      <c r="J56" s="336"/>
    </row>
    <row r="57" spans="1:10" s="36" customFormat="1" ht="12.95" customHeight="1">
      <c r="A57" s="58" t="s">
        <v>201</v>
      </c>
      <c r="B57" s="51">
        <f t="shared" si="11"/>
        <v>130</v>
      </c>
      <c r="C57" s="55">
        <v>10</v>
      </c>
      <c r="D57" s="59"/>
      <c r="E57" s="59"/>
      <c r="F57" s="56"/>
      <c r="G57" s="57">
        <f t="shared" si="12"/>
        <v>10</v>
      </c>
      <c r="H57" s="55">
        <v>120</v>
      </c>
      <c r="I57" s="59"/>
      <c r="J57" s="336" t="s">
        <v>723</v>
      </c>
    </row>
    <row r="58" spans="1:10" s="36" customFormat="1" ht="12.95" customHeight="1">
      <c r="A58" s="58" t="s">
        <v>202</v>
      </c>
      <c r="B58" s="51">
        <f t="shared" si="11"/>
        <v>60</v>
      </c>
      <c r="C58" s="55">
        <v>10</v>
      </c>
      <c r="D58" s="59"/>
      <c r="E58" s="59"/>
      <c r="F58" s="56"/>
      <c r="G58" s="57">
        <f t="shared" si="12"/>
        <v>10</v>
      </c>
      <c r="H58" s="55"/>
      <c r="I58" s="59">
        <v>50</v>
      </c>
      <c r="J58" s="336"/>
    </row>
    <row r="59" spans="1:10" s="36" customFormat="1" ht="12.95" customHeight="1">
      <c r="A59" s="58" t="s">
        <v>203</v>
      </c>
      <c r="B59" s="51">
        <f t="shared" si="11"/>
        <v>70</v>
      </c>
      <c r="C59" s="55">
        <v>20</v>
      </c>
      <c r="D59" s="59"/>
      <c r="E59" s="59"/>
      <c r="F59" s="56"/>
      <c r="G59" s="57">
        <f t="shared" si="12"/>
        <v>20</v>
      </c>
      <c r="H59" s="55">
        <v>50</v>
      </c>
      <c r="I59" s="59"/>
      <c r="J59" s="336"/>
    </row>
    <row r="60" spans="1:10" s="36" customFormat="1" ht="12.95" customHeight="1">
      <c r="A60" s="54" t="s">
        <v>51</v>
      </c>
      <c r="B60" s="51">
        <f t="shared" si="11"/>
        <v>15</v>
      </c>
      <c r="C60" s="55">
        <v>15</v>
      </c>
      <c r="D60" s="59"/>
      <c r="E60" s="59"/>
      <c r="F60" s="56"/>
      <c r="G60" s="57">
        <f t="shared" si="12"/>
        <v>15</v>
      </c>
      <c r="H60" s="55"/>
      <c r="I60" s="59"/>
      <c r="J60" s="336"/>
    </row>
    <row r="61" spans="1:10" s="35" customFormat="1" ht="12.95" customHeight="1">
      <c r="A61" s="54" t="s">
        <v>52</v>
      </c>
      <c r="B61" s="51">
        <f t="shared" si="11"/>
        <v>15</v>
      </c>
      <c r="C61" s="55">
        <v>15</v>
      </c>
      <c r="D61" s="59"/>
      <c r="E61" s="59"/>
      <c r="F61" s="56"/>
      <c r="G61" s="57">
        <f t="shared" si="12"/>
        <v>15</v>
      </c>
      <c r="H61" s="55"/>
      <c r="I61" s="59"/>
      <c r="J61" s="337"/>
    </row>
    <row r="62" spans="1:10" s="35" customFormat="1" ht="12.95" customHeight="1">
      <c r="A62" s="52" t="s">
        <v>53</v>
      </c>
      <c r="B62" s="51">
        <f t="shared" si="11"/>
        <v>405</v>
      </c>
      <c r="C62" s="53">
        <f>SUM(C63:C72)</f>
        <v>180</v>
      </c>
      <c r="D62" s="53"/>
      <c r="E62" s="53"/>
      <c r="F62" s="53">
        <f t="shared" ref="F62:I62" si="14">SUM(F63:F72)</f>
        <v>45</v>
      </c>
      <c r="G62" s="53">
        <f t="shared" si="14"/>
        <v>225</v>
      </c>
      <c r="H62" s="53">
        <f t="shared" si="14"/>
        <v>80</v>
      </c>
      <c r="I62" s="53">
        <f t="shared" si="14"/>
        <v>100</v>
      </c>
      <c r="J62" s="337"/>
    </row>
    <row r="63" spans="1:10" s="36" customFormat="1" ht="12.95" customHeight="1">
      <c r="A63" s="54" t="s">
        <v>54</v>
      </c>
      <c r="B63" s="51">
        <f t="shared" si="11"/>
        <v>25</v>
      </c>
      <c r="C63" s="55">
        <v>20</v>
      </c>
      <c r="D63" s="59"/>
      <c r="E63" s="59"/>
      <c r="F63" s="56">
        <v>5</v>
      </c>
      <c r="G63" s="57">
        <f t="shared" si="12"/>
        <v>25</v>
      </c>
      <c r="H63" s="55"/>
      <c r="I63" s="59"/>
      <c r="J63" s="336"/>
    </row>
    <row r="64" spans="1:10" s="36" customFormat="1" ht="12.95" customHeight="1">
      <c r="A64" s="54" t="s">
        <v>205</v>
      </c>
      <c r="B64" s="51">
        <f t="shared" si="11"/>
        <v>35</v>
      </c>
      <c r="C64" s="55">
        <v>30</v>
      </c>
      <c r="D64" s="59"/>
      <c r="E64" s="59"/>
      <c r="F64" s="56">
        <v>5</v>
      </c>
      <c r="G64" s="57">
        <f t="shared" si="12"/>
        <v>35</v>
      </c>
      <c r="H64" s="55"/>
      <c r="I64" s="59"/>
      <c r="J64" s="336"/>
    </row>
    <row r="65" spans="1:10" s="36" customFormat="1" ht="12.95" customHeight="1">
      <c r="A65" s="54" t="s">
        <v>206</v>
      </c>
      <c r="B65" s="51">
        <f t="shared" si="11"/>
        <v>10</v>
      </c>
      <c r="C65" s="55">
        <v>10</v>
      </c>
      <c r="D65" s="59"/>
      <c r="E65" s="59"/>
      <c r="F65" s="56"/>
      <c r="G65" s="57">
        <f t="shared" si="12"/>
        <v>10</v>
      </c>
      <c r="H65" s="55"/>
      <c r="I65" s="59"/>
      <c r="J65" s="336"/>
    </row>
    <row r="66" spans="1:10" s="36" customFormat="1" ht="12.95" customHeight="1">
      <c r="A66" s="54" t="s">
        <v>207</v>
      </c>
      <c r="B66" s="51">
        <f t="shared" si="11"/>
        <v>20</v>
      </c>
      <c r="C66" s="55">
        <v>20</v>
      </c>
      <c r="D66" s="59"/>
      <c r="E66" s="59"/>
      <c r="F66" s="56"/>
      <c r="G66" s="57">
        <f t="shared" si="12"/>
        <v>20</v>
      </c>
      <c r="H66" s="55"/>
      <c r="I66" s="59"/>
      <c r="J66" s="336"/>
    </row>
    <row r="67" spans="1:10" s="35" customFormat="1" ht="12.95" customHeight="1">
      <c r="A67" s="54" t="s">
        <v>55</v>
      </c>
      <c r="B67" s="51">
        <f t="shared" si="11"/>
        <v>150</v>
      </c>
      <c r="C67" s="55">
        <v>20</v>
      </c>
      <c r="D67" s="59"/>
      <c r="E67" s="59"/>
      <c r="F67" s="72"/>
      <c r="G67" s="57">
        <f t="shared" si="12"/>
        <v>20</v>
      </c>
      <c r="H67" s="55">
        <v>80</v>
      </c>
      <c r="I67" s="59">
        <v>50</v>
      </c>
      <c r="J67" s="337"/>
    </row>
    <row r="68" spans="1:10" s="36" customFormat="1" ht="12.95" customHeight="1">
      <c r="A68" s="54" t="s">
        <v>56</v>
      </c>
      <c r="B68" s="51">
        <f t="shared" si="11"/>
        <v>40</v>
      </c>
      <c r="C68" s="55">
        <v>20</v>
      </c>
      <c r="D68" s="59"/>
      <c r="E68" s="59"/>
      <c r="F68" s="56">
        <v>20</v>
      </c>
      <c r="G68" s="57">
        <f t="shared" si="12"/>
        <v>40</v>
      </c>
      <c r="H68" s="55"/>
      <c r="I68" s="59"/>
      <c r="J68" s="336"/>
    </row>
    <row r="69" spans="1:10" s="36" customFormat="1" ht="12.95" customHeight="1">
      <c r="A69" s="54" t="s">
        <v>57</v>
      </c>
      <c r="B69" s="51">
        <f t="shared" si="11"/>
        <v>20</v>
      </c>
      <c r="C69" s="55">
        <v>20</v>
      </c>
      <c r="D69" s="59"/>
      <c r="E69" s="59"/>
      <c r="F69" s="56"/>
      <c r="G69" s="57">
        <f t="shared" si="12"/>
        <v>20</v>
      </c>
      <c r="H69" s="55"/>
      <c r="I69" s="59"/>
      <c r="J69" s="336"/>
    </row>
    <row r="70" spans="1:10" s="36" customFormat="1" ht="12.95" customHeight="1">
      <c r="A70" s="54" t="s">
        <v>58</v>
      </c>
      <c r="B70" s="51">
        <f t="shared" si="11"/>
        <v>65</v>
      </c>
      <c r="C70" s="55">
        <v>10</v>
      </c>
      <c r="D70" s="59"/>
      <c r="E70" s="59"/>
      <c r="F70" s="56">
        <v>5</v>
      </c>
      <c r="G70" s="57">
        <f t="shared" si="12"/>
        <v>15</v>
      </c>
      <c r="H70" s="55"/>
      <c r="I70" s="59">
        <v>50</v>
      </c>
      <c r="J70" s="336"/>
    </row>
    <row r="71" spans="1:10" s="36" customFormat="1" ht="12.95" customHeight="1">
      <c r="A71" s="54" t="s">
        <v>59</v>
      </c>
      <c r="B71" s="51">
        <f t="shared" si="11"/>
        <v>20</v>
      </c>
      <c r="C71" s="55">
        <v>15</v>
      </c>
      <c r="D71" s="59"/>
      <c r="E71" s="59"/>
      <c r="F71" s="56">
        <v>5</v>
      </c>
      <c r="G71" s="57">
        <f t="shared" si="12"/>
        <v>20</v>
      </c>
      <c r="H71" s="55"/>
      <c r="I71" s="59"/>
      <c r="J71" s="336"/>
    </row>
    <row r="72" spans="1:10" s="36" customFormat="1" ht="12.95" customHeight="1">
      <c r="A72" s="54" t="s">
        <v>60</v>
      </c>
      <c r="B72" s="51">
        <f t="shared" si="11"/>
        <v>20</v>
      </c>
      <c r="C72" s="55">
        <v>15</v>
      </c>
      <c r="D72" s="59"/>
      <c r="E72" s="59"/>
      <c r="F72" s="56">
        <v>5</v>
      </c>
      <c r="G72" s="57">
        <f t="shared" si="12"/>
        <v>20</v>
      </c>
      <c r="H72" s="55"/>
      <c r="I72" s="59"/>
      <c r="J72" s="336"/>
    </row>
    <row r="73" spans="1:10" s="35" customFormat="1" ht="12.95" customHeight="1">
      <c r="A73" s="52" t="s">
        <v>61</v>
      </c>
      <c r="B73" s="51">
        <f t="shared" ref="B73:B111" si="15">SUM(G73:I73)</f>
        <v>310</v>
      </c>
      <c r="C73" s="53">
        <f>SUM(C74:C80)</f>
        <v>150</v>
      </c>
      <c r="D73" s="53"/>
      <c r="E73" s="53">
        <f t="shared" ref="E73:I73" si="16">SUM(E74:E80)</f>
        <v>10</v>
      </c>
      <c r="F73" s="53">
        <f t="shared" si="16"/>
        <v>10</v>
      </c>
      <c r="G73" s="53">
        <f t="shared" si="16"/>
        <v>170</v>
      </c>
      <c r="H73" s="53"/>
      <c r="I73" s="53">
        <f t="shared" si="16"/>
        <v>140</v>
      </c>
      <c r="J73" s="339"/>
    </row>
    <row r="74" spans="1:10" s="36" customFormat="1" ht="12.95" customHeight="1">
      <c r="A74" s="54" t="s">
        <v>62</v>
      </c>
      <c r="B74" s="51">
        <f t="shared" si="15"/>
        <v>120</v>
      </c>
      <c r="C74" s="55">
        <v>20</v>
      </c>
      <c r="D74" s="59"/>
      <c r="E74" s="59"/>
      <c r="F74" s="56"/>
      <c r="G74" s="57">
        <f t="shared" ref="G74:G111" si="17">SUM(C74:F74)</f>
        <v>20</v>
      </c>
      <c r="H74" s="55"/>
      <c r="I74" s="59">
        <v>100</v>
      </c>
      <c r="J74" s="336"/>
    </row>
    <row r="75" spans="1:10" s="36" customFormat="1" ht="12.95" customHeight="1">
      <c r="A75" s="54" t="s">
        <v>210</v>
      </c>
      <c r="B75" s="51">
        <f t="shared" si="15"/>
        <v>40</v>
      </c>
      <c r="C75" s="55">
        <v>30</v>
      </c>
      <c r="D75" s="59"/>
      <c r="E75" s="59"/>
      <c r="F75" s="56"/>
      <c r="G75" s="57">
        <f t="shared" si="17"/>
        <v>30</v>
      </c>
      <c r="H75" s="55"/>
      <c r="I75" s="59">
        <v>10</v>
      </c>
      <c r="J75" s="336"/>
    </row>
    <row r="76" spans="1:10" s="36" customFormat="1" ht="12.95" customHeight="1">
      <c r="A76" s="54" t="s">
        <v>211</v>
      </c>
      <c r="B76" s="51">
        <f t="shared" si="15"/>
        <v>10</v>
      </c>
      <c r="C76" s="55">
        <v>10</v>
      </c>
      <c r="D76" s="59"/>
      <c r="E76" s="59"/>
      <c r="F76" s="56"/>
      <c r="G76" s="57">
        <f t="shared" si="17"/>
        <v>10</v>
      </c>
      <c r="H76" s="55"/>
      <c r="I76" s="59"/>
      <c r="J76" s="336"/>
    </row>
    <row r="77" spans="1:10" s="36" customFormat="1" ht="12.95" customHeight="1">
      <c r="A77" s="54" t="s">
        <v>212</v>
      </c>
      <c r="B77" s="51">
        <f t="shared" si="15"/>
        <v>50</v>
      </c>
      <c r="C77" s="55">
        <v>20</v>
      </c>
      <c r="D77" s="59"/>
      <c r="E77" s="59">
        <v>10</v>
      </c>
      <c r="F77" s="56"/>
      <c r="G77" s="57">
        <f t="shared" si="17"/>
        <v>30</v>
      </c>
      <c r="H77" s="55"/>
      <c r="I77" s="59">
        <v>20</v>
      </c>
      <c r="J77" s="336"/>
    </row>
    <row r="78" spans="1:10" s="38" customFormat="1" ht="12.95" customHeight="1">
      <c r="A78" s="65" t="s">
        <v>63</v>
      </c>
      <c r="B78" s="51">
        <f t="shared" si="15"/>
        <v>20</v>
      </c>
      <c r="C78" s="66">
        <v>20</v>
      </c>
      <c r="D78" s="67"/>
      <c r="E78" s="67"/>
      <c r="F78" s="73"/>
      <c r="G78" s="57">
        <f t="shared" si="17"/>
        <v>20</v>
      </c>
      <c r="H78" s="66"/>
      <c r="I78" s="67"/>
      <c r="J78" s="337"/>
    </row>
    <row r="79" spans="1:10" s="37" customFormat="1" ht="12.95" customHeight="1">
      <c r="A79" s="65" t="s">
        <v>64</v>
      </c>
      <c r="B79" s="51">
        <f t="shared" si="15"/>
        <v>30</v>
      </c>
      <c r="C79" s="66">
        <v>30</v>
      </c>
      <c r="D79" s="67"/>
      <c r="E79" s="67"/>
      <c r="F79" s="68"/>
      <c r="G79" s="57">
        <f t="shared" si="17"/>
        <v>30</v>
      </c>
      <c r="H79" s="66"/>
      <c r="I79" s="67"/>
      <c r="J79" s="336"/>
    </row>
    <row r="80" spans="1:10" s="36" customFormat="1" ht="12.95" customHeight="1">
      <c r="A80" s="54" t="s">
        <v>65</v>
      </c>
      <c r="B80" s="51">
        <f t="shared" si="15"/>
        <v>40</v>
      </c>
      <c r="C80" s="55">
        <v>20</v>
      </c>
      <c r="D80" s="59"/>
      <c r="E80" s="59"/>
      <c r="F80" s="56">
        <v>10</v>
      </c>
      <c r="G80" s="57">
        <f t="shared" si="17"/>
        <v>30</v>
      </c>
      <c r="H80" s="55"/>
      <c r="I80" s="59">
        <v>10</v>
      </c>
      <c r="J80" s="336"/>
    </row>
    <row r="81" spans="1:10" s="35" customFormat="1" ht="12.95" customHeight="1">
      <c r="A81" s="52" t="s">
        <v>66</v>
      </c>
      <c r="B81" s="51">
        <f t="shared" si="15"/>
        <v>545</v>
      </c>
      <c r="C81" s="53">
        <f>SUM(C82:C86)</f>
        <v>150</v>
      </c>
      <c r="D81" s="53">
        <f t="shared" ref="D81:I81" si="18">SUM(D82:D86)</f>
        <v>20</v>
      </c>
      <c r="E81" s="53">
        <f t="shared" si="18"/>
        <v>30</v>
      </c>
      <c r="F81" s="53">
        <f t="shared" si="18"/>
        <v>25</v>
      </c>
      <c r="G81" s="53">
        <f t="shared" si="18"/>
        <v>225</v>
      </c>
      <c r="H81" s="53">
        <f t="shared" si="18"/>
        <v>130</v>
      </c>
      <c r="I81" s="53">
        <f t="shared" si="18"/>
        <v>190</v>
      </c>
      <c r="J81" s="339"/>
    </row>
    <row r="82" spans="1:10" s="36" customFormat="1" ht="25.5">
      <c r="A82" s="54" t="s">
        <v>67</v>
      </c>
      <c r="B82" s="51">
        <f t="shared" si="15"/>
        <v>260</v>
      </c>
      <c r="C82" s="55">
        <v>55</v>
      </c>
      <c r="D82" s="59">
        <v>20</v>
      </c>
      <c r="E82" s="59">
        <v>10</v>
      </c>
      <c r="F82" s="56">
        <v>5</v>
      </c>
      <c r="G82" s="57">
        <f t="shared" si="17"/>
        <v>90</v>
      </c>
      <c r="H82" s="55">
        <v>20</v>
      </c>
      <c r="I82" s="59">
        <v>150</v>
      </c>
      <c r="J82" s="338" t="s">
        <v>1674</v>
      </c>
    </row>
    <row r="83" spans="1:10" s="36" customFormat="1" ht="12.95" customHeight="1">
      <c r="A83" s="54" t="s">
        <v>213</v>
      </c>
      <c r="B83" s="51">
        <f t="shared" si="15"/>
        <v>30</v>
      </c>
      <c r="C83" s="55">
        <v>20</v>
      </c>
      <c r="D83" s="59"/>
      <c r="E83" s="59"/>
      <c r="F83" s="56"/>
      <c r="G83" s="57">
        <f t="shared" si="17"/>
        <v>20</v>
      </c>
      <c r="H83" s="55"/>
      <c r="I83" s="59">
        <v>10</v>
      </c>
      <c r="J83" s="336"/>
    </row>
    <row r="84" spans="1:10" s="36" customFormat="1" ht="12.95" customHeight="1">
      <c r="A84" s="54" t="s">
        <v>68</v>
      </c>
      <c r="B84" s="51">
        <f t="shared" si="15"/>
        <v>30</v>
      </c>
      <c r="C84" s="55">
        <v>20</v>
      </c>
      <c r="D84" s="59"/>
      <c r="E84" s="59"/>
      <c r="F84" s="56"/>
      <c r="G84" s="57">
        <f t="shared" si="17"/>
        <v>20</v>
      </c>
      <c r="H84" s="55"/>
      <c r="I84" s="59">
        <v>10</v>
      </c>
      <c r="J84" s="336"/>
    </row>
    <row r="85" spans="1:10" s="35" customFormat="1" ht="12.95" customHeight="1">
      <c r="A85" s="54" t="s">
        <v>69</v>
      </c>
      <c r="B85" s="51">
        <f t="shared" si="15"/>
        <v>20</v>
      </c>
      <c r="C85" s="55">
        <v>20</v>
      </c>
      <c r="D85" s="59"/>
      <c r="E85" s="59"/>
      <c r="F85" s="56"/>
      <c r="G85" s="57">
        <f t="shared" si="17"/>
        <v>20</v>
      </c>
      <c r="H85" s="55"/>
      <c r="I85" s="59"/>
      <c r="J85" s="337"/>
    </row>
    <row r="86" spans="1:10" s="36" customFormat="1" ht="12.95" customHeight="1">
      <c r="A86" s="54" t="s">
        <v>70</v>
      </c>
      <c r="B86" s="51">
        <f t="shared" si="15"/>
        <v>205</v>
      </c>
      <c r="C86" s="55">
        <v>35</v>
      </c>
      <c r="D86" s="59"/>
      <c r="E86" s="59">
        <v>20</v>
      </c>
      <c r="F86" s="56">
        <v>20</v>
      </c>
      <c r="G86" s="57">
        <f t="shared" si="17"/>
        <v>75</v>
      </c>
      <c r="H86" s="55">
        <v>110</v>
      </c>
      <c r="I86" s="59">
        <v>20</v>
      </c>
      <c r="J86" s="345" t="s">
        <v>991</v>
      </c>
    </row>
    <row r="87" spans="1:10" s="35" customFormat="1" ht="12.95" customHeight="1">
      <c r="A87" s="52" t="s">
        <v>71</v>
      </c>
      <c r="B87" s="51">
        <f t="shared" si="15"/>
        <v>660</v>
      </c>
      <c r="C87" s="53">
        <f>SUM(C88:C93)</f>
        <v>140</v>
      </c>
      <c r="D87" s="53">
        <f t="shared" ref="D87:I87" si="19">SUM(D88:D93)</f>
        <v>50</v>
      </c>
      <c r="E87" s="53">
        <f t="shared" si="19"/>
        <v>20</v>
      </c>
      <c r="F87" s="53"/>
      <c r="G87" s="53">
        <f t="shared" si="19"/>
        <v>210</v>
      </c>
      <c r="H87" s="53">
        <f t="shared" si="19"/>
        <v>300</v>
      </c>
      <c r="I87" s="53">
        <f t="shared" si="19"/>
        <v>150</v>
      </c>
      <c r="J87" s="337"/>
    </row>
    <row r="88" spans="1:10" s="36" customFormat="1" ht="12.95" customHeight="1">
      <c r="A88" s="54" t="s">
        <v>72</v>
      </c>
      <c r="B88" s="51">
        <f t="shared" si="15"/>
        <v>370</v>
      </c>
      <c r="C88" s="55">
        <v>40</v>
      </c>
      <c r="D88" s="59">
        <v>30</v>
      </c>
      <c r="E88" s="59"/>
      <c r="F88" s="56"/>
      <c r="G88" s="57">
        <f t="shared" si="17"/>
        <v>70</v>
      </c>
      <c r="H88" s="55">
        <v>300</v>
      </c>
      <c r="I88" s="59"/>
      <c r="J88" s="340"/>
    </row>
    <row r="89" spans="1:10" s="36" customFormat="1" ht="12.95" customHeight="1">
      <c r="A89" s="54" t="s">
        <v>215</v>
      </c>
      <c r="B89" s="51">
        <f t="shared" si="15"/>
        <v>20</v>
      </c>
      <c r="C89" s="55">
        <v>20</v>
      </c>
      <c r="D89" s="59"/>
      <c r="E89" s="59"/>
      <c r="F89" s="56"/>
      <c r="G89" s="57">
        <f t="shared" si="17"/>
        <v>20</v>
      </c>
      <c r="H89" s="55"/>
      <c r="I89" s="59"/>
      <c r="J89" s="336"/>
    </row>
    <row r="90" spans="1:10" s="37" customFormat="1" ht="12.95" customHeight="1">
      <c r="A90" s="65" t="s">
        <v>216</v>
      </c>
      <c r="B90" s="51">
        <f t="shared" si="15"/>
        <v>20</v>
      </c>
      <c r="C90" s="66">
        <v>20</v>
      </c>
      <c r="D90" s="67"/>
      <c r="E90" s="67"/>
      <c r="F90" s="68"/>
      <c r="G90" s="57">
        <f t="shared" si="17"/>
        <v>20</v>
      </c>
      <c r="H90" s="66"/>
      <c r="I90" s="67"/>
      <c r="J90" s="336"/>
    </row>
    <row r="91" spans="1:10" s="36" customFormat="1" ht="12.95" customHeight="1">
      <c r="A91" s="54" t="s">
        <v>73</v>
      </c>
      <c r="B91" s="51">
        <f t="shared" si="15"/>
        <v>190</v>
      </c>
      <c r="C91" s="55">
        <v>20</v>
      </c>
      <c r="D91" s="59">
        <v>10</v>
      </c>
      <c r="E91" s="59">
        <v>10</v>
      </c>
      <c r="F91" s="56"/>
      <c r="G91" s="57">
        <f t="shared" si="17"/>
        <v>40</v>
      </c>
      <c r="H91" s="55"/>
      <c r="I91" s="59">
        <v>150</v>
      </c>
      <c r="J91" s="336"/>
    </row>
    <row r="92" spans="1:10" s="35" customFormat="1" ht="12.95" customHeight="1">
      <c r="A92" s="54" t="s">
        <v>74</v>
      </c>
      <c r="B92" s="51">
        <f t="shared" si="15"/>
        <v>40</v>
      </c>
      <c r="C92" s="55">
        <v>20</v>
      </c>
      <c r="D92" s="59">
        <v>10</v>
      </c>
      <c r="E92" s="59">
        <v>10</v>
      </c>
      <c r="F92" s="56"/>
      <c r="G92" s="57">
        <f t="shared" si="17"/>
        <v>40</v>
      </c>
      <c r="H92" s="55"/>
      <c r="I92" s="59"/>
      <c r="J92" s="337"/>
    </row>
    <row r="93" spans="1:10" s="37" customFormat="1" ht="12.95" customHeight="1">
      <c r="A93" s="65" t="s">
        <v>75</v>
      </c>
      <c r="B93" s="51">
        <f t="shared" si="15"/>
        <v>20</v>
      </c>
      <c r="C93" s="66">
        <v>20</v>
      </c>
      <c r="D93" s="67"/>
      <c r="E93" s="67"/>
      <c r="F93" s="68"/>
      <c r="G93" s="57">
        <f t="shared" si="17"/>
        <v>20</v>
      </c>
      <c r="H93" s="66"/>
      <c r="I93" s="67"/>
      <c r="J93" s="336"/>
    </row>
    <row r="94" spans="1:10" s="35" customFormat="1" ht="12.95" customHeight="1">
      <c r="A94" s="52" t="s">
        <v>76</v>
      </c>
      <c r="B94" s="51">
        <f t="shared" si="15"/>
        <v>230</v>
      </c>
      <c r="C94" s="53">
        <f>SUM(C95:C99)</f>
        <v>100</v>
      </c>
      <c r="D94" s="53"/>
      <c r="E94" s="53"/>
      <c r="F94" s="53">
        <f t="shared" ref="F94:I94" si="20">SUM(F95:F99)</f>
        <v>100</v>
      </c>
      <c r="G94" s="53">
        <f t="shared" si="20"/>
        <v>200</v>
      </c>
      <c r="H94" s="53"/>
      <c r="I94" s="53">
        <f t="shared" si="20"/>
        <v>30</v>
      </c>
      <c r="J94" s="339"/>
    </row>
    <row r="95" spans="1:10" s="36" customFormat="1" ht="12.95" customHeight="1">
      <c r="A95" s="54" t="s">
        <v>77</v>
      </c>
      <c r="B95" s="51">
        <f t="shared" si="15"/>
        <v>120</v>
      </c>
      <c r="C95" s="55">
        <v>20</v>
      </c>
      <c r="D95" s="74"/>
      <c r="E95" s="59"/>
      <c r="F95" s="56">
        <v>100</v>
      </c>
      <c r="G95" s="57">
        <f t="shared" si="17"/>
        <v>120</v>
      </c>
      <c r="H95" s="55"/>
      <c r="I95" s="59"/>
      <c r="J95" s="336"/>
    </row>
    <row r="96" spans="1:10" s="36" customFormat="1" ht="12.95" customHeight="1">
      <c r="A96" s="54" t="s">
        <v>217</v>
      </c>
      <c r="B96" s="51">
        <f t="shared" si="15"/>
        <v>20</v>
      </c>
      <c r="C96" s="55">
        <v>20</v>
      </c>
      <c r="D96" s="59"/>
      <c r="E96" s="59"/>
      <c r="F96" s="56"/>
      <c r="G96" s="57">
        <f t="shared" si="17"/>
        <v>20</v>
      </c>
      <c r="H96" s="55"/>
      <c r="I96" s="59"/>
      <c r="J96" s="336"/>
    </row>
    <row r="97" spans="1:11" s="36" customFormat="1" ht="12.95" customHeight="1">
      <c r="A97" s="54" t="s">
        <v>218</v>
      </c>
      <c r="B97" s="51">
        <f t="shared" si="15"/>
        <v>20</v>
      </c>
      <c r="C97" s="55">
        <v>20</v>
      </c>
      <c r="D97" s="59"/>
      <c r="E97" s="59"/>
      <c r="F97" s="56"/>
      <c r="G97" s="57">
        <f t="shared" si="17"/>
        <v>20</v>
      </c>
      <c r="H97" s="55"/>
      <c r="I97" s="59"/>
      <c r="J97" s="336"/>
    </row>
    <row r="98" spans="1:11" s="36" customFormat="1" ht="12.95" customHeight="1">
      <c r="A98" s="54" t="s">
        <v>79</v>
      </c>
      <c r="B98" s="51">
        <f t="shared" si="15"/>
        <v>40</v>
      </c>
      <c r="C98" s="55">
        <v>20</v>
      </c>
      <c r="D98" s="59"/>
      <c r="E98" s="59"/>
      <c r="F98" s="56"/>
      <c r="G98" s="57">
        <f t="shared" si="17"/>
        <v>20</v>
      </c>
      <c r="H98" s="55"/>
      <c r="I98" s="59">
        <v>20</v>
      </c>
      <c r="J98" s="336"/>
    </row>
    <row r="99" spans="1:11" s="36" customFormat="1" ht="12.95" customHeight="1">
      <c r="A99" s="54" t="s">
        <v>80</v>
      </c>
      <c r="B99" s="51">
        <f t="shared" si="15"/>
        <v>30</v>
      </c>
      <c r="C99" s="55">
        <v>20</v>
      </c>
      <c r="D99" s="59"/>
      <c r="E99" s="59"/>
      <c r="F99" s="56"/>
      <c r="G99" s="57">
        <f t="shared" si="17"/>
        <v>20</v>
      </c>
      <c r="H99" s="55"/>
      <c r="I99" s="59">
        <v>10</v>
      </c>
      <c r="J99" s="336"/>
    </row>
    <row r="100" spans="1:11" s="34" customFormat="1" ht="12.95" customHeight="1">
      <c r="A100" s="75" t="s">
        <v>81</v>
      </c>
      <c r="B100" s="51">
        <f t="shared" si="15"/>
        <v>835</v>
      </c>
      <c r="C100" s="51">
        <f>SUM(C101:C111)</f>
        <v>670</v>
      </c>
      <c r="D100" s="51"/>
      <c r="E100" s="51"/>
      <c r="F100" s="51">
        <f t="shared" ref="F100:I100" si="21">SUM(F101:F111)</f>
        <v>155</v>
      </c>
      <c r="G100" s="51">
        <f t="shared" si="21"/>
        <v>825</v>
      </c>
      <c r="H100" s="51"/>
      <c r="I100" s="51">
        <f t="shared" si="21"/>
        <v>10</v>
      </c>
      <c r="J100" s="341"/>
    </row>
    <row r="101" spans="1:11" s="34" customFormat="1" ht="12.95" customHeight="1">
      <c r="A101" s="93" t="s">
        <v>83</v>
      </c>
      <c r="B101" s="51">
        <f t="shared" si="15"/>
        <v>50</v>
      </c>
      <c r="C101" s="77">
        <v>40</v>
      </c>
      <c r="D101" s="77"/>
      <c r="E101" s="77"/>
      <c r="F101" s="78"/>
      <c r="G101" s="57">
        <f t="shared" si="17"/>
        <v>40</v>
      </c>
      <c r="H101" s="77"/>
      <c r="I101" s="77">
        <v>10</v>
      </c>
      <c r="J101" s="342" t="s">
        <v>724</v>
      </c>
    </row>
    <row r="102" spans="1:11" s="34" customFormat="1" ht="12.95" customHeight="1">
      <c r="A102" s="93" t="s">
        <v>94</v>
      </c>
      <c r="B102" s="51">
        <f t="shared" si="15"/>
        <v>30</v>
      </c>
      <c r="C102" s="77">
        <v>20</v>
      </c>
      <c r="D102" s="77"/>
      <c r="E102" s="77"/>
      <c r="F102" s="78">
        <v>10</v>
      </c>
      <c r="G102" s="57">
        <f t="shared" si="17"/>
        <v>30</v>
      </c>
      <c r="H102" s="77"/>
      <c r="I102" s="77"/>
      <c r="J102" s="342" t="s">
        <v>725</v>
      </c>
    </row>
    <row r="103" spans="1:11" s="34" customFormat="1" ht="12.95" customHeight="1">
      <c r="A103" s="93" t="s">
        <v>110</v>
      </c>
      <c r="B103" s="51">
        <f t="shared" si="15"/>
        <v>30</v>
      </c>
      <c r="C103" s="77">
        <v>10</v>
      </c>
      <c r="D103" s="77"/>
      <c r="E103" s="77"/>
      <c r="F103" s="78">
        <v>20</v>
      </c>
      <c r="G103" s="57">
        <f t="shared" si="17"/>
        <v>30</v>
      </c>
      <c r="H103" s="77"/>
      <c r="I103" s="77"/>
      <c r="J103" s="342" t="s">
        <v>726</v>
      </c>
    </row>
    <row r="104" spans="1:11" s="34" customFormat="1" ht="26.25" customHeight="1">
      <c r="A104" s="570" t="s">
        <v>120</v>
      </c>
      <c r="B104" s="51">
        <f t="shared" si="15"/>
        <v>100</v>
      </c>
      <c r="C104" s="77">
        <v>85</v>
      </c>
      <c r="D104" s="77"/>
      <c r="E104" s="77"/>
      <c r="F104" s="78">
        <v>15</v>
      </c>
      <c r="G104" s="57">
        <f t="shared" si="17"/>
        <v>100</v>
      </c>
      <c r="H104" s="77"/>
      <c r="I104" s="77"/>
      <c r="J104" s="343" t="s">
        <v>2077</v>
      </c>
    </row>
    <row r="105" spans="1:11" s="34" customFormat="1" ht="12.95" customHeight="1">
      <c r="A105" s="93" t="s">
        <v>126</v>
      </c>
      <c r="B105" s="51">
        <f t="shared" si="15"/>
        <v>30</v>
      </c>
      <c r="C105" s="77">
        <v>10</v>
      </c>
      <c r="D105" s="77"/>
      <c r="E105" s="77"/>
      <c r="F105" s="78">
        <v>20</v>
      </c>
      <c r="G105" s="57">
        <f t="shared" si="17"/>
        <v>30</v>
      </c>
      <c r="H105" s="77"/>
      <c r="I105" s="77"/>
      <c r="J105" s="342" t="s">
        <v>726</v>
      </c>
    </row>
    <row r="106" spans="1:11" s="34" customFormat="1" ht="12.95" customHeight="1">
      <c r="A106" s="570" t="s">
        <v>130</v>
      </c>
      <c r="B106" s="51">
        <f t="shared" si="15"/>
        <v>40</v>
      </c>
      <c r="C106" s="77">
        <v>20</v>
      </c>
      <c r="D106" s="77"/>
      <c r="E106" s="77"/>
      <c r="F106" s="78">
        <v>20</v>
      </c>
      <c r="G106" s="57">
        <f t="shared" si="17"/>
        <v>40</v>
      </c>
      <c r="H106" s="77"/>
      <c r="I106" s="77"/>
      <c r="J106" s="342" t="s">
        <v>725</v>
      </c>
    </row>
    <row r="107" spans="1:11" s="34" customFormat="1" ht="12.95" customHeight="1">
      <c r="A107" s="570" t="s">
        <v>132</v>
      </c>
      <c r="B107" s="51">
        <f t="shared" si="15"/>
        <v>30</v>
      </c>
      <c r="C107" s="77">
        <v>10</v>
      </c>
      <c r="D107" s="77"/>
      <c r="E107" s="77"/>
      <c r="F107" s="78">
        <v>20</v>
      </c>
      <c r="G107" s="57">
        <f t="shared" si="17"/>
        <v>30</v>
      </c>
      <c r="H107" s="77"/>
      <c r="I107" s="77"/>
      <c r="J107" s="342" t="s">
        <v>726</v>
      </c>
    </row>
    <row r="108" spans="1:11" s="39" customFormat="1" ht="12.95" customHeight="1">
      <c r="A108" s="93" t="s">
        <v>463</v>
      </c>
      <c r="B108" s="51">
        <f t="shared" si="15"/>
        <v>30</v>
      </c>
      <c r="C108" s="77">
        <v>30</v>
      </c>
      <c r="D108" s="77"/>
      <c r="E108" s="77"/>
      <c r="F108" s="78"/>
      <c r="G108" s="57">
        <f t="shared" si="17"/>
        <v>30</v>
      </c>
      <c r="H108" s="77"/>
      <c r="I108" s="77"/>
      <c r="J108" s="342" t="s">
        <v>725</v>
      </c>
      <c r="K108" s="20"/>
    </row>
    <row r="109" spans="1:11" s="40" customFormat="1" ht="12.95" customHeight="1">
      <c r="A109" s="93" t="s">
        <v>137</v>
      </c>
      <c r="B109" s="51">
        <f t="shared" si="15"/>
        <v>70</v>
      </c>
      <c r="C109" s="77">
        <v>70</v>
      </c>
      <c r="D109" s="77"/>
      <c r="E109" s="77"/>
      <c r="F109" s="78"/>
      <c r="G109" s="57">
        <f t="shared" si="17"/>
        <v>70</v>
      </c>
      <c r="H109" s="77"/>
      <c r="I109" s="77"/>
      <c r="J109" s="342" t="s">
        <v>727</v>
      </c>
      <c r="K109" s="20"/>
    </row>
    <row r="110" spans="1:11" s="39" customFormat="1" ht="12.95" customHeight="1">
      <c r="A110" s="571" t="s">
        <v>159</v>
      </c>
      <c r="B110" s="51">
        <f t="shared" si="15"/>
        <v>215</v>
      </c>
      <c r="C110" s="77">
        <v>165</v>
      </c>
      <c r="D110" s="77"/>
      <c r="E110" s="77"/>
      <c r="F110" s="78">
        <v>50</v>
      </c>
      <c r="G110" s="57">
        <f t="shared" si="17"/>
        <v>215</v>
      </c>
      <c r="H110" s="77"/>
      <c r="I110" s="77"/>
      <c r="J110" s="343"/>
      <c r="K110" s="20"/>
    </row>
    <row r="111" spans="1:11" s="41" customFormat="1" ht="12.95" customHeight="1">
      <c r="A111" s="571" t="s">
        <v>162</v>
      </c>
      <c r="B111" s="51">
        <f t="shared" si="15"/>
        <v>210</v>
      </c>
      <c r="C111" s="77">
        <v>210</v>
      </c>
      <c r="D111" s="77"/>
      <c r="E111" s="77"/>
      <c r="F111" s="78"/>
      <c r="G111" s="57">
        <f t="shared" si="17"/>
        <v>210</v>
      </c>
      <c r="H111" s="77"/>
      <c r="I111" s="77"/>
      <c r="J111" s="343"/>
      <c r="K111" s="20"/>
    </row>
    <row r="112" spans="1:11" s="41" customFormat="1">
      <c r="A112" s="43"/>
      <c r="B112" s="79"/>
      <c r="C112" s="43"/>
      <c r="D112" s="43"/>
      <c r="E112" s="43"/>
      <c r="F112" s="43"/>
      <c r="G112" s="43"/>
      <c r="H112" s="45"/>
      <c r="I112" s="45"/>
      <c r="J112" s="46"/>
      <c r="K112" s="20"/>
    </row>
    <row r="113" spans="1:11" s="41" customFormat="1">
      <c r="A113" s="43"/>
      <c r="B113" s="44"/>
      <c r="C113" s="43"/>
      <c r="D113" s="43"/>
      <c r="E113" s="43"/>
      <c r="F113" s="43"/>
      <c r="G113" s="43"/>
      <c r="H113" s="45"/>
      <c r="I113" s="45"/>
      <c r="J113" s="46"/>
      <c r="K113" s="20"/>
    </row>
    <row r="114" spans="1:11" s="41" customFormat="1">
      <c r="A114" s="43"/>
      <c r="B114" s="44"/>
      <c r="C114" s="43"/>
      <c r="D114" s="43"/>
      <c r="E114" s="43"/>
      <c r="F114" s="43"/>
      <c r="G114" s="43"/>
      <c r="H114" s="45"/>
      <c r="I114" s="45"/>
      <c r="J114" s="46"/>
      <c r="K114" s="20"/>
    </row>
    <row r="115" spans="1:11" s="41" customFormat="1">
      <c r="A115" s="43"/>
      <c r="B115" s="44"/>
      <c r="C115" s="43"/>
      <c r="D115" s="43"/>
      <c r="E115" s="43"/>
      <c r="F115" s="43"/>
      <c r="G115" s="43"/>
      <c r="H115" s="45"/>
      <c r="I115" s="45"/>
      <c r="J115" s="46"/>
      <c r="K115" s="20"/>
    </row>
    <row r="116" spans="1:11" s="41" customFormat="1">
      <c r="A116" s="43"/>
      <c r="B116" s="44"/>
      <c r="C116" s="43"/>
      <c r="D116" s="43"/>
      <c r="E116" s="43"/>
      <c r="F116" s="43"/>
      <c r="G116" s="43"/>
      <c r="H116" s="45"/>
      <c r="I116" s="45"/>
      <c r="J116" s="46"/>
      <c r="K116" s="20"/>
    </row>
    <row r="117" spans="1:11" s="42" customFormat="1">
      <c r="A117" s="43"/>
      <c r="B117" s="44"/>
      <c r="C117" s="43"/>
      <c r="D117" s="43"/>
      <c r="E117" s="43"/>
      <c r="F117" s="43"/>
      <c r="G117" s="43"/>
      <c r="H117" s="45"/>
      <c r="I117" s="45"/>
      <c r="J117" s="46"/>
      <c r="K117" s="20"/>
    </row>
    <row r="119" spans="1:11" s="42" customFormat="1">
      <c r="A119" s="43"/>
      <c r="B119" s="44"/>
      <c r="C119" s="43"/>
      <c r="D119" s="43"/>
      <c r="E119" s="43"/>
      <c r="F119" s="43"/>
      <c r="G119" s="43"/>
      <c r="H119" s="45"/>
      <c r="I119" s="45"/>
      <c r="J119" s="46"/>
      <c r="K119" s="20"/>
    </row>
    <row r="130" spans="1:11" s="42" customFormat="1">
      <c r="A130" s="43"/>
      <c r="B130" s="44"/>
      <c r="C130" s="43"/>
      <c r="D130" s="43"/>
      <c r="E130" s="43"/>
      <c r="F130" s="43"/>
      <c r="G130" s="43"/>
      <c r="H130" s="45"/>
      <c r="I130" s="45"/>
      <c r="J130" s="46"/>
      <c r="K130" s="20"/>
    </row>
    <row r="142" spans="1:11" s="42" customFormat="1">
      <c r="A142" s="43"/>
      <c r="B142" s="44"/>
      <c r="C142" s="43"/>
      <c r="D142" s="43"/>
      <c r="E142" s="43"/>
      <c r="F142" s="43"/>
      <c r="G142" s="43"/>
      <c r="H142" s="45"/>
      <c r="I142" s="45"/>
      <c r="J142" s="46"/>
      <c r="K142" s="20"/>
    </row>
    <row r="148" spans="1:11" s="42" customFormat="1">
      <c r="A148" s="43"/>
      <c r="B148" s="44"/>
      <c r="C148" s="43"/>
      <c r="D148" s="43"/>
      <c r="E148" s="43"/>
      <c r="F148" s="43"/>
      <c r="G148" s="43"/>
      <c r="H148" s="45"/>
      <c r="I148" s="45"/>
      <c r="J148" s="46"/>
      <c r="K148" s="20"/>
    </row>
    <row r="159" spans="1:11" s="42" customFormat="1">
      <c r="A159" s="43"/>
      <c r="B159" s="44"/>
      <c r="C159" s="43"/>
      <c r="D159" s="43"/>
      <c r="E159" s="43"/>
      <c r="F159" s="43"/>
      <c r="G159" s="43"/>
      <c r="H159" s="45"/>
      <c r="I159" s="45"/>
      <c r="J159" s="46"/>
      <c r="K159" s="20"/>
    </row>
    <row r="165" spans="1:11" s="42" customFormat="1">
      <c r="A165" s="43"/>
      <c r="B165" s="44"/>
      <c r="C165" s="43"/>
      <c r="D165" s="43"/>
      <c r="E165" s="43"/>
      <c r="F165" s="43"/>
      <c r="G165" s="43"/>
      <c r="H165" s="45"/>
      <c r="I165" s="45"/>
      <c r="J165" s="46"/>
      <c r="K165" s="20"/>
    </row>
    <row r="170" spans="1:11" s="42" customFormat="1">
      <c r="A170" s="43"/>
      <c r="B170" s="44"/>
      <c r="C170" s="43"/>
      <c r="D170" s="43"/>
      <c r="E170" s="43"/>
      <c r="F170" s="43"/>
      <c r="G170" s="43"/>
      <c r="H170" s="45"/>
      <c r="I170" s="45"/>
      <c r="J170" s="46"/>
      <c r="K170" s="20"/>
    </row>
    <row r="173" spans="1:11" s="42" customFormat="1">
      <c r="A173" s="43"/>
      <c r="B173" s="44"/>
      <c r="C173" s="43"/>
      <c r="D173" s="43"/>
      <c r="E173" s="43"/>
      <c r="F173" s="43"/>
      <c r="G173" s="43"/>
      <c r="H173" s="45"/>
      <c r="I173" s="45"/>
      <c r="J173" s="46"/>
      <c r="K173" s="20"/>
    </row>
    <row r="180" spans="1:11" s="42" customFormat="1">
      <c r="A180" s="43"/>
      <c r="B180" s="44"/>
      <c r="C180" s="43"/>
      <c r="D180" s="43"/>
      <c r="E180" s="43"/>
      <c r="F180" s="43"/>
      <c r="G180" s="43"/>
      <c r="H180" s="45"/>
      <c r="I180" s="45"/>
      <c r="J180" s="46"/>
      <c r="K180" s="20"/>
    </row>
    <row r="186" spans="1:11" s="42" customFormat="1">
      <c r="A186" s="43"/>
      <c r="B186" s="44"/>
      <c r="C186" s="43"/>
      <c r="D186" s="43"/>
      <c r="E186" s="43"/>
      <c r="F186" s="43"/>
      <c r="G186" s="43"/>
      <c r="H186" s="45"/>
      <c r="I186" s="45"/>
      <c r="J186" s="46"/>
      <c r="K186" s="20"/>
    </row>
  </sheetData>
  <mergeCells count="8">
    <mergeCell ref="A2:J2"/>
    <mergeCell ref="C4:G4"/>
    <mergeCell ref="A6:B6"/>
    <mergeCell ref="A4:A5"/>
    <mergeCell ref="B4:B5"/>
    <mergeCell ref="G5:G6"/>
    <mergeCell ref="H4:H5"/>
    <mergeCell ref="I4:I5"/>
  </mergeCells>
  <phoneticPr fontId="67" type="noConversion"/>
  <printOptions horizontalCentered="1"/>
  <pageMargins left="0.70866141732283505" right="0.70866141732283505" top="0.74803149606299202" bottom="0.74803149606299202" header="0.31496062992126" footer="0.31496062992126"/>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K28"/>
  <sheetViews>
    <sheetView view="pageBreakPreview" zoomScaleNormal="100" zoomScaleSheetLayoutView="100" workbookViewId="0">
      <selection activeCell="B5" sqref="A5:XFD6"/>
    </sheetView>
  </sheetViews>
  <sheetFormatPr defaultColWidth="9.5" defaultRowHeight="14.25"/>
  <cols>
    <col min="1" max="1" width="25.25" style="22" customWidth="1"/>
    <col min="2" max="2" width="55.75" style="22" customWidth="1"/>
    <col min="3" max="3" width="7" style="22" customWidth="1"/>
    <col min="4" max="4" width="6.25" style="22" customWidth="1"/>
    <col min="5" max="5" width="22.25" style="22" customWidth="1"/>
    <col min="6" max="6" width="10.125" style="22" customWidth="1"/>
    <col min="7" max="7" width="6.875" style="22" customWidth="1"/>
    <col min="8" max="16384" width="9.5" style="22"/>
  </cols>
  <sheetData>
    <row r="1" spans="1:245" s="19" customFormat="1" ht="17.25" customHeight="1">
      <c r="A1" s="453" t="s">
        <v>1552</v>
      </c>
      <c r="B1" s="23"/>
      <c r="C1" s="24"/>
      <c r="D1" s="24"/>
      <c r="E1" s="24"/>
      <c r="F1" s="24"/>
      <c r="G1" s="24"/>
      <c r="H1" s="25"/>
      <c r="I1" s="25"/>
      <c r="J1" s="33"/>
    </row>
    <row r="2" spans="1:245" s="20" customFormat="1" ht="53.1" customHeight="1">
      <c r="A2" s="698" t="s">
        <v>1005</v>
      </c>
      <c r="B2" s="698"/>
      <c r="C2" s="698"/>
      <c r="D2" s="335"/>
      <c r="E2" s="335"/>
      <c r="F2" s="335"/>
      <c r="G2" s="335"/>
      <c r="H2" s="335"/>
      <c r="I2" s="335"/>
      <c r="J2" s="335"/>
    </row>
    <row r="3" spans="1:245" s="21" customFormat="1" ht="18" customHeight="1">
      <c r="B3" s="709" t="s">
        <v>706</v>
      </c>
      <c r="C3" s="709"/>
      <c r="D3" s="26"/>
      <c r="E3" s="26"/>
      <c r="F3" s="26"/>
      <c r="G3" s="26"/>
      <c r="H3" s="27"/>
      <c r="I3" s="27"/>
    </row>
    <row r="4" spans="1:245" ht="32.25" customHeight="1">
      <c r="A4" s="711" t="s">
        <v>379</v>
      </c>
      <c r="B4" s="412" t="s">
        <v>728</v>
      </c>
      <c r="C4" s="413" t="s">
        <v>729</v>
      </c>
      <c r="D4" s="28"/>
      <c r="E4" s="710"/>
      <c r="F4" s="710"/>
      <c r="G4" s="710"/>
    </row>
    <row r="5" spans="1:245" ht="18" customHeight="1">
      <c r="A5" s="712"/>
      <c r="B5" s="414" t="s">
        <v>730</v>
      </c>
      <c r="C5" s="415">
        <f>C6+C16</f>
        <v>835</v>
      </c>
      <c r="D5" s="28"/>
      <c r="E5" s="29"/>
      <c r="F5" s="29"/>
      <c r="G5" s="29"/>
    </row>
    <row r="6" spans="1:245" ht="18" customHeight="1">
      <c r="A6" s="713" t="s">
        <v>731</v>
      </c>
      <c r="B6" s="414" t="s">
        <v>732</v>
      </c>
      <c r="C6" s="416">
        <f>SUM(C7:C15)</f>
        <v>215</v>
      </c>
      <c r="D6" s="30"/>
      <c r="E6" s="30"/>
      <c r="F6" s="30"/>
      <c r="G6" s="30"/>
    </row>
    <row r="7" spans="1:245" ht="30" customHeight="1">
      <c r="A7" s="714"/>
      <c r="B7" s="417" t="s">
        <v>733</v>
      </c>
      <c r="C7" s="80">
        <v>20</v>
      </c>
      <c r="D7" s="30"/>
      <c r="E7" s="30"/>
      <c r="F7" s="30"/>
      <c r="G7" s="30"/>
    </row>
    <row r="8" spans="1:245" ht="18" customHeight="1">
      <c r="A8" s="714"/>
      <c r="B8" s="418" t="s">
        <v>734</v>
      </c>
      <c r="C8" s="419">
        <v>20</v>
      </c>
      <c r="D8" s="30"/>
      <c r="E8" s="30"/>
      <c r="F8" s="30"/>
      <c r="G8" s="30"/>
    </row>
    <row r="9" spans="1:245" ht="18" customHeight="1">
      <c r="A9" s="714"/>
      <c r="B9" s="418" t="s">
        <v>735</v>
      </c>
      <c r="C9" s="419">
        <v>30</v>
      </c>
      <c r="D9" s="30"/>
      <c r="E9" s="30"/>
      <c r="F9" s="30"/>
      <c r="G9" s="30"/>
    </row>
    <row r="10" spans="1:245" ht="18" customHeight="1">
      <c r="A10" s="714"/>
      <c r="B10" s="418" t="s">
        <v>736</v>
      </c>
      <c r="C10" s="419">
        <v>25</v>
      </c>
      <c r="D10" s="30"/>
      <c r="E10" s="30"/>
      <c r="F10" s="30"/>
      <c r="G10" s="30"/>
    </row>
    <row r="11" spans="1:245" ht="18" customHeight="1">
      <c r="A11" s="714"/>
      <c r="B11" s="418" t="s">
        <v>737</v>
      </c>
      <c r="C11" s="419">
        <v>15</v>
      </c>
      <c r="D11" s="30"/>
      <c r="E11" s="30"/>
      <c r="F11" s="30"/>
      <c r="G11" s="30"/>
    </row>
    <row r="12" spans="1:245" ht="18" customHeight="1">
      <c r="A12" s="714"/>
      <c r="B12" s="417" t="s">
        <v>738</v>
      </c>
      <c r="C12" s="419">
        <v>15</v>
      </c>
      <c r="D12" s="30"/>
      <c r="F12" s="30"/>
      <c r="G12" s="30"/>
    </row>
    <row r="13" spans="1:245" ht="18" customHeight="1">
      <c r="A13" s="714"/>
      <c r="B13" s="343" t="s">
        <v>1939</v>
      </c>
      <c r="C13" s="419">
        <v>10</v>
      </c>
      <c r="D13" s="30"/>
      <c r="F13" s="30"/>
      <c r="G13" s="30"/>
    </row>
    <row r="14" spans="1:245" ht="18" customHeight="1">
      <c r="A14" s="714"/>
      <c r="B14" s="417" t="s">
        <v>739</v>
      </c>
      <c r="C14" s="419">
        <v>30</v>
      </c>
      <c r="D14" s="30"/>
      <c r="F14" s="30"/>
      <c r="G14" s="30"/>
    </row>
    <row r="15" spans="1:245" ht="18" customHeight="1">
      <c r="A15" s="715"/>
      <c r="B15" s="418" t="s">
        <v>740</v>
      </c>
      <c r="C15" s="419">
        <v>50</v>
      </c>
      <c r="D15" s="30"/>
      <c r="F15" s="30"/>
      <c r="G15" s="30"/>
    </row>
    <row r="16" spans="1:245" ht="18" customHeight="1">
      <c r="A16" s="414" t="s">
        <v>741</v>
      </c>
      <c r="B16" s="414" t="s">
        <v>742</v>
      </c>
      <c r="C16" s="415">
        <v>620</v>
      </c>
      <c r="D16" s="31"/>
      <c r="E16" s="31"/>
      <c r="F16" s="32"/>
      <c r="G16" s="31"/>
      <c r="H16" s="32"/>
      <c r="I16" s="31"/>
      <c r="J16" s="31"/>
      <c r="K16" s="32"/>
      <c r="L16" s="31"/>
      <c r="M16" s="31"/>
      <c r="N16" s="31"/>
      <c r="O16" s="31"/>
      <c r="P16" s="32"/>
      <c r="Q16" s="31"/>
      <c r="R16" s="31"/>
      <c r="S16" s="32"/>
      <c r="T16" s="31"/>
      <c r="U16" s="31"/>
      <c r="V16" s="32"/>
      <c r="W16" s="31"/>
      <c r="X16" s="31"/>
      <c r="Y16" s="32"/>
      <c r="Z16" s="31"/>
      <c r="AA16" s="31"/>
      <c r="AB16" s="32"/>
      <c r="AC16" s="31"/>
      <c r="AD16" s="31"/>
      <c r="AE16" s="32"/>
      <c r="AF16" s="31"/>
      <c r="AG16" s="31"/>
      <c r="AH16" s="32"/>
      <c r="AI16" s="31"/>
      <c r="AJ16" s="31"/>
      <c r="AK16" s="32"/>
      <c r="AL16" s="31"/>
      <c r="AM16" s="31"/>
      <c r="AN16" s="32"/>
      <c r="AO16" s="31"/>
      <c r="AP16" s="31"/>
      <c r="AQ16" s="32"/>
      <c r="AR16" s="31"/>
      <c r="AS16" s="31"/>
      <c r="AT16" s="32"/>
      <c r="AU16" s="31"/>
      <c r="AV16" s="31"/>
      <c r="AW16" s="32"/>
      <c r="AX16" s="31"/>
      <c r="AY16" s="31"/>
      <c r="AZ16" s="32"/>
      <c r="BA16" s="31"/>
      <c r="BB16" s="31"/>
      <c r="BC16" s="32"/>
      <c r="BD16" s="31"/>
      <c r="BE16" s="31"/>
      <c r="BF16" s="32"/>
      <c r="BG16" s="31"/>
      <c r="BH16" s="31"/>
      <c r="BI16" s="32"/>
      <c r="BJ16" s="31"/>
      <c r="BK16" s="31"/>
      <c r="BL16" s="32"/>
      <c r="BM16" s="31"/>
      <c r="BN16" s="31"/>
      <c r="BO16" s="32"/>
      <c r="BP16" s="31"/>
      <c r="BQ16" s="31"/>
      <c r="BR16" s="32"/>
      <c r="BS16" s="31"/>
      <c r="BT16" s="31"/>
      <c r="BU16" s="32"/>
      <c r="BV16" s="31"/>
      <c r="BW16" s="31"/>
      <c r="BX16" s="32"/>
      <c r="BY16" s="31"/>
      <c r="BZ16" s="31"/>
      <c r="CA16" s="32"/>
      <c r="CB16" s="31"/>
      <c r="CC16" s="31"/>
      <c r="CD16" s="32"/>
      <c r="CE16" s="31"/>
      <c r="CF16" s="31"/>
      <c r="CG16" s="32"/>
      <c r="CH16" s="31"/>
      <c r="CI16" s="31"/>
      <c r="CJ16" s="32"/>
      <c r="CK16" s="31"/>
      <c r="CL16" s="31"/>
      <c r="CM16" s="32"/>
      <c r="CN16" s="31"/>
      <c r="CO16" s="31"/>
      <c r="CP16" s="32"/>
      <c r="CQ16" s="31"/>
      <c r="CR16" s="31"/>
      <c r="CS16" s="32"/>
      <c r="CT16" s="31"/>
      <c r="CU16" s="31"/>
      <c r="CV16" s="32"/>
      <c r="CW16" s="31"/>
      <c r="CX16" s="31"/>
      <c r="CY16" s="32"/>
      <c r="CZ16" s="31"/>
      <c r="DA16" s="31"/>
      <c r="DB16" s="32"/>
      <c r="DC16" s="31"/>
      <c r="DD16" s="31"/>
      <c r="DE16" s="32"/>
      <c r="DF16" s="31"/>
      <c r="DG16" s="31"/>
      <c r="DH16" s="32"/>
      <c r="DI16" s="31"/>
      <c r="DJ16" s="31"/>
      <c r="DK16" s="32"/>
      <c r="DL16" s="31"/>
      <c r="DM16" s="31"/>
      <c r="DN16" s="32"/>
      <c r="DO16" s="31"/>
      <c r="DP16" s="31"/>
      <c r="DQ16" s="32"/>
      <c r="DR16" s="31"/>
      <c r="DS16" s="31"/>
      <c r="DT16" s="32"/>
      <c r="DU16" s="31"/>
      <c r="DV16" s="31"/>
      <c r="DW16" s="32"/>
      <c r="DX16" s="31"/>
      <c r="DY16" s="31"/>
      <c r="DZ16" s="32"/>
      <c r="EA16" s="31"/>
      <c r="EB16" s="31"/>
      <c r="EC16" s="32"/>
      <c r="ED16" s="31"/>
      <c r="EE16" s="31"/>
      <c r="EF16" s="32"/>
      <c r="EG16" s="31"/>
      <c r="EH16" s="31"/>
      <c r="EI16" s="32"/>
      <c r="EJ16" s="31"/>
      <c r="EK16" s="31"/>
      <c r="EL16" s="32"/>
      <c r="EM16" s="31"/>
      <c r="EN16" s="31"/>
      <c r="EO16" s="32"/>
      <c r="EP16" s="31"/>
      <c r="EQ16" s="31"/>
      <c r="ER16" s="32"/>
      <c r="ES16" s="31"/>
      <c r="ET16" s="31"/>
      <c r="EU16" s="32"/>
      <c r="EV16" s="31"/>
      <c r="EW16" s="31"/>
      <c r="EX16" s="32"/>
      <c r="EY16" s="31"/>
      <c r="EZ16" s="31"/>
      <c r="FA16" s="32"/>
      <c r="FB16" s="31"/>
      <c r="FC16" s="31"/>
      <c r="FD16" s="32"/>
      <c r="FE16" s="31"/>
      <c r="FF16" s="31"/>
      <c r="FG16" s="32"/>
      <c r="FH16" s="31"/>
      <c r="FI16" s="31"/>
      <c r="FJ16" s="32"/>
      <c r="FK16" s="31"/>
      <c r="FL16" s="31"/>
      <c r="FM16" s="32"/>
      <c r="FN16" s="31"/>
      <c r="FO16" s="31"/>
      <c r="FP16" s="32"/>
      <c r="FQ16" s="31"/>
      <c r="FR16" s="31"/>
      <c r="FS16" s="32"/>
      <c r="FT16" s="31"/>
      <c r="FU16" s="31"/>
      <c r="FV16" s="32"/>
      <c r="FW16" s="31"/>
      <c r="FX16" s="31"/>
      <c r="FY16" s="32"/>
      <c r="FZ16" s="31"/>
      <c r="GA16" s="31"/>
      <c r="GB16" s="32"/>
      <c r="GC16" s="31"/>
      <c r="GD16" s="31"/>
      <c r="GE16" s="32"/>
      <c r="GF16" s="31"/>
      <c r="GG16" s="31"/>
      <c r="GH16" s="32"/>
      <c r="GI16" s="31"/>
      <c r="GJ16" s="31"/>
      <c r="GK16" s="32"/>
      <c r="GL16" s="31"/>
      <c r="GM16" s="31"/>
      <c r="GN16" s="32"/>
      <c r="GO16" s="31"/>
      <c r="GP16" s="31"/>
      <c r="GQ16" s="32"/>
      <c r="GR16" s="31"/>
      <c r="GS16" s="31"/>
      <c r="GT16" s="32"/>
      <c r="GU16" s="31"/>
      <c r="GV16" s="31"/>
      <c r="GW16" s="32"/>
      <c r="GX16" s="31"/>
      <c r="GY16" s="31"/>
      <c r="GZ16" s="32"/>
      <c r="HA16" s="31"/>
      <c r="HB16" s="31"/>
      <c r="HC16" s="32"/>
      <c r="HD16" s="31"/>
      <c r="HE16" s="31"/>
      <c r="HF16" s="32"/>
      <c r="HG16" s="31"/>
      <c r="HH16" s="31"/>
      <c r="HI16" s="32"/>
      <c r="HJ16" s="31"/>
      <c r="HK16" s="31"/>
      <c r="HL16" s="32"/>
      <c r="HM16" s="31"/>
      <c r="HN16" s="31"/>
      <c r="HO16" s="32"/>
      <c r="HP16" s="31"/>
      <c r="HQ16" s="31"/>
      <c r="HR16" s="32"/>
      <c r="HS16" s="31"/>
      <c r="HT16" s="31"/>
      <c r="HU16" s="32"/>
      <c r="HV16" s="31"/>
      <c r="HW16" s="31"/>
      <c r="HX16" s="32"/>
      <c r="HY16" s="31"/>
      <c r="HZ16" s="31"/>
      <c r="IA16" s="32"/>
      <c r="IB16" s="31"/>
      <c r="IC16" s="31"/>
      <c r="ID16" s="32"/>
      <c r="IE16" s="31"/>
      <c r="IF16" s="31"/>
      <c r="IG16" s="32"/>
      <c r="IH16" s="31"/>
      <c r="II16" s="31"/>
      <c r="IJ16" s="32"/>
      <c r="IK16" s="31"/>
    </row>
    <row r="17" spans="1:3" ht="18" customHeight="1">
      <c r="A17" s="420" t="s">
        <v>692</v>
      </c>
      <c r="B17" s="421" t="s">
        <v>724</v>
      </c>
      <c r="C17" s="422">
        <v>50</v>
      </c>
    </row>
    <row r="18" spans="1:3" ht="18" customHeight="1">
      <c r="A18" s="343" t="s">
        <v>693</v>
      </c>
      <c r="B18" s="421" t="s">
        <v>725</v>
      </c>
      <c r="C18" s="80">
        <v>30</v>
      </c>
    </row>
    <row r="19" spans="1:3" ht="18" customHeight="1">
      <c r="A19" s="343" t="s">
        <v>694</v>
      </c>
      <c r="B19" s="421" t="s">
        <v>726</v>
      </c>
      <c r="C19" s="80">
        <v>30</v>
      </c>
    </row>
    <row r="20" spans="1:3" ht="18" customHeight="1">
      <c r="A20" s="417" t="s">
        <v>695</v>
      </c>
      <c r="B20" s="421" t="s">
        <v>1940</v>
      </c>
      <c r="C20" s="423">
        <v>100</v>
      </c>
    </row>
    <row r="21" spans="1:3" ht="18" customHeight="1">
      <c r="A21" s="343" t="s">
        <v>696</v>
      </c>
      <c r="B21" s="421" t="s">
        <v>726</v>
      </c>
      <c r="C21" s="80">
        <v>30</v>
      </c>
    </row>
    <row r="22" spans="1:3" ht="18" customHeight="1">
      <c r="A22" s="343" t="s">
        <v>697</v>
      </c>
      <c r="B22" s="421" t="s">
        <v>725</v>
      </c>
      <c r="C22" s="80">
        <v>40</v>
      </c>
    </row>
    <row r="23" spans="1:3" ht="18" customHeight="1">
      <c r="A23" s="417" t="s">
        <v>743</v>
      </c>
      <c r="B23" s="421" t="s">
        <v>726</v>
      </c>
      <c r="C23" s="80">
        <v>30</v>
      </c>
    </row>
    <row r="24" spans="1:3" ht="18" customHeight="1">
      <c r="A24" s="343" t="s">
        <v>744</v>
      </c>
      <c r="B24" s="421" t="s">
        <v>725</v>
      </c>
      <c r="C24" s="80">
        <v>30</v>
      </c>
    </row>
    <row r="25" spans="1:3" ht="18" customHeight="1">
      <c r="A25" s="417" t="s">
        <v>137</v>
      </c>
      <c r="B25" s="421" t="s">
        <v>727</v>
      </c>
      <c r="C25" s="423">
        <v>70</v>
      </c>
    </row>
    <row r="26" spans="1:3" ht="18" customHeight="1">
      <c r="A26" s="708" t="s">
        <v>995</v>
      </c>
      <c r="B26" s="421" t="s">
        <v>992</v>
      </c>
      <c r="C26" s="424">
        <v>120</v>
      </c>
    </row>
    <row r="27" spans="1:3" ht="18" customHeight="1">
      <c r="A27" s="708"/>
      <c r="B27" s="421" t="s">
        <v>993</v>
      </c>
      <c r="C27" s="424">
        <v>20</v>
      </c>
    </row>
    <row r="28" spans="1:3" ht="18" customHeight="1">
      <c r="A28" s="708"/>
      <c r="B28" s="421" t="s">
        <v>994</v>
      </c>
      <c r="C28" s="424">
        <v>70</v>
      </c>
    </row>
  </sheetData>
  <mergeCells count="6">
    <mergeCell ref="A2:C2"/>
    <mergeCell ref="A26:A28"/>
    <mergeCell ref="B3:C3"/>
    <mergeCell ref="E4:G4"/>
    <mergeCell ref="A4:A5"/>
    <mergeCell ref="A6:A15"/>
  </mergeCells>
  <phoneticPr fontId="67" type="noConversion"/>
  <printOptions horizontalCentered="1"/>
  <pageMargins left="0.74803149606299213" right="0.74803149606299213" top="0.98425196850393704" bottom="0.98425196850393704" header="0.51181102362204722" footer="0.51181102362204722"/>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M105"/>
  <sheetViews>
    <sheetView view="pageBreakPreview" zoomScaleNormal="100" zoomScaleSheetLayoutView="100" workbookViewId="0">
      <selection activeCell="B89" sqref="B89:C89"/>
    </sheetView>
  </sheetViews>
  <sheetFormatPr defaultColWidth="8.75" defaultRowHeight="14.25"/>
  <cols>
    <col min="1" max="1" width="9.125" style="6" customWidth="1"/>
    <col min="2" max="2" width="10" style="7" customWidth="1"/>
    <col min="3" max="3" width="54.375" style="1" customWidth="1"/>
    <col min="4" max="4" width="11.875" style="8" customWidth="1"/>
    <col min="5" max="255" width="9" style="1"/>
    <col min="256" max="16384" width="8.75" style="1"/>
  </cols>
  <sheetData>
    <row r="1" spans="1:13">
      <c r="A1" s="455" t="s">
        <v>1563</v>
      </c>
      <c r="C1" s="10"/>
      <c r="D1" s="10"/>
      <c r="E1" s="10"/>
      <c r="F1" s="10"/>
      <c r="G1" s="10"/>
      <c r="H1" s="10"/>
      <c r="I1" s="10"/>
      <c r="J1" s="10"/>
      <c r="K1" s="10"/>
      <c r="L1" s="10"/>
      <c r="M1"/>
    </row>
    <row r="2" spans="1:13" ht="31.5" customHeight="1">
      <c r="A2" s="599" t="s">
        <v>1871</v>
      </c>
      <c r="B2" s="593"/>
      <c r="C2" s="593"/>
      <c r="D2" s="593"/>
      <c r="E2" s="11"/>
      <c r="F2" s="11"/>
      <c r="G2" s="11"/>
      <c r="H2" s="11"/>
      <c r="I2" s="11"/>
      <c r="J2" s="11"/>
      <c r="K2" s="11"/>
      <c r="L2" s="11"/>
      <c r="M2" s="11"/>
    </row>
    <row r="3" spans="1:13" ht="20.25" customHeight="1">
      <c r="A3"/>
      <c r="B3" s="10"/>
      <c r="C3" s="10"/>
      <c r="D3" s="12" t="s">
        <v>1</v>
      </c>
      <c r="E3" s="10"/>
      <c r="F3" s="10"/>
      <c r="G3" s="10"/>
      <c r="H3" s="10"/>
      <c r="I3" s="10"/>
      <c r="J3" s="10"/>
      <c r="K3" s="10"/>
      <c r="L3" s="10"/>
    </row>
    <row r="4" spans="1:13" s="2" customFormat="1" ht="15" customHeight="1">
      <c r="A4" s="366" t="s">
        <v>226</v>
      </c>
      <c r="B4" s="366" t="s">
        <v>745</v>
      </c>
      <c r="C4" s="366" t="s">
        <v>1872</v>
      </c>
      <c r="D4" s="366" t="s">
        <v>746</v>
      </c>
    </row>
    <row r="5" spans="1:13" s="2" customFormat="1" ht="15" customHeight="1">
      <c r="A5" s="368"/>
      <c r="B5" s="367" t="s">
        <v>290</v>
      </c>
      <c r="C5" s="369"/>
      <c r="D5" s="370">
        <f>SUM(D6,D53)</f>
        <v>5980</v>
      </c>
    </row>
    <row r="6" spans="1:13" s="2" customFormat="1" ht="15" customHeight="1">
      <c r="A6" s="367" t="s">
        <v>383</v>
      </c>
      <c r="B6" s="367" t="s">
        <v>13</v>
      </c>
      <c r="C6" s="369"/>
      <c r="D6" s="366">
        <f>SUM(D7,D9,D11,D15,D17,D19,D22,D27,D32,D36,D40,D44,D48)</f>
        <v>3185</v>
      </c>
    </row>
    <row r="7" spans="1:13" s="2" customFormat="1" ht="15" customHeight="1">
      <c r="A7" s="371" t="s">
        <v>747</v>
      </c>
      <c r="B7" s="371" t="s">
        <v>233</v>
      </c>
      <c r="C7" s="372"/>
      <c r="D7" s="373">
        <f>SUM(D8)</f>
        <v>150</v>
      </c>
    </row>
    <row r="8" spans="1:13" s="2" customFormat="1" ht="15" customHeight="1">
      <c r="A8" s="374"/>
      <c r="B8" s="374" t="s">
        <v>748</v>
      </c>
      <c r="C8" s="372" t="s">
        <v>749</v>
      </c>
      <c r="D8" s="375">
        <v>150</v>
      </c>
    </row>
    <row r="9" spans="1:13" s="2" customFormat="1" ht="15" customHeight="1">
      <c r="A9" s="376" t="s">
        <v>488</v>
      </c>
      <c r="B9" s="376" t="s">
        <v>237</v>
      </c>
      <c r="C9" s="377"/>
      <c r="D9" s="378">
        <f>SUM(D10:D10)</f>
        <v>50</v>
      </c>
    </row>
    <row r="10" spans="1:13" s="2" customFormat="1" ht="15" customHeight="1">
      <c r="A10" s="379"/>
      <c r="B10" s="379" t="s">
        <v>750</v>
      </c>
      <c r="C10" s="377" t="s">
        <v>751</v>
      </c>
      <c r="D10" s="380">
        <v>50</v>
      </c>
    </row>
    <row r="11" spans="1:13" s="2" customFormat="1" ht="15" customHeight="1">
      <c r="A11" s="371" t="s">
        <v>499</v>
      </c>
      <c r="B11" s="371" t="s">
        <v>238</v>
      </c>
      <c r="C11" s="377"/>
      <c r="D11" s="373">
        <f>SUM(D12:D14)</f>
        <v>290</v>
      </c>
    </row>
    <row r="12" spans="1:13" s="2" customFormat="1" ht="15" customHeight="1">
      <c r="A12" s="374"/>
      <c r="B12" s="374" t="s">
        <v>748</v>
      </c>
      <c r="C12" s="377" t="s">
        <v>1479</v>
      </c>
      <c r="D12" s="375">
        <v>50</v>
      </c>
    </row>
    <row r="13" spans="1:13" s="2" customFormat="1" ht="15" customHeight="1">
      <c r="A13" s="380"/>
      <c r="B13" s="380" t="s">
        <v>752</v>
      </c>
      <c r="C13" s="377" t="s">
        <v>753</v>
      </c>
      <c r="D13" s="380">
        <v>120</v>
      </c>
    </row>
    <row r="14" spans="1:13" s="2" customFormat="1" ht="15" customHeight="1">
      <c r="A14" s="380"/>
      <c r="B14" s="380" t="s">
        <v>754</v>
      </c>
      <c r="C14" s="377" t="s">
        <v>755</v>
      </c>
      <c r="D14" s="380">
        <v>120</v>
      </c>
    </row>
    <row r="15" spans="1:13" s="2" customFormat="1" ht="15" customHeight="1">
      <c r="A15" s="376" t="s">
        <v>506</v>
      </c>
      <c r="B15" s="376" t="s">
        <v>243</v>
      </c>
      <c r="C15" s="377"/>
      <c r="D15" s="378">
        <f>SUM(D16:D16)</f>
        <v>100</v>
      </c>
    </row>
    <row r="16" spans="1:13" s="2" customFormat="1" ht="15" customHeight="1">
      <c r="A16" s="379"/>
      <c r="B16" s="379" t="s">
        <v>748</v>
      </c>
      <c r="C16" s="377" t="s">
        <v>756</v>
      </c>
      <c r="D16" s="380">
        <v>100</v>
      </c>
    </row>
    <row r="17" spans="1:4" s="2" customFormat="1" ht="15" customHeight="1">
      <c r="A17" s="371" t="s">
        <v>520</v>
      </c>
      <c r="B17" s="373" t="s">
        <v>757</v>
      </c>
      <c r="C17" s="377"/>
      <c r="D17" s="373">
        <f>SUM(D18:D18)</f>
        <v>80</v>
      </c>
    </row>
    <row r="18" spans="1:4" s="2" customFormat="1" ht="15" customHeight="1">
      <c r="A18" s="374"/>
      <c r="B18" s="375" t="s">
        <v>758</v>
      </c>
      <c r="C18" s="377" t="s">
        <v>759</v>
      </c>
      <c r="D18" s="375">
        <v>80</v>
      </c>
    </row>
    <row r="19" spans="1:4" s="2" customFormat="1" ht="15" customHeight="1">
      <c r="A19" s="371" t="s">
        <v>525</v>
      </c>
      <c r="B19" s="373" t="s">
        <v>246</v>
      </c>
      <c r="C19" s="377"/>
      <c r="D19" s="373">
        <f>SUM(D20:D21)</f>
        <v>250</v>
      </c>
    </row>
    <row r="20" spans="1:4" s="2" customFormat="1" ht="15" customHeight="1">
      <c r="A20" s="374"/>
      <c r="B20" s="375" t="s">
        <v>248</v>
      </c>
      <c r="C20" s="377" t="s">
        <v>760</v>
      </c>
      <c r="D20" s="375">
        <v>150</v>
      </c>
    </row>
    <row r="21" spans="1:4" s="2" customFormat="1" ht="15" customHeight="1">
      <c r="A21" s="374"/>
      <c r="B21" s="375" t="s">
        <v>761</v>
      </c>
      <c r="C21" s="377" t="s">
        <v>1480</v>
      </c>
      <c r="D21" s="375">
        <v>100</v>
      </c>
    </row>
    <row r="22" spans="1:4" s="2" customFormat="1" ht="15" customHeight="1">
      <c r="A22" s="371" t="s">
        <v>535</v>
      </c>
      <c r="B22" s="371" t="s">
        <v>249</v>
      </c>
      <c r="C22" s="381"/>
      <c r="D22" s="373">
        <f>SUM(D23:D26)</f>
        <v>340</v>
      </c>
    </row>
    <row r="23" spans="1:4" s="2" customFormat="1" ht="15" customHeight="1">
      <c r="A23" s="371"/>
      <c r="B23" s="374" t="s">
        <v>748</v>
      </c>
      <c r="C23" s="377" t="s">
        <v>762</v>
      </c>
      <c r="D23" s="375">
        <v>50</v>
      </c>
    </row>
    <row r="24" spans="1:4" s="2" customFormat="1" ht="15" customHeight="1">
      <c r="A24" s="371"/>
      <c r="B24" s="379" t="s">
        <v>748</v>
      </c>
      <c r="C24" s="377" t="s">
        <v>763</v>
      </c>
      <c r="D24" s="375">
        <v>120</v>
      </c>
    </row>
    <row r="25" spans="1:4" s="2" customFormat="1" ht="15" customHeight="1">
      <c r="A25" s="371"/>
      <c r="B25" s="374" t="s">
        <v>764</v>
      </c>
      <c r="C25" s="377" t="s">
        <v>765</v>
      </c>
      <c r="D25" s="375">
        <v>70</v>
      </c>
    </row>
    <row r="26" spans="1:4" s="2" customFormat="1" ht="15" customHeight="1">
      <c r="A26" s="371"/>
      <c r="B26" s="374" t="s">
        <v>766</v>
      </c>
      <c r="C26" s="377" t="s">
        <v>767</v>
      </c>
      <c r="D26" s="375">
        <v>100</v>
      </c>
    </row>
    <row r="27" spans="1:4" s="2" customFormat="1" ht="15" customHeight="1">
      <c r="A27" s="371" t="s">
        <v>538</v>
      </c>
      <c r="B27" s="371" t="s">
        <v>252</v>
      </c>
      <c r="C27" s="381"/>
      <c r="D27" s="373">
        <f>SUM(D28:D31)</f>
        <v>355</v>
      </c>
    </row>
    <row r="28" spans="1:4" s="2" customFormat="1" ht="15" customHeight="1">
      <c r="A28" s="373"/>
      <c r="B28" s="375" t="s">
        <v>748</v>
      </c>
      <c r="C28" s="377" t="s">
        <v>768</v>
      </c>
      <c r="D28" s="375">
        <v>100</v>
      </c>
    </row>
    <row r="29" spans="1:4" s="2" customFormat="1" ht="15" customHeight="1">
      <c r="A29" s="371"/>
      <c r="B29" s="374" t="s">
        <v>748</v>
      </c>
      <c r="C29" s="377" t="s">
        <v>769</v>
      </c>
      <c r="D29" s="375">
        <v>90</v>
      </c>
    </row>
    <row r="30" spans="1:4" s="2" customFormat="1" ht="15" customHeight="1">
      <c r="A30" s="371"/>
      <c r="B30" s="374" t="s">
        <v>748</v>
      </c>
      <c r="C30" s="377" t="s">
        <v>770</v>
      </c>
      <c r="D30" s="375">
        <v>90</v>
      </c>
    </row>
    <row r="31" spans="1:4" s="2" customFormat="1" ht="15" customHeight="1">
      <c r="A31" s="379"/>
      <c r="B31" s="379" t="s">
        <v>772</v>
      </c>
      <c r="C31" s="377" t="s">
        <v>773</v>
      </c>
      <c r="D31" s="380">
        <v>75</v>
      </c>
    </row>
    <row r="32" spans="1:4" s="2" customFormat="1" ht="15" customHeight="1">
      <c r="A32" s="371" t="s">
        <v>545</v>
      </c>
      <c r="B32" s="371" t="s">
        <v>255</v>
      </c>
      <c r="C32" s="381"/>
      <c r="D32" s="373">
        <f>SUM(D33:D35)</f>
        <v>340</v>
      </c>
    </row>
    <row r="33" spans="1:4" s="2" customFormat="1" ht="15" customHeight="1">
      <c r="A33" s="371"/>
      <c r="B33" s="375" t="s">
        <v>748</v>
      </c>
      <c r="C33" s="377" t="s">
        <v>774</v>
      </c>
      <c r="D33" s="380">
        <v>100</v>
      </c>
    </row>
    <row r="34" spans="1:4" s="2" customFormat="1" ht="15" customHeight="1">
      <c r="A34" s="371"/>
      <c r="B34" s="375" t="s">
        <v>775</v>
      </c>
      <c r="C34" s="377" t="s">
        <v>776</v>
      </c>
      <c r="D34" s="380">
        <v>120</v>
      </c>
    </row>
    <row r="35" spans="1:4" s="2" customFormat="1" ht="15" customHeight="1">
      <c r="A35" s="374"/>
      <c r="B35" s="374" t="s">
        <v>777</v>
      </c>
      <c r="C35" s="377" t="s">
        <v>778</v>
      </c>
      <c r="D35" s="375">
        <v>120</v>
      </c>
    </row>
    <row r="36" spans="1:4" s="2" customFormat="1" ht="15" customHeight="1">
      <c r="A36" s="371" t="s">
        <v>548</v>
      </c>
      <c r="B36" s="373" t="s">
        <v>258</v>
      </c>
      <c r="C36" s="377"/>
      <c r="D36" s="373">
        <f>SUM(D37:D39)</f>
        <v>310</v>
      </c>
    </row>
    <row r="37" spans="1:4" s="2" customFormat="1" ht="15" customHeight="1">
      <c r="A37" s="371"/>
      <c r="B37" s="375" t="s">
        <v>748</v>
      </c>
      <c r="C37" s="377" t="s">
        <v>779</v>
      </c>
      <c r="D37" s="375">
        <v>90</v>
      </c>
    </row>
    <row r="38" spans="1:4" s="2" customFormat="1" ht="15" customHeight="1">
      <c r="A38" s="371"/>
      <c r="B38" s="375" t="s">
        <v>259</v>
      </c>
      <c r="C38" s="377" t="s">
        <v>780</v>
      </c>
      <c r="D38" s="375">
        <v>120</v>
      </c>
    </row>
    <row r="39" spans="1:4" s="2" customFormat="1" ht="15" customHeight="1">
      <c r="A39" s="371"/>
      <c r="B39" s="374" t="s">
        <v>260</v>
      </c>
      <c r="C39" s="377" t="s">
        <v>781</v>
      </c>
      <c r="D39" s="375">
        <v>100</v>
      </c>
    </row>
    <row r="40" spans="1:4" s="2" customFormat="1" ht="15" customHeight="1">
      <c r="A40" s="371" t="s">
        <v>782</v>
      </c>
      <c r="B40" s="371" t="s">
        <v>261</v>
      </c>
      <c r="C40" s="381"/>
      <c r="D40" s="373">
        <f>SUM(D41:D43)</f>
        <v>290</v>
      </c>
    </row>
    <row r="41" spans="1:4" s="2" customFormat="1" ht="15" customHeight="1">
      <c r="A41" s="374"/>
      <c r="B41" s="374" t="s">
        <v>748</v>
      </c>
      <c r="C41" s="377" t="s">
        <v>783</v>
      </c>
      <c r="D41" s="375">
        <v>150</v>
      </c>
    </row>
    <row r="42" spans="1:4" s="2" customFormat="1" ht="15" customHeight="1">
      <c r="A42" s="374"/>
      <c r="B42" s="374" t="s">
        <v>748</v>
      </c>
      <c r="C42" s="377" t="s">
        <v>784</v>
      </c>
      <c r="D42" s="375">
        <v>50</v>
      </c>
    </row>
    <row r="43" spans="1:4" s="2" customFormat="1" ht="15" customHeight="1">
      <c r="A43" s="375"/>
      <c r="B43" s="380" t="s">
        <v>785</v>
      </c>
      <c r="C43" s="377" t="s">
        <v>786</v>
      </c>
      <c r="D43" s="380">
        <v>90</v>
      </c>
    </row>
    <row r="44" spans="1:4" s="2" customFormat="1" ht="15" customHeight="1">
      <c r="A44" s="371" t="s">
        <v>787</v>
      </c>
      <c r="B44" s="376" t="s">
        <v>263</v>
      </c>
      <c r="C44" s="381"/>
      <c r="D44" s="378">
        <f>SUM(D45:D47)</f>
        <v>310</v>
      </c>
    </row>
    <row r="45" spans="1:4" s="2" customFormat="1" ht="15" customHeight="1">
      <c r="A45" s="375"/>
      <c r="B45" s="380" t="s">
        <v>748</v>
      </c>
      <c r="C45" s="377" t="s">
        <v>788</v>
      </c>
      <c r="D45" s="380">
        <v>150</v>
      </c>
    </row>
    <row r="46" spans="1:4" s="2" customFormat="1" ht="15" customHeight="1">
      <c r="A46" s="374"/>
      <c r="B46" s="380" t="s">
        <v>265</v>
      </c>
      <c r="C46" s="377" t="s">
        <v>789</v>
      </c>
      <c r="D46" s="380">
        <v>100</v>
      </c>
    </row>
    <row r="47" spans="1:4" s="2" customFormat="1" ht="15" customHeight="1">
      <c r="A47" s="374"/>
      <c r="B47" s="380" t="s">
        <v>790</v>
      </c>
      <c r="C47" s="377" t="s">
        <v>791</v>
      </c>
      <c r="D47" s="380">
        <v>60</v>
      </c>
    </row>
    <row r="48" spans="1:4" s="2" customFormat="1" ht="15" customHeight="1">
      <c r="A48" s="371" t="s">
        <v>792</v>
      </c>
      <c r="B48" s="376" t="s">
        <v>266</v>
      </c>
      <c r="C48" s="381"/>
      <c r="D48" s="378">
        <f>SUM(D49:D52)</f>
        <v>320</v>
      </c>
    </row>
    <row r="49" spans="1:5" s="3" customFormat="1" ht="15" customHeight="1">
      <c r="A49" s="371"/>
      <c r="B49" s="379" t="s">
        <v>748</v>
      </c>
      <c r="C49" s="377" t="s">
        <v>793</v>
      </c>
      <c r="D49" s="380">
        <v>100</v>
      </c>
    </row>
    <row r="50" spans="1:5" s="3" customFormat="1" ht="15" customHeight="1">
      <c r="A50" s="371"/>
      <c r="B50" s="379" t="s">
        <v>748</v>
      </c>
      <c r="C50" s="377" t="s">
        <v>794</v>
      </c>
      <c r="D50" s="380">
        <v>50</v>
      </c>
    </row>
    <row r="51" spans="1:5" s="4" customFormat="1" ht="15" customHeight="1">
      <c r="A51" s="371"/>
      <c r="B51" s="379" t="s">
        <v>795</v>
      </c>
      <c r="C51" s="377" t="s">
        <v>796</v>
      </c>
      <c r="D51" s="380">
        <v>80</v>
      </c>
    </row>
    <row r="52" spans="1:5" s="4" customFormat="1" ht="15" customHeight="1">
      <c r="A52" s="382"/>
      <c r="B52" s="379" t="s">
        <v>797</v>
      </c>
      <c r="C52" s="377" t="s">
        <v>798</v>
      </c>
      <c r="D52" s="380">
        <v>90</v>
      </c>
    </row>
    <row r="53" spans="1:5" s="2" customFormat="1" ht="15" customHeight="1">
      <c r="A53" s="371" t="s">
        <v>401</v>
      </c>
      <c r="B53" s="720" t="s">
        <v>799</v>
      </c>
      <c r="C53" s="720"/>
      <c r="D53" s="383">
        <f>SUM(D54,D58,D62,D65,D68,D71,D74,D77,D79,D82,D87,D89,D91,D93)</f>
        <v>2795</v>
      </c>
      <c r="E53" s="13"/>
    </row>
    <row r="54" spans="1:5" s="2" customFormat="1" ht="15" customHeight="1">
      <c r="A54" s="371" t="s">
        <v>747</v>
      </c>
      <c r="B54" s="721" t="s">
        <v>83</v>
      </c>
      <c r="C54" s="721"/>
      <c r="D54" s="385">
        <f>SUM(D55:D57)</f>
        <v>120</v>
      </c>
    </row>
    <row r="55" spans="1:5" s="2" customFormat="1" ht="15" customHeight="1">
      <c r="A55" s="374"/>
      <c r="B55" s="386"/>
      <c r="C55" s="387" t="s">
        <v>800</v>
      </c>
      <c r="D55" s="380">
        <v>30</v>
      </c>
    </row>
    <row r="56" spans="1:5" s="2" customFormat="1" ht="15" customHeight="1">
      <c r="A56" s="374"/>
      <c r="B56" s="386"/>
      <c r="C56" s="389" t="s">
        <v>801</v>
      </c>
      <c r="D56" s="380">
        <v>40</v>
      </c>
    </row>
    <row r="57" spans="1:5" s="2" customFormat="1" ht="15" customHeight="1">
      <c r="A57" s="374"/>
      <c r="B57" s="386"/>
      <c r="C57" s="387" t="s">
        <v>802</v>
      </c>
      <c r="D57" s="380">
        <v>50</v>
      </c>
    </row>
    <row r="58" spans="1:5" s="2" customFormat="1" ht="15" customHeight="1">
      <c r="A58" s="371" t="s">
        <v>488</v>
      </c>
      <c r="B58" s="720" t="s">
        <v>94</v>
      </c>
      <c r="C58" s="720"/>
      <c r="D58" s="378">
        <f>SUM(D59:D61)</f>
        <v>128</v>
      </c>
    </row>
    <row r="59" spans="1:5" s="2" customFormat="1" ht="15" customHeight="1">
      <c r="A59" s="371"/>
      <c r="B59" s="386"/>
      <c r="C59" s="390" t="s">
        <v>828</v>
      </c>
      <c r="D59" s="391">
        <v>53</v>
      </c>
    </row>
    <row r="60" spans="1:5" s="18" customFormat="1" ht="15" customHeight="1">
      <c r="A60" s="485"/>
      <c r="B60" s="486"/>
      <c r="C60" s="487" t="s">
        <v>771</v>
      </c>
      <c r="D60" s="488">
        <v>35</v>
      </c>
    </row>
    <row r="61" spans="1:5" s="2" customFormat="1" ht="15" customHeight="1">
      <c r="A61" s="371"/>
      <c r="B61" s="386"/>
      <c r="C61" s="387" t="s">
        <v>802</v>
      </c>
      <c r="D61" s="380">
        <v>40</v>
      </c>
    </row>
    <row r="62" spans="1:5" s="2" customFormat="1" ht="15" customHeight="1">
      <c r="A62" s="371" t="s">
        <v>499</v>
      </c>
      <c r="B62" s="716" t="s">
        <v>110</v>
      </c>
      <c r="C62" s="716"/>
      <c r="D62" s="378">
        <f>SUM(D63:D64)</f>
        <v>100</v>
      </c>
    </row>
    <row r="63" spans="1:5" s="2" customFormat="1" ht="15" customHeight="1">
      <c r="A63" s="392"/>
      <c r="B63" s="393"/>
      <c r="C63" s="123" t="s">
        <v>803</v>
      </c>
      <c r="D63" s="380">
        <v>50</v>
      </c>
    </row>
    <row r="64" spans="1:5" s="2" customFormat="1" ht="15" customHeight="1">
      <c r="A64" s="371"/>
      <c r="B64" s="393"/>
      <c r="C64" s="387" t="s">
        <v>802</v>
      </c>
      <c r="D64" s="380">
        <v>50</v>
      </c>
    </row>
    <row r="65" spans="1:4" s="2" customFormat="1" ht="15" customHeight="1">
      <c r="A65" s="371" t="s">
        <v>506</v>
      </c>
      <c r="B65" s="716" t="s">
        <v>120</v>
      </c>
      <c r="C65" s="716"/>
      <c r="D65" s="385">
        <f>SUM(D66:D67)</f>
        <v>200</v>
      </c>
    </row>
    <row r="66" spans="1:4" s="2" customFormat="1" ht="15" customHeight="1">
      <c r="A66" s="392"/>
      <c r="B66" s="393"/>
      <c r="C66" s="389" t="s">
        <v>804</v>
      </c>
      <c r="D66" s="380">
        <v>150</v>
      </c>
    </row>
    <row r="67" spans="1:4" s="2" customFormat="1" ht="15" customHeight="1">
      <c r="A67" s="392"/>
      <c r="B67" s="393"/>
      <c r="C67" s="387" t="s">
        <v>802</v>
      </c>
      <c r="D67" s="380">
        <v>50</v>
      </c>
    </row>
    <row r="68" spans="1:4" s="2" customFormat="1" ht="15" customHeight="1">
      <c r="A68" s="371" t="s">
        <v>520</v>
      </c>
      <c r="B68" s="716" t="s">
        <v>126</v>
      </c>
      <c r="C68" s="716"/>
      <c r="D68" s="378">
        <f>SUM(D69:D70)</f>
        <v>100</v>
      </c>
    </row>
    <row r="69" spans="1:4" s="2" customFormat="1" ht="15" customHeight="1">
      <c r="A69" s="371"/>
      <c r="B69" s="394"/>
      <c r="C69" s="389" t="s">
        <v>805</v>
      </c>
      <c r="D69" s="380">
        <v>50</v>
      </c>
    </row>
    <row r="70" spans="1:4" s="2" customFormat="1" ht="15" customHeight="1">
      <c r="A70" s="371"/>
      <c r="B70" s="394"/>
      <c r="C70" s="387" t="s">
        <v>802</v>
      </c>
      <c r="D70" s="380">
        <v>50</v>
      </c>
    </row>
    <row r="71" spans="1:4" s="2" customFormat="1" ht="15" customHeight="1">
      <c r="A71" s="371" t="s">
        <v>525</v>
      </c>
      <c r="B71" s="719" t="s">
        <v>130</v>
      </c>
      <c r="C71" s="719"/>
      <c r="D71" s="378">
        <f>SUM(D72:D73)</f>
        <v>140</v>
      </c>
    </row>
    <row r="72" spans="1:4" s="2" customFormat="1" ht="15" customHeight="1">
      <c r="A72" s="374"/>
      <c r="B72" s="395"/>
      <c r="C72" s="389" t="s">
        <v>806</v>
      </c>
      <c r="D72" s="380">
        <v>90</v>
      </c>
    </row>
    <row r="73" spans="1:4" s="2" customFormat="1" ht="15" customHeight="1">
      <c r="A73" s="374"/>
      <c r="B73" s="395"/>
      <c r="C73" s="387" t="s">
        <v>802</v>
      </c>
      <c r="D73" s="380">
        <v>50</v>
      </c>
    </row>
    <row r="74" spans="1:4" s="2" customFormat="1" ht="15" customHeight="1">
      <c r="A74" s="371" t="s">
        <v>535</v>
      </c>
      <c r="B74" s="719" t="s">
        <v>807</v>
      </c>
      <c r="C74" s="719"/>
      <c r="D74" s="378">
        <f>SUM(D75:D76)</f>
        <v>125</v>
      </c>
    </row>
    <row r="75" spans="1:4" s="2" customFormat="1" ht="15" customHeight="1">
      <c r="A75" s="374"/>
      <c r="B75" s="396"/>
      <c r="C75" s="396" t="s">
        <v>808</v>
      </c>
      <c r="D75" s="380">
        <v>85</v>
      </c>
    </row>
    <row r="76" spans="1:4" s="2" customFormat="1" ht="15" customHeight="1">
      <c r="A76" s="374"/>
      <c r="B76" s="395"/>
      <c r="C76" s="387" t="s">
        <v>802</v>
      </c>
      <c r="D76" s="380">
        <v>40</v>
      </c>
    </row>
    <row r="77" spans="1:4" s="2" customFormat="1" ht="15" customHeight="1">
      <c r="A77" s="371" t="s">
        <v>538</v>
      </c>
      <c r="B77" s="716" t="s">
        <v>463</v>
      </c>
      <c r="C77" s="716"/>
      <c r="D77" s="378">
        <f>SUM(D78:D78)</f>
        <v>100</v>
      </c>
    </row>
    <row r="78" spans="1:4" s="2" customFormat="1" ht="15" customHeight="1">
      <c r="A78" s="392"/>
      <c r="B78" s="393"/>
      <c r="C78" s="387" t="s">
        <v>809</v>
      </c>
      <c r="D78" s="380">
        <v>100</v>
      </c>
    </row>
    <row r="79" spans="1:4" s="2" customFormat="1" ht="15" customHeight="1">
      <c r="A79" s="371" t="s">
        <v>545</v>
      </c>
      <c r="B79" s="716" t="s">
        <v>136</v>
      </c>
      <c r="C79" s="716"/>
      <c r="D79" s="378">
        <f>SUM(D80:D81)</f>
        <v>50</v>
      </c>
    </row>
    <row r="80" spans="1:4" s="2" customFormat="1" ht="15" customHeight="1">
      <c r="A80" s="392"/>
      <c r="B80" s="393"/>
      <c r="C80" s="389" t="s">
        <v>810</v>
      </c>
      <c r="D80" s="380">
        <v>10</v>
      </c>
    </row>
    <row r="81" spans="1:4" s="2" customFormat="1" ht="15" customHeight="1">
      <c r="A81" s="371"/>
      <c r="B81" s="393"/>
      <c r="C81" s="387" t="s">
        <v>802</v>
      </c>
      <c r="D81" s="397">
        <v>40</v>
      </c>
    </row>
    <row r="82" spans="1:4" s="2" customFormat="1" ht="15" customHeight="1">
      <c r="A82" s="371" t="s">
        <v>548</v>
      </c>
      <c r="B82" s="716" t="s">
        <v>137</v>
      </c>
      <c r="C82" s="716"/>
      <c r="D82" s="398">
        <f>SUM(D83:D86)</f>
        <v>490</v>
      </c>
    </row>
    <row r="83" spans="1:4" s="2" customFormat="1" ht="15" customHeight="1">
      <c r="A83" s="392"/>
      <c r="B83" s="399"/>
      <c r="C83" s="400" t="s">
        <v>811</v>
      </c>
      <c r="D83" s="388">
        <v>260</v>
      </c>
    </row>
    <row r="84" spans="1:4" s="2" customFormat="1" ht="15" customHeight="1">
      <c r="A84" s="392"/>
      <c r="B84" s="399"/>
      <c r="C84" s="387" t="s">
        <v>802</v>
      </c>
      <c r="D84" s="388">
        <v>50</v>
      </c>
    </row>
    <row r="85" spans="1:4" s="2" customFormat="1" ht="15" customHeight="1">
      <c r="A85" s="392"/>
      <c r="B85" s="399"/>
      <c r="C85" s="387" t="s">
        <v>812</v>
      </c>
      <c r="D85" s="388">
        <v>100</v>
      </c>
    </row>
    <row r="86" spans="1:4" s="2" customFormat="1" ht="15" customHeight="1">
      <c r="A86" s="392"/>
      <c r="B86" s="399"/>
      <c r="C86" s="387" t="s">
        <v>813</v>
      </c>
      <c r="D86" s="388">
        <v>80</v>
      </c>
    </row>
    <row r="87" spans="1:4" s="2" customFormat="1" ht="15" customHeight="1">
      <c r="A87" s="371" t="s">
        <v>782</v>
      </c>
      <c r="B87" s="716" t="s">
        <v>814</v>
      </c>
      <c r="C87" s="716"/>
      <c r="D87" s="385">
        <f>SUM(D88:D88)</f>
        <v>120</v>
      </c>
    </row>
    <row r="88" spans="1:4" s="2" customFormat="1" ht="15" customHeight="1">
      <c r="A88" s="371"/>
      <c r="B88" s="393"/>
      <c r="C88" s="401" t="s">
        <v>815</v>
      </c>
      <c r="D88" s="388">
        <v>120</v>
      </c>
    </row>
    <row r="89" spans="1:4" s="2" customFormat="1" ht="15" customHeight="1">
      <c r="A89" s="371" t="s">
        <v>787</v>
      </c>
      <c r="B89" s="716" t="s">
        <v>162</v>
      </c>
      <c r="C89" s="716"/>
      <c r="D89" s="385">
        <f>SUM(D90:D90)</f>
        <v>100</v>
      </c>
    </row>
    <row r="90" spans="1:4" s="2" customFormat="1" ht="15" customHeight="1">
      <c r="A90" s="373"/>
      <c r="B90" s="402"/>
      <c r="C90" s="401" t="s">
        <v>816</v>
      </c>
      <c r="D90" s="388">
        <v>100</v>
      </c>
    </row>
    <row r="91" spans="1:4" s="18" customFormat="1" ht="15" customHeight="1">
      <c r="A91" s="481" t="s">
        <v>1670</v>
      </c>
      <c r="B91" s="717" t="s">
        <v>1671</v>
      </c>
      <c r="C91" s="718"/>
      <c r="D91" s="484">
        <f>SUM(D92)</f>
        <v>80</v>
      </c>
    </row>
    <row r="92" spans="1:4" s="18" customFormat="1" ht="15" customHeight="1">
      <c r="A92" s="481"/>
      <c r="B92" s="482"/>
      <c r="C92" s="483" t="s">
        <v>1672</v>
      </c>
      <c r="D92" s="484">
        <v>80</v>
      </c>
    </row>
    <row r="93" spans="1:4" s="2" customFormat="1" ht="15" customHeight="1">
      <c r="A93" s="371" t="s">
        <v>1669</v>
      </c>
      <c r="B93" s="716" t="s">
        <v>163</v>
      </c>
      <c r="C93" s="716"/>
      <c r="D93" s="384">
        <f>SUM(D94:D104)</f>
        <v>942</v>
      </c>
    </row>
    <row r="94" spans="1:4" s="2" customFormat="1" ht="15" customHeight="1">
      <c r="A94" s="371"/>
      <c r="B94" s="403"/>
      <c r="C94" s="404" t="s">
        <v>817</v>
      </c>
      <c r="D94" s="375">
        <v>106</v>
      </c>
    </row>
    <row r="95" spans="1:4" s="5" customFormat="1" ht="15" customHeight="1">
      <c r="A95" s="405"/>
      <c r="B95" s="406"/>
      <c r="C95" s="404" t="s">
        <v>818</v>
      </c>
      <c r="D95" s="375">
        <v>136</v>
      </c>
    </row>
    <row r="96" spans="1:4" s="2" customFormat="1" ht="15" customHeight="1">
      <c r="A96" s="371"/>
      <c r="B96" s="403"/>
      <c r="C96" s="404" t="s">
        <v>819</v>
      </c>
      <c r="D96" s="375">
        <v>80</v>
      </c>
    </row>
    <row r="97" spans="1:4" s="2" customFormat="1" ht="15" customHeight="1">
      <c r="A97" s="371"/>
      <c r="B97" s="403"/>
      <c r="C97" s="404" t="s">
        <v>820</v>
      </c>
      <c r="D97" s="375">
        <v>100</v>
      </c>
    </row>
    <row r="98" spans="1:4" s="2" customFormat="1" ht="15" customHeight="1">
      <c r="A98" s="371"/>
      <c r="B98" s="403"/>
      <c r="C98" s="404" t="s">
        <v>821</v>
      </c>
      <c r="D98" s="375">
        <v>90</v>
      </c>
    </row>
    <row r="99" spans="1:4" s="2" customFormat="1" ht="15" customHeight="1">
      <c r="A99" s="371"/>
      <c r="B99" s="403"/>
      <c r="C99" s="404" t="s">
        <v>822</v>
      </c>
      <c r="D99" s="375">
        <v>40</v>
      </c>
    </row>
    <row r="100" spans="1:4" s="2" customFormat="1" ht="15" customHeight="1">
      <c r="A100" s="371"/>
      <c r="B100" s="403"/>
      <c r="C100" s="404" t="s">
        <v>823</v>
      </c>
      <c r="D100" s="375">
        <v>40</v>
      </c>
    </row>
    <row r="101" spans="1:4" s="2" customFormat="1" ht="15" customHeight="1">
      <c r="A101" s="371"/>
      <c r="B101" s="403"/>
      <c r="C101" s="404" t="s">
        <v>824</v>
      </c>
      <c r="D101" s="375">
        <v>50</v>
      </c>
    </row>
    <row r="102" spans="1:4" s="2" customFormat="1" ht="15" customHeight="1">
      <c r="A102" s="371"/>
      <c r="B102" s="403"/>
      <c r="C102" s="404" t="s">
        <v>825</v>
      </c>
      <c r="D102" s="375">
        <v>180</v>
      </c>
    </row>
    <row r="103" spans="1:4" s="2" customFormat="1" ht="15" customHeight="1">
      <c r="A103" s="371"/>
      <c r="B103" s="403"/>
      <c r="C103" s="404" t="s">
        <v>826</v>
      </c>
      <c r="D103" s="375">
        <v>30</v>
      </c>
    </row>
    <row r="104" spans="1:4" s="2" customFormat="1" ht="15" customHeight="1">
      <c r="A104" s="371"/>
      <c r="B104" s="403"/>
      <c r="C104" s="404" t="s">
        <v>827</v>
      </c>
      <c r="D104" s="375">
        <v>90</v>
      </c>
    </row>
    <row r="105" spans="1:4" s="2" customFormat="1" ht="24" customHeight="1">
      <c r="A105" s="14"/>
      <c r="B105" s="15"/>
      <c r="C105" s="16"/>
      <c r="D105" s="17"/>
    </row>
  </sheetData>
  <mergeCells count="16">
    <mergeCell ref="A2:D2"/>
    <mergeCell ref="B53:C53"/>
    <mergeCell ref="B54:C54"/>
    <mergeCell ref="B58:C58"/>
    <mergeCell ref="B62:C62"/>
    <mergeCell ref="B65:C65"/>
    <mergeCell ref="B68:C68"/>
    <mergeCell ref="B71:C71"/>
    <mergeCell ref="B74:C74"/>
    <mergeCell ref="B77:C77"/>
    <mergeCell ref="B79:C79"/>
    <mergeCell ref="B82:C82"/>
    <mergeCell ref="B87:C87"/>
    <mergeCell ref="B89:C89"/>
    <mergeCell ref="B93:C93"/>
    <mergeCell ref="B91:C91"/>
  </mergeCells>
  <phoneticPr fontId="67" type="noConversion"/>
  <printOptions horizontalCentered="1"/>
  <pageMargins left="0.74803149606299213" right="0.74803149606299213" top="0.98425196850393704" bottom="0.98425196850393704" header="0.51181102362204722" footer="0.51181102362204722"/>
  <pageSetup paperSize="9" orientation="portrait" verticalDpi="0" r:id="rId1"/>
  <rowBreaks count="2" manualBreakCount="2">
    <brk id="43" max="3" man="1"/>
    <brk id="8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7"/>
  <sheetViews>
    <sheetView view="pageBreakPreview" zoomScaleNormal="100" zoomScaleSheetLayoutView="100" workbookViewId="0">
      <selection activeCell="D79" sqref="D79"/>
    </sheetView>
  </sheetViews>
  <sheetFormatPr defaultColWidth="9" defaultRowHeight="11.25"/>
  <cols>
    <col min="1" max="1" width="13.75" style="177" customWidth="1"/>
    <col min="2" max="3" width="9" style="177" bestFit="1" customWidth="1"/>
    <col min="4" max="4" width="9" style="221" bestFit="1" customWidth="1"/>
    <col min="5" max="5" width="20.75" style="221" customWidth="1"/>
    <col min="6" max="6" width="24" style="179" customWidth="1"/>
    <col min="7" max="16384" width="9" style="179"/>
  </cols>
  <sheetData>
    <row r="1" spans="1:6" ht="15.75" customHeight="1">
      <c r="A1" s="451" t="s">
        <v>170</v>
      </c>
      <c r="B1" s="180"/>
      <c r="C1" s="180"/>
    </row>
    <row r="2" spans="1:6" ht="39" customHeight="1">
      <c r="A2" s="580" t="s">
        <v>997</v>
      </c>
      <c r="B2" s="580"/>
      <c r="C2" s="580"/>
      <c r="D2" s="580"/>
      <c r="E2" s="580"/>
      <c r="F2" s="580"/>
    </row>
    <row r="3" spans="1:6" ht="42.95" customHeight="1">
      <c r="A3" s="91" t="s">
        <v>2</v>
      </c>
      <c r="B3" s="222" t="s">
        <v>1732</v>
      </c>
      <c r="C3" s="222" t="s">
        <v>1733</v>
      </c>
      <c r="D3" s="516" t="s">
        <v>171</v>
      </c>
      <c r="E3" s="539" t="s">
        <v>1555</v>
      </c>
      <c r="F3" s="542" t="s">
        <v>1881</v>
      </c>
    </row>
    <row r="4" spans="1:6" s="174" customFormat="1" ht="12">
      <c r="A4" s="91" t="s">
        <v>172</v>
      </c>
      <c r="B4" s="222" t="s">
        <v>10</v>
      </c>
      <c r="C4" s="222" t="s">
        <v>10</v>
      </c>
      <c r="D4" s="223" t="s">
        <v>10</v>
      </c>
      <c r="E4" s="539" t="s">
        <v>1556</v>
      </c>
      <c r="F4" s="542" t="s">
        <v>1882</v>
      </c>
    </row>
    <row r="5" spans="1:6" s="174" customFormat="1" ht="12">
      <c r="A5" s="91" t="s">
        <v>3</v>
      </c>
      <c r="B5" s="222">
        <f t="shared" ref="B5:D5" si="0">B6+B13+B20+B29+B35+B44+B52+B59+B68+B79+B87+B93+B101</f>
        <v>103.2</v>
      </c>
      <c r="C5" s="222">
        <f t="shared" si="0"/>
        <v>41</v>
      </c>
      <c r="D5" s="223">
        <f t="shared" si="0"/>
        <v>2261</v>
      </c>
      <c r="E5" s="307"/>
      <c r="F5" s="540"/>
    </row>
    <row r="6" spans="1:6" s="175" customFormat="1" ht="13.5" customHeight="1">
      <c r="A6" s="75" t="s">
        <v>15</v>
      </c>
      <c r="B6" s="224">
        <f>SUM(B7:B12)</f>
        <v>12.5</v>
      </c>
      <c r="C6" s="224">
        <f>SUM(C7:C12)</f>
        <v>5.7</v>
      </c>
      <c r="D6" s="53">
        <f>SUM(D7:D12)</f>
        <v>0</v>
      </c>
      <c r="E6" s="307"/>
      <c r="F6" s="346"/>
    </row>
    <row r="7" spans="1:6" s="176" customFormat="1" ht="39" customHeight="1">
      <c r="A7" s="89" t="s">
        <v>16</v>
      </c>
      <c r="B7" s="225"/>
      <c r="C7" s="225">
        <v>1.5</v>
      </c>
      <c r="D7" s="55"/>
      <c r="E7" s="480"/>
      <c r="F7" s="543" t="s">
        <v>1883</v>
      </c>
    </row>
    <row r="8" spans="1:6" s="176" customFormat="1" ht="12">
      <c r="A8" s="90" t="s">
        <v>173</v>
      </c>
      <c r="B8" s="225"/>
      <c r="C8" s="225"/>
      <c r="D8" s="55"/>
      <c r="E8" s="480"/>
      <c r="F8" s="543"/>
    </row>
    <row r="9" spans="1:6" s="176" customFormat="1" ht="48" customHeight="1">
      <c r="A9" s="90" t="s">
        <v>174</v>
      </c>
      <c r="B9" s="225">
        <v>2.5</v>
      </c>
      <c r="C9" s="225">
        <v>1.5</v>
      </c>
      <c r="D9" s="55"/>
      <c r="E9" s="480"/>
      <c r="F9" s="543" t="s">
        <v>1834</v>
      </c>
    </row>
    <row r="10" spans="1:6" s="176" customFormat="1" ht="12">
      <c r="A10" s="90" t="s">
        <v>175</v>
      </c>
      <c r="B10" s="225">
        <v>7</v>
      </c>
      <c r="C10" s="225">
        <v>2.7</v>
      </c>
      <c r="D10" s="55"/>
      <c r="E10" s="480"/>
      <c r="F10" s="543"/>
    </row>
    <row r="11" spans="1:6" s="176" customFormat="1" ht="12">
      <c r="A11" s="90" t="s">
        <v>176</v>
      </c>
      <c r="B11" s="225">
        <v>3</v>
      </c>
      <c r="C11" s="225"/>
      <c r="D11" s="55"/>
      <c r="E11" s="480"/>
      <c r="F11" s="544"/>
    </row>
    <row r="12" spans="1:6" s="176" customFormat="1" ht="12">
      <c r="A12" s="90" t="s">
        <v>177</v>
      </c>
      <c r="B12" s="225"/>
      <c r="C12" s="225"/>
      <c r="D12" s="226"/>
      <c r="E12" s="480"/>
      <c r="F12" s="544"/>
    </row>
    <row r="13" spans="1:6" s="175" customFormat="1" ht="12">
      <c r="A13" s="75" t="s">
        <v>17</v>
      </c>
      <c r="B13" s="224">
        <f>SUM(B14:B19)</f>
        <v>0</v>
      </c>
      <c r="C13" s="224">
        <f>SUM(C14:C19)</f>
        <v>2.7</v>
      </c>
      <c r="D13" s="53">
        <f>SUM(D14:D19)</f>
        <v>0</v>
      </c>
      <c r="E13" s="480"/>
      <c r="F13" s="544"/>
    </row>
    <row r="14" spans="1:6" s="176" customFormat="1" ht="12" customHeight="1">
      <c r="A14" s="89" t="s">
        <v>18</v>
      </c>
      <c r="B14" s="225"/>
      <c r="C14" s="225"/>
      <c r="D14" s="55"/>
      <c r="E14" s="480"/>
      <c r="F14" s="544"/>
    </row>
    <row r="15" spans="1:6" s="176" customFormat="1" ht="11.25" customHeight="1">
      <c r="A15" s="89" t="s">
        <v>178</v>
      </c>
      <c r="B15" s="225"/>
      <c r="C15" s="225"/>
      <c r="D15" s="55"/>
      <c r="E15" s="480"/>
      <c r="F15" s="544"/>
    </row>
    <row r="16" spans="1:6" s="176" customFormat="1" ht="12">
      <c r="A16" s="89" t="s">
        <v>179</v>
      </c>
      <c r="B16" s="225"/>
      <c r="C16" s="225"/>
      <c r="D16" s="55"/>
      <c r="E16" s="480"/>
      <c r="F16" s="544"/>
    </row>
    <row r="17" spans="1:6" s="176" customFormat="1" ht="12">
      <c r="A17" s="89" t="s">
        <v>180</v>
      </c>
      <c r="B17" s="225"/>
      <c r="C17" s="225"/>
      <c r="D17" s="55"/>
      <c r="E17" s="480"/>
      <c r="F17" s="544"/>
    </row>
    <row r="18" spans="1:6" s="176" customFormat="1" ht="54" customHeight="1">
      <c r="A18" s="89" t="s">
        <v>19</v>
      </c>
      <c r="B18" s="225"/>
      <c r="C18" s="225"/>
      <c r="D18" s="55"/>
      <c r="E18" s="480"/>
      <c r="F18" s="544" t="s">
        <v>1838</v>
      </c>
    </row>
    <row r="19" spans="1:6" s="176" customFormat="1" ht="12">
      <c r="A19" s="89" t="s">
        <v>20</v>
      </c>
      <c r="B19" s="225"/>
      <c r="C19" s="225">
        <v>2.7</v>
      </c>
      <c r="D19" s="223"/>
      <c r="E19" s="480"/>
      <c r="F19" s="544"/>
    </row>
    <row r="20" spans="1:6" s="175" customFormat="1" ht="12">
      <c r="A20" s="75" t="s">
        <v>21</v>
      </c>
      <c r="B20" s="224">
        <f>SUM(B21:B28)</f>
        <v>27.5</v>
      </c>
      <c r="C20" s="224">
        <f>SUM(C21:C28)</f>
        <v>6</v>
      </c>
      <c r="D20" s="53">
        <f>SUM(D21:D28)</f>
        <v>679</v>
      </c>
      <c r="E20" s="480"/>
      <c r="F20" s="544"/>
    </row>
    <row r="21" spans="1:6" s="176" customFormat="1" ht="12">
      <c r="A21" s="89" t="s">
        <v>22</v>
      </c>
      <c r="B21" s="225"/>
      <c r="C21" s="225">
        <v>1.5</v>
      </c>
      <c r="D21" s="55"/>
      <c r="E21" s="480"/>
      <c r="F21" s="545"/>
    </row>
    <row r="22" spans="1:6" s="176" customFormat="1" ht="12">
      <c r="A22" s="89" t="s">
        <v>181</v>
      </c>
      <c r="B22" s="225">
        <v>2</v>
      </c>
      <c r="C22" s="225">
        <v>1.5</v>
      </c>
      <c r="D22" s="55">
        <v>123</v>
      </c>
      <c r="E22" s="480"/>
      <c r="F22" s="544"/>
    </row>
    <row r="23" spans="1:6" s="176" customFormat="1" ht="12">
      <c r="A23" s="90" t="s">
        <v>182</v>
      </c>
      <c r="B23" s="225">
        <v>2</v>
      </c>
      <c r="C23" s="225"/>
      <c r="D23" s="55">
        <v>77</v>
      </c>
      <c r="E23" s="480"/>
      <c r="F23" s="544"/>
    </row>
    <row r="24" spans="1:6" s="176" customFormat="1" ht="12">
      <c r="A24" s="89" t="s">
        <v>23</v>
      </c>
      <c r="B24" s="225">
        <v>6.5</v>
      </c>
      <c r="C24" s="225">
        <v>1.5</v>
      </c>
      <c r="D24" s="55"/>
      <c r="E24" s="480"/>
      <c r="F24" s="544"/>
    </row>
    <row r="25" spans="1:6" s="176" customFormat="1" ht="12">
      <c r="A25" s="89" t="s">
        <v>24</v>
      </c>
      <c r="B25" s="225">
        <v>4</v>
      </c>
      <c r="C25" s="225">
        <v>1.5</v>
      </c>
      <c r="D25" s="55">
        <v>200</v>
      </c>
      <c r="E25" s="480"/>
      <c r="F25" s="544"/>
    </row>
    <row r="26" spans="1:6" s="176" customFormat="1" ht="12">
      <c r="A26" s="89" t="s">
        <v>25</v>
      </c>
      <c r="B26" s="225">
        <v>7</v>
      </c>
      <c r="C26" s="225"/>
      <c r="D26" s="55">
        <v>229</v>
      </c>
      <c r="E26" s="480"/>
      <c r="F26" s="544"/>
    </row>
    <row r="27" spans="1:6" s="176" customFormat="1" ht="12">
      <c r="A27" s="89" t="s">
        <v>26</v>
      </c>
      <c r="B27" s="225">
        <v>2</v>
      </c>
      <c r="C27" s="225"/>
      <c r="D27" s="55"/>
      <c r="E27" s="480"/>
      <c r="F27" s="544"/>
    </row>
    <row r="28" spans="1:6" s="176" customFormat="1" ht="12">
      <c r="A28" s="89" t="s">
        <v>27</v>
      </c>
      <c r="B28" s="225">
        <v>4</v>
      </c>
      <c r="C28" s="225"/>
      <c r="D28" s="55">
        <v>50</v>
      </c>
      <c r="E28" s="480"/>
      <c r="F28" s="544"/>
    </row>
    <row r="29" spans="1:6" s="176" customFormat="1" ht="12">
      <c r="A29" s="75" t="s">
        <v>28</v>
      </c>
      <c r="B29" s="224">
        <f>SUM(B30:B34)</f>
        <v>3</v>
      </c>
      <c r="C29" s="224">
        <f>SUM(C30:C34)</f>
        <v>4.2</v>
      </c>
      <c r="D29" s="53">
        <f>SUM(D30:D34)</f>
        <v>0</v>
      </c>
      <c r="E29" s="480"/>
      <c r="F29" s="543"/>
    </row>
    <row r="30" spans="1:6" s="176" customFormat="1" ht="12">
      <c r="A30" s="89" t="s">
        <v>29</v>
      </c>
      <c r="B30" s="225"/>
      <c r="C30" s="225"/>
      <c r="D30" s="55"/>
      <c r="E30" s="282" t="s">
        <v>1744</v>
      </c>
      <c r="F30" s="543"/>
    </row>
    <row r="31" spans="1:6" s="175" customFormat="1" ht="12.75">
      <c r="A31" s="90" t="s">
        <v>187</v>
      </c>
      <c r="B31" s="225"/>
      <c r="C31" s="225">
        <v>1.5</v>
      </c>
      <c r="D31" s="53"/>
      <c r="E31" s="480"/>
      <c r="F31" s="546"/>
    </row>
    <row r="32" spans="1:6" s="176" customFormat="1" ht="12">
      <c r="A32" s="90" t="s">
        <v>188</v>
      </c>
      <c r="B32" s="225"/>
      <c r="C32" s="225"/>
      <c r="D32" s="55"/>
      <c r="E32" s="480"/>
      <c r="F32" s="547"/>
    </row>
    <row r="33" spans="1:6" s="176" customFormat="1" ht="12.75">
      <c r="A33" s="90" t="s">
        <v>189</v>
      </c>
      <c r="B33" s="225"/>
      <c r="C33" s="225"/>
      <c r="D33" s="55"/>
      <c r="E33" s="480"/>
      <c r="F33" s="546"/>
    </row>
    <row r="34" spans="1:6" s="176" customFormat="1" ht="12">
      <c r="A34" s="89" t="s">
        <v>30</v>
      </c>
      <c r="B34" s="225">
        <v>3</v>
      </c>
      <c r="C34" s="225">
        <v>2.7</v>
      </c>
      <c r="D34" s="55"/>
      <c r="E34" s="480"/>
      <c r="F34" s="544"/>
    </row>
    <row r="35" spans="1:6" s="176" customFormat="1" ht="12">
      <c r="A35" s="75" t="s">
        <v>31</v>
      </c>
      <c r="B35" s="224">
        <f>SUM(B36:B43)</f>
        <v>0</v>
      </c>
      <c r="C35" s="224">
        <f>SUM(C36:C43)</f>
        <v>0</v>
      </c>
      <c r="D35" s="53">
        <f>SUM(D36:D43)</f>
        <v>0</v>
      </c>
      <c r="E35" s="480"/>
      <c r="F35" s="544"/>
    </row>
    <row r="36" spans="1:6" s="176" customFormat="1" ht="12" customHeight="1">
      <c r="A36" s="89" t="s">
        <v>32</v>
      </c>
      <c r="B36" s="225"/>
      <c r="C36" s="225"/>
      <c r="D36" s="55"/>
      <c r="E36" s="480"/>
      <c r="F36" s="548"/>
    </row>
    <row r="37" spans="1:6" s="175" customFormat="1" ht="12">
      <c r="A37" s="89" t="s">
        <v>190</v>
      </c>
      <c r="B37" s="225"/>
      <c r="C37" s="225"/>
      <c r="D37" s="53"/>
      <c r="E37" s="480"/>
      <c r="F37" s="544"/>
    </row>
    <row r="38" spans="1:6" s="176" customFormat="1" ht="12" customHeight="1">
      <c r="A38" s="90" t="s">
        <v>191</v>
      </c>
      <c r="B38" s="225"/>
      <c r="C38" s="225"/>
      <c r="D38" s="55"/>
      <c r="E38" s="480"/>
      <c r="F38" s="544"/>
    </row>
    <row r="39" spans="1:6" s="176" customFormat="1" ht="13.5">
      <c r="A39" s="90" t="s">
        <v>192</v>
      </c>
      <c r="B39" s="225"/>
      <c r="C39" s="225"/>
      <c r="D39" s="55"/>
      <c r="E39" s="480"/>
      <c r="F39" s="548"/>
    </row>
    <row r="40" spans="1:6" s="176" customFormat="1" ht="12">
      <c r="A40" s="89" t="s">
        <v>33</v>
      </c>
      <c r="B40" s="225"/>
      <c r="C40" s="225"/>
      <c r="D40" s="55"/>
      <c r="E40" s="282" t="s">
        <v>1744</v>
      </c>
      <c r="F40" s="544"/>
    </row>
    <row r="41" spans="1:6" s="176" customFormat="1" ht="12">
      <c r="A41" s="89" t="s">
        <v>34</v>
      </c>
      <c r="B41" s="225"/>
      <c r="C41" s="225"/>
      <c r="D41" s="55"/>
      <c r="E41" s="282" t="s">
        <v>1744</v>
      </c>
      <c r="F41" s="544"/>
    </row>
    <row r="42" spans="1:6" s="176" customFormat="1" ht="12">
      <c r="A42" s="89" t="s">
        <v>35</v>
      </c>
      <c r="B42" s="225"/>
      <c r="C42" s="225"/>
      <c r="D42" s="55"/>
      <c r="E42" s="282" t="s">
        <v>1744</v>
      </c>
      <c r="F42" s="544"/>
    </row>
    <row r="43" spans="1:6" s="176" customFormat="1" ht="12">
      <c r="A43" s="89" t="s">
        <v>36</v>
      </c>
      <c r="B43" s="225"/>
      <c r="C43" s="225"/>
      <c r="D43" s="55"/>
      <c r="E43" s="480"/>
      <c r="F43" s="544"/>
    </row>
    <row r="44" spans="1:6" s="176" customFormat="1" ht="12">
      <c r="A44" s="75" t="s">
        <v>37</v>
      </c>
      <c r="B44" s="224">
        <f>SUM(B45:B51)</f>
        <v>12</v>
      </c>
      <c r="C44" s="224">
        <f>SUM(C45:C51)</f>
        <v>3</v>
      </c>
      <c r="D44" s="53">
        <f>SUM(D45:D51)</f>
        <v>0</v>
      </c>
      <c r="E44" s="480"/>
      <c r="F44" s="544"/>
    </row>
    <row r="45" spans="1:6" s="176" customFormat="1" ht="12" customHeight="1">
      <c r="A45" s="89" t="s">
        <v>38</v>
      </c>
      <c r="B45" s="225"/>
      <c r="C45" s="225"/>
      <c r="D45" s="55"/>
      <c r="E45" s="282" t="s">
        <v>1744</v>
      </c>
      <c r="F45" s="544"/>
    </row>
    <row r="46" spans="1:6" s="175" customFormat="1" ht="13.5">
      <c r="A46" s="89" t="s">
        <v>193</v>
      </c>
      <c r="B46" s="225">
        <v>6</v>
      </c>
      <c r="C46" s="225"/>
      <c r="D46" s="53"/>
      <c r="E46" s="480"/>
      <c r="F46" s="548"/>
    </row>
    <row r="47" spans="1:6" s="176" customFormat="1" ht="13.5">
      <c r="A47" s="207" t="s">
        <v>194</v>
      </c>
      <c r="B47" s="225">
        <v>3</v>
      </c>
      <c r="C47" s="225">
        <v>1.5</v>
      </c>
      <c r="D47" s="55"/>
      <c r="E47" s="480"/>
      <c r="F47" s="548"/>
    </row>
    <row r="48" spans="1:6" s="176" customFormat="1" ht="13.5">
      <c r="A48" s="89" t="s">
        <v>39</v>
      </c>
      <c r="B48" s="225"/>
      <c r="C48" s="225"/>
      <c r="D48" s="55"/>
      <c r="E48" s="480"/>
      <c r="F48" s="548"/>
    </row>
    <row r="49" spans="1:6" s="176" customFormat="1" ht="12">
      <c r="A49" s="89" t="s">
        <v>40</v>
      </c>
      <c r="B49" s="225"/>
      <c r="C49" s="225"/>
      <c r="D49" s="55"/>
      <c r="E49" s="282" t="s">
        <v>1744</v>
      </c>
      <c r="F49" s="544"/>
    </row>
    <row r="50" spans="1:6" s="176" customFormat="1" ht="12">
      <c r="A50" s="89" t="s">
        <v>41</v>
      </c>
      <c r="B50" s="225">
        <v>3</v>
      </c>
      <c r="C50" s="225">
        <v>1.5</v>
      </c>
      <c r="D50" s="55"/>
      <c r="E50" s="480"/>
      <c r="F50" s="544"/>
    </row>
    <row r="51" spans="1:6" s="176" customFormat="1" ht="12">
      <c r="A51" s="89" t="s">
        <v>42</v>
      </c>
      <c r="B51" s="225"/>
      <c r="C51" s="225"/>
      <c r="D51" s="55"/>
      <c r="E51" s="480"/>
      <c r="F51" s="544"/>
    </row>
    <row r="52" spans="1:6" s="176" customFormat="1" ht="12">
      <c r="A52" s="75" t="s">
        <v>43</v>
      </c>
      <c r="B52" s="224">
        <f>SUM(B53:B58)</f>
        <v>6</v>
      </c>
      <c r="C52" s="224">
        <f>SUM(C53:C58)</f>
        <v>2.9</v>
      </c>
      <c r="D52" s="53">
        <f>SUM(D53:D58)</f>
        <v>261</v>
      </c>
      <c r="E52" s="480"/>
      <c r="F52" s="544"/>
    </row>
    <row r="53" spans="1:6" s="176" customFormat="1" ht="12">
      <c r="A53" s="89" t="s">
        <v>1028</v>
      </c>
      <c r="B53" s="225"/>
      <c r="C53" s="225"/>
      <c r="D53" s="55"/>
      <c r="E53" s="480"/>
      <c r="F53" s="544"/>
    </row>
    <row r="54" spans="1:6" s="175" customFormat="1" ht="12">
      <c r="A54" s="89" t="s">
        <v>196</v>
      </c>
      <c r="B54" s="225"/>
      <c r="C54" s="225"/>
      <c r="D54" s="53"/>
      <c r="E54" s="480"/>
      <c r="F54" s="544"/>
    </row>
    <row r="55" spans="1:6" s="176" customFormat="1" ht="12">
      <c r="A55" s="89" t="s">
        <v>197</v>
      </c>
      <c r="B55" s="225"/>
      <c r="C55" s="225">
        <v>1.2</v>
      </c>
      <c r="D55" s="55"/>
      <c r="E55" s="480"/>
      <c r="F55" s="544"/>
    </row>
    <row r="56" spans="1:6" s="176" customFormat="1" ht="12">
      <c r="A56" s="89" t="s">
        <v>45</v>
      </c>
      <c r="B56" s="225"/>
      <c r="C56" s="225"/>
      <c r="D56" s="55"/>
      <c r="E56" s="480"/>
      <c r="F56" s="544"/>
    </row>
    <row r="57" spans="1:6" s="176" customFormat="1" ht="12">
      <c r="A57" s="89" t="s">
        <v>46</v>
      </c>
      <c r="B57" s="225">
        <v>3</v>
      </c>
      <c r="C57" s="225">
        <v>1.7</v>
      </c>
      <c r="D57" s="55">
        <v>261</v>
      </c>
      <c r="E57" s="480"/>
      <c r="F57" s="544"/>
    </row>
    <row r="58" spans="1:6" s="176" customFormat="1" ht="12">
      <c r="A58" s="89" t="s">
        <v>47</v>
      </c>
      <c r="B58" s="225">
        <v>3</v>
      </c>
      <c r="C58" s="225"/>
      <c r="D58" s="55"/>
      <c r="E58" s="480"/>
      <c r="F58" s="544"/>
    </row>
    <row r="59" spans="1:6" s="176" customFormat="1" ht="12">
      <c r="A59" s="75" t="s">
        <v>48</v>
      </c>
      <c r="B59" s="224">
        <f>SUM(B60:B67)</f>
        <v>6</v>
      </c>
      <c r="C59" s="224">
        <f>SUM(C60:C67)</f>
        <v>3</v>
      </c>
      <c r="D59" s="53">
        <f>SUM(D60:D67)</f>
        <v>895</v>
      </c>
      <c r="E59" s="480"/>
      <c r="F59" s="544"/>
    </row>
    <row r="60" spans="1:6" s="175" customFormat="1" ht="12" customHeight="1">
      <c r="A60" s="89" t="s">
        <v>49</v>
      </c>
      <c r="B60" s="225"/>
      <c r="C60" s="225"/>
      <c r="D60" s="55"/>
      <c r="E60" s="480"/>
      <c r="F60" s="544"/>
    </row>
    <row r="61" spans="1:6" s="175" customFormat="1" ht="12">
      <c r="A61" s="89" t="s">
        <v>200</v>
      </c>
      <c r="B61" s="225"/>
      <c r="C61" s="225"/>
      <c r="D61" s="53">
        <v>10</v>
      </c>
      <c r="E61" s="480"/>
      <c r="F61" s="544"/>
    </row>
    <row r="62" spans="1:6" s="176" customFormat="1" ht="12">
      <c r="A62" s="90" t="s">
        <v>201</v>
      </c>
      <c r="B62" s="225">
        <v>6</v>
      </c>
      <c r="C62" s="225">
        <v>1.5</v>
      </c>
      <c r="D62" s="55"/>
      <c r="E62" s="480"/>
      <c r="F62" s="544"/>
    </row>
    <row r="63" spans="1:6" s="176" customFormat="1" ht="12">
      <c r="A63" s="90" t="s">
        <v>202</v>
      </c>
      <c r="B63" s="225"/>
      <c r="C63" s="225"/>
      <c r="D63" s="55"/>
      <c r="E63" s="480"/>
      <c r="F63" s="544"/>
    </row>
    <row r="64" spans="1:6" s="176" customFormat="1" ht="12">
      <c r="A64" s="90" t="s">
        <v>203</v>
      </c>
      <c r="B64" s="225"/>
      <c r="C64" s="225"/>
      <c r="D64" s="55">
        <v>20</v>
      </c>
      <c r="E64" s="480"/>
      <c r="F64" s="544"/>
    </row>
    <row r="65" spans="1:6" s="176" customFormat="1" ht="12">
      <c r="A65" s="89" t="s">
        <v>50</v>
      </c>
      <c r="B65" s="225"/>
      <c r="C65" s="225"/>
      <c r="D65" s="55"/>
      <c r="E65" s="480"/>
      <c r="F65" s="544"/>
    </row>
    <row r="66" spans="1:6" s="176" customFormat="1" ht="12">
      <c r="A66" s="89" t="s">
        <v>51</v>
      </c>
      <c r="B66" s="225"/>
      <c r="C66" s="225">
        <v>1.5</v>
      </c>
      <c r="D66" s="55">
        <v>865</v>
      </c>
      <c r="E66" s="480"/>
      <c r="F66" s="544"/>
    </row>
    <row r="67" spans="1:6" s="176" customFormat="1" ht="12">
      <c r="A67" s="89" t="s">
        <v>52</v>
      </c>
      <c r="B67" s="225"/>
      <c r="C67" s="225"/>
      <c r="D67" s="55"/>
      <c r="E67" s="480"/>
      <c r="F67" s="544"/>
    </row>
    <row r="68" spans="1:6" s="176" customFormat="1" ht="12">
      <c r="A68" s="75" t="s">
        <v>53</v>
      </c>
      <c r="B68" s="224">
        <f>SUM(B69:B78)</f>
        <v>9</v>
      </c>
      <c r="C68" s="224">
        <f>SUM(C69:C78)</f>
        <v>3</v>
      </c>
      <c r="D68" s="53">
        <f>SUM(D69:D78)</f>
        <v>296</v>
      </c>
      <c r="E68" s="480"/>
      <c r="F68" s="544"/>
    </row>
    <row r="69" spans="1:6" s="175" customFormat="1" ht="12" customHeight="1">
      <c r="A69" s="89" t="s">
        <v>54</v>
      </c>
      <c r="B69" s="225"/>
      <c r="C69" s="225"/>
      <c r="D69" s="55"/>
      <c r="E69" s="480"/>
      <c r="F69" s="544"/>
    </row>
    <row r="70" spans="1:6" s="175" customFormat="1" ht="13.5">
      <c r="A70" s="89" t="s">
        <v>205</v>
      </c>
      <c r="B70" s="225"/>
      <c r="C70" s="225"/>
      <c r="D70" s="53"/>
      <c r="E70" s="480"/>
      <c r="F70" s="548"/>
    </row>
    <row r="71" spans="1:6" s="176" customFormat="1" ht="13.5">
      <c r="A71" s="89" t="s">
        <v>206</v>
      </c>
      <c r="B71" s="225"/>
      <c r="C71" s="225"/>
      <c r="D71" s="55"/>
      <c r="E71" s="480"/>
      <c r="F71" s="548"/>
    </row>
    <row r="72" spans="1:6" s="176" customFormat="1" ht="12">
      <c r="A72" s="89" t="s">
        <v>207</v>
      </c>
      <c r="B72" s="225">
        <v>2.5</v>
      </c>
      <c r="C72" s="225"/>
      <c r="D72" s="55"/>
      <c r="E72" s="480"/>
      <c r="F72" s="544"/>
    </row>
    <row r="73" spans="1:6" s="176" customFormat="1" ht="12">
      <c r="A73" s="89" t="s">
        <v>55</v>
      </c>
      <c r="B73" s="225"/>
      <c r="C73" s="225">
        <v>1.5</v>
      </c>
      <c r="D73" s="55"/>
      <c r="E73" s="480"/>
      <c r="F73" s="544"/>
    </row>
    <row r="74" spans="1:6" s="176" customFormat="1" ht="12">
      <c r="A74" s="89" t="s">
        <v>56</v>
      </c>
      <c r="B74" s="225"/>
      <c r="C74" s="225"/>
      <c r="D74" s="55">
        <v>108</v>
      </c>
      <c r="E74" s="480"/>
      <c r="F74" s="544"/>
    </row>
    <row r="75" spans="1:6" s="175" customFormat="1" ht="13.5">
      <c r="A75" s="89" t="s">
        <v>57</v>
      </c>
      <c r="B75" s="225">
        <v>3.5</v>
      </c>
      <c r="C75" s="225"/>
      <c r="D75" s="55"/>
      <c r="E75" s="480"/>
      <c r="F75" s="548"/>
    </row>
    <row r="76" spans="1:6" s="176" customFormat="1" ht="12">
      <c r="A76" s="89" t="s">
        <v>58</v>
      </c>
      <c r="B76" s="225"/>
      <c r="C76" s="225"/>
      <c r="D76" s="55">
        <v>40</v>
      </c>
      <c r="E76" s="480"/>
      <c r="F76" s="544"/>
    </row>
    <row r="77" spans="1:6" s="176" customFormat="1" ht="12">
      <c r="A77" s="89" t="s">
        <v>59</v>
      </c>
      <c r="B77" s="225"/>
      <c r="C77" s="225"/>
      <c r="D77" s="55">
        <v>148</v>
      </c>
      <c r="E77" s="480"/>
      <c r="F77" s="544"/>
    </row>
    <row r="78" spans="1:6" s="176" customFormat="1" ht="13.5">
      <c r="A78" s="89" t="s">
        <v>60</v>
      </c>
      <c r="B78" s="225">
        <v>3</v>
      </c>
      <c r="C78" s="225">
        <v>1.5</v>
      </c>
      <c r="D78" s="55"/>
      <c r="E78" s="480"/>
      <c r="F78" s="548"/>
    </row>
    <row r="79" spans="1:6" s="176" customFormat="1" ht="12">
      <c r="A79" s="75" t="s">
        <v>61</v>
      </c>
      <c r="B79" s="224">
        <f>SUM(B80:B86)</f>
        <v>9</v>
      </c>
      <c r="C79" s="224">
        <f>SUM(C80:C86)</f>
        <v>3</v>
      </c>
      <c r="D79" s="53">
        <f>SUM(D80:D86)</f>
        <v>0</v>
      </c>
      <c r="E79" s="480"/>
      <c r="F79" s="544"/>
    </row>
    <row r="80" spans="1:6" s="176" customFormat="1" ht="13.5">
      <c r="A80" s="89" t="s">
        <v>62</v>
      </c>
      <c r="B80" s="225"/>
      <c r="C80" s="225"/>
      <c r="D80" s="55"/>
      <c r="E80" s="282" t="s">
        <v>1744</v>
      </c>
      <c r="F80" s="548"/>
    </row>
    <row r="81" spans="1:6" s="175" customFormat="1" ht="12">
      <c r="A81" s="89" t="s">
        <v>210</v>
      </c>
      <c r="B81" s="225"/>
      <c r="C81" s="225"/>
      <c r="D81" s="53"/>
      <c r="E81" s="480"/>
      <c r="F81" s="544"/>
    </row>
    <row r="82" spans="1:6" s="176" customFormat="1" ht="12">
      <c r="A82" s="89" t="s">
        <v>211</v>
      </c>
      <c r="B82" s="225"/>
      <c r="C82" s="225"/>
      <c r="D82" s="55"/>
      <c r="E82" s="480"/>
      <c r="F82" s="544"/>
    </row>
    <row r="83" spans="1:6" s="176" customFormat="1" ht="12">
      <c r="A83" s="89" t="s">
        <v>212</v>
      </c>
      <c r="B83" s="225">
        <v>4</v>
      </c>
      <c r="C83" s="225"/>
      <c r="D83" s="55"/>
      <c r="E83" s="480"/>
      <c r="F83" s="544"/>
    </row>
    <row r="84" spans="1:6" s="176" customFormat="1" ht="12">
      <c r="A84" s="89" t="s">
        <v>63</v>
      </c>
      <c r="B84" s="225">
        <v>5</v>
      </c>
      <c r="C84" s="225">
        <v>1.5</v>
      </c>
      <c r="D84" s="55"/>
      <c r="E84" s="480"/>
      <c r="F84" s="544"/>
    </row>
    <row r="85" spans="1:6" s="176" customFormat="1" ht="12">
      <c r="A85" s="89" t="s">
        <v>64</v>
      </c>
      <c r="B85" s="225"/>
      <c r="C85" s="225"/>
      <c r="D85" s="55"/>
      <c r="E85" s="480"/>
      <c r="F85" s="544"/>
    </row>
    <row r="86" spans="1:6" s="175" customFormat="1" ht="12">
      <c r="A86" s="89" t="s">
        <v>65</v>
      </c>
      <c r="B86" s="225"/>
      <c r="C86" s="225">
        <v>1.5</v>
      </c>
      <c r="D86" s="55"/>
      <c r="E86" s="282" t="s">
        <v>1744</v>
      </c>
      <c r="F86" s="544"/>
    </row>
    <row r="87" spans="1:6" s="176" customFormat="1" ht="12">
      <c r="A87" s="75" t="s">
        <v>66</v>
      </c>
      <c r="B87" s="224">
        <f>SUM(B88:B92)</f>
        <v>1.2</v>
      </c>
      <c r="C87" s="224">
        <f>SUM(C88:C92)</f>
        <v>1.5</v>
      </c>
      <c r="D87" s="53">
        <f>SUM(D88:D92)</f>
        <v>0</v>
      </c>
      <c r="E87" s="480"/>
      <c r="F87" s="544"/>
    </row>
    <row r="88" spans="1:6" s="176" customFormat="1" ht="12" customHeight="1">
      <c r="A88" s="89" t="s">
        <v>67</v>
      </c>
      <c r="B88" s="225"/>
      <c r="C88" s="225"/>
      <c r="D88" s="55"/>
      <c r="E88" s="282" t="s">
        <v>1744</v>
      </c>
      <c r="F88" s="544"/>
    </row>
    <row r="89" spans="1:6" s="175" customFormat="1" ht="12">
      <c r="A89" s="89" t="s">
        <v>213</v>
      </c>
      <c r="B89" s="225">
        <v>1.2</v>
      </c>
      <c r="C89" s="225"/>
      <c r="D89" s="53"/>
      <c r="E89" s="480"/>
      <c r="F89" s="544"/>
    </row>
    <row r="90" spans="1:6" s="176" customFormat="1" ht="36">
      <c r="A90" s="89" t="s">
        <v>68</v>
      </c>
      <c r="B90" s="225"/>
      <c r="C90" s="225">
        <v>1.5</v>
      </c>
      <c r="D90" s="55"/>
      <c r="E90" s="282" t="s">
        <v>1744</v>
      </c>
      <c r="F90" s="543" t="s">
        <v>1868</v>
      </c>
    </row>
    <row r="91" spans="1:6" s="176" customFormat="1" ht="12">
      <c r="A91" s="89" t="s">
        <v>69</v>
      </c>
      <c r="B91" s="225"/>
      <c r="C91" s="225"/>
      <c r="D91" s="55"/>
      <c r="E91" s="480"/>
      <c r="F91" s="544"/>
    </row>
    <row r="92" spans="1:6" s="176" customFormat="1" ht="12">
      <c r="A92" s="89" t="s">
        <v>70</v>
      </c>
      <c r="B92" s="225"/>
      <c r="C92" s="225"/>
      <c r="D92" s="55"/>
      <c r="E92" s="282" t="s">
        <v>1744</v>
      </c>
      <c r="F92" s="544"/>
    </row>
    <row r="93" spans="1:6" s="175" customFormat="1" ht="12">
      <c r="A93" s="75" t="s">
        <v>71</v>
      </c>
      <c r="B93" s="224">
        <f>SUM(B94:B100)</f>
        <v>11</v>
      </c>
      <c r="C93" s="224">
        <f>SUM(C94:C100)</f>
        <v>3</v>
      </c>
      <c r="D93" s="53">
        <f>SUM(D94:D100)</f>
        <v>0</v>
      </c>
      <c r="E93" s="480"/>
      <c r="F93" s="544"/>
    </row>
    <row r="94" spans="1:6" s="176" customFormat="1" ht="24" customHeight="1">
      <c r="A94" s="89" t="s">
        <v>72</v>
      </c>
      <c r="B94" s="225"/>
      <c r="C94" s="225"/>
      <c r="D94" s="55"/>
      <c r="E94" s="282" t="s">
        <v>1744</v>
      </c>
      <c r="F94" s="544"/>
    </row>
    <row r="95" spans="1:6" s="175" customFormat="1" ht="12">
      <c r="A95" s="89" t="s">
        <v>214</v>
      </c>
      <c r="B95" s="225">
        <v>3</v>
      </c>
      <c r="C95" s="225"/>
      <c r="D95" s="53"/>
      <c r="E95" s="480"/>
      <c r="F95" s="549"/>
    </row>
    <row r="96" spans="1:6" s="176" customFormat="1" ht="12">
      <c r="A96" s="89" t="s">
        <v>215</v>
      </c>
      <c r="B96" s="225"/>
      <c r="C96" s="225"/>
      <c r="D96" s="55"/>
      <c r="E96" s="480"/>
      <c r="F96" s="544"/>
    </row>
    <row r="97" spans="1:6" s="176" customFormat="1" ht="12">
      <c r="A97" s="89" t="s">
        <v>216</v>
      </c>
      <c r="B97" s="225"/>
      <c r="C97" s="225">
        <v>1.5</v>
      </c>
      <c r="D97" s="55"/>
      <c r="E97" s="480"/>
      <c r="F97" s="544"/>
    </row>
    <row r="98" spans="1:6" s="176" customFormat="1" ht="12">
      <c r="A98" s="89" t="s">
        <v>73</v>
      </c>
      <c r="B98" s="225"/>
      <c r="C98" s="225"/>
      <c r="D98" s="55"/>
      <c r="E98" s="282" t="s">
        <v>1744</v>
      </c>
      <c r="F98" s="544"/>
    </row>
    <row r="99" spans="1:6" s="176" customFormat="1" ht="24">
      <c r="A99" s="89" t="s">
        <v>74</v>
      </c>
      <c r="B99" s="225">
        <v>8</v>
      </c>
      <c r="C99" s="225">
        <v>1.5</v>
      </c>
      <c r="D99" s="55"/>
      <c r="E99" s="282" t="s">
        <v>1744</v>
      </c>
      <c r="F99" s="544" t="s">
        <v>339</v>
      </c>
    </row>
    <row r="100" spans="1:6" s="176" customFormat="1" ht="12">
      <c r="A100" s="89" t="s">
        <v>75</v>
      </c>
      <c r="B100" s="225"/>
      <c r="C100" s="225"/>
      <c r="D100" s="55"/>
      <c r="E100" s="480"/>
      <c r="F100" s="544"/>
    </row>
    <row r="101" spans="1:6" s="175" customFormat="1" ht="12">
      <c r="A101" s="75" t="s">
        <v>76</v>
      </c>
      <c r="B101" s="224">
        <f>SUM(B102:B107)</f>
        <v>6</v>
      </c>
      <c r="C101" s="224">
        <f>SUM(C102:C107)</f>
        <v>3</v>
      </c>
      <c r="D101" s="53">
        <f>SUM(D102:D107)</f>
        <v>130</v>
      </c>
      <c r="E101" s="480"/>
      <c r="F101" s="544"/>
    </row>
    <row r="102" spans="1:6" s="176" customFormat="1" ht="12" customHeight="1">
      <c r="A102" s="89" t="s">
        <v>77</v>
      </c>
      <c r="B102" s="225"/>
      <c r="C102" s="225"/>
      <c r="D102" s="55"/>
      <c r="E102" s="480"/>
      <c r="F102" s="544"/>
    </row>
    <row r="103" spans="1:6" s="175" customFormat="1" ht="12">
      <c r="A103" s="89" t="s">
        <v>217</v>
      </c>
      <c r="B103" s="225"/>
      <c r="C103" s="225">
        <v>1.5</v>
      </c>
      <c r="D103" s="53"/>
      <c r="E103" s="480"/>
      <c r="F103" s="544"/>
    </row>
    <row r="104" spans="1:6" s="176" customFormat="1" ht="12">
      <c r="A104" s="89" t="s">
        <v>218</v>
      </c>
      <c r="B104" s="225"/>
      <c r="C104" s="225">
        <v>1.5</v>
      </c>
      <c r="D104" s="55"/>
      <c r="E104" s="480"/>
      <c r="F104" s="545"/>
    </row>
    <row r="105" spans="1:6" s="176" customFormat="1" ht="12">
      <c r="A105" s="89" t="s">
        <v>78</v>
      </c>
      <c r="B105" s="225"/>
      <c r="C105" s="225"/>
      <c r="D105" s="55"/>
      <c r="E105" s="480"/>
      <c r="F105" s="544"/>
    </row>
    <row r="106" spans="1:6" s="176" customFormat="1" ht="12">
      <c r="A106" s="89" t="s">
        <v>79</v>
      </c>
      <c r="B106" s="225">
        <v>6</v>
      </c>
      <c r="C106" s="225"/>
      <c r="D106" s="55">
        <v>130</v>
      </c>
      <c r="E106" s="480"/>
      <c r="F106" s="544"/>
    </row>
    <row r="107" spans="1:6" s="176" customFormat="1" ht="12">
      <c r="A107" s="89" t="s">
        <v>80</v>
      </c>
      <c r="B107" s="225"/>
      <c r="C107" s="225"/>
      <c r="D107" s="55"/>
      <c r="E107" s="480"/>
      <c r="F107" s="544"/>
    </row>
  </sheetData>
  <mergeCells count="1">
    <mergeCell ref="A2:F2"/>
  </mergeCells>
  <phoneticPr fontId="67" type="noConversion"/>
  <printOptions horizontalCentered="1"/>
  <pageMargins left="0.59055118110236227" right="0.59055118110236227" top="0.74803149606299213" bottom="0.6692913385826772" header="0" footer="0"/>
  <pageSetup paperSize="9" fitToWidth="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D75"/>
  <sheetViews>
    <sheetView view="pageBreakPreview" zoomScaleNormal="100" zoomScaleSheetLayoutView="100" workbookViewId="0">
      <selection activeCell="C14" sqref="C14"/>
    </sheetView>
  </sheetViews>
  <sheetFormatPr defaultRowHeight="15.75"/>
  <cols>
    <col min="1" max="1" width="8.25" style="361" customWidth="1"/>
    <col min="2" max="2" width="27.625" style="361" customWidth="1"/>
    <col min="3" max="3" width="39.25" style="361" customWidth="1"/>
    <col min="4" max="4" width="11.125" style="365" customWidth="1"/>
    <col min="5" max="256" width="9" style="361"/>
    <col min="257" max="257" width="8.25" style="361" customWidth="1"/>
    <col min="258" max="258" width="27.625" style="361" customWidth="1"/>
    <col min="259" max="259" width="39.25" style="361" customWidth="1"/>
    <col min="260" max="260" width="11.125" style="361" customWidth="1"/>
    <col min="261" max="512" width="9" style="361"/>
    <col min="513" max="513" width="8.25" style="361" customWidth="1"/>
    <col min="514" max="514" width="27.625" style="361" customWidth="1"/>
    <col min="515" max="515" width="39.25" style="361" customWidth="1"/>
    <col min="516" max="516" width="11.125" style="361" customWidth="1"/>
    <col min="517" max="768" width="9" style="361"/>
    <col min="769" max="769" width="8.25" style="361" customWidth="1"/>
    <col min="770" max="770" width="27.625" style="361" customWidth="1"/>
    <col min="771" max="771" width="39.25" style="361" customWidth="1"/>
    <col min="772" max="772" width="11.125" style="361" customWidth="1"/>
    <col min="773" max="1024" width="9" style="361"/>
    <col min="1025" max="1025" width="8.25" style="361" customWidth="1"/>
    <col min="1026" max="1026" width="27.625" style="361" customWidth="1"/>
    <col min="1027" max="1027" width="39.25" style="361" customWidth="1"/>
    <col min="1028" max="1028" width="11.125" style="361" customWidth="1"/>
    <col min="1029" max="1280" width="9" style="361"/>
    <col min="1281" max="1281" width="8.25" style="361" customWidth="1"/>
    <col min="1282" max="1282" width="27.625" style="361" customWidth="1"/>
    <col min="1283" max="1283" width="39.25" style="361" customWidth="1"/>
    <col min="1284" max="1284" width="11.125" style="361" customWidth="1"/>
    <col min="1285" max="1536" width="9" style="361"/>
    <col min="1537" max="1537" width="8.25" style="361" customWidth="1"/>
    <col min="1538" max="1538" width="27.625" style="361" customWidth="1"/>
    <col min="1539" max="1539" width="39.25" style="361" customWidth="1"/>
    <col min="1540" max="1540" width="11.125" style="361" customWidth="1"/>
    <col min="1541" max="1792" width="9" style="361"/>
    <col min="1793" max="1793" width="8.25" style="361" customWidth="1"/>
    <col min="1794" max="1794" width="27.625" style="361" customWidth="1"/>
    <col min="1795" max="1795" width="39.25" style="361" customWidth="1"/>
    <col min="1796" max="1796" width="11.125" style="361" customWidth="1"/>
    <col min="1797" max="2048" width="9" style="361"/>
    <col min="2049" max="2049" width="8.25" style="361" customWidth="1"/>
    <col min="2050" max="2050" width="27.625" style="361" customWidth="1"/>
    <col min="2051" max="2051" width="39.25" style="361" customWidth="1"/>
    <col min="2052" max="2052" width="11.125" style="361" customWidth="1"/>
    <col min="2053" max="2304" width="9" style="361"/>
    <col min="2305" max="2305" width="8.25" style="361" customWidth="1"/>
    <col min="2306" max="2306" width="27.625" style="361" customWidth="1"/>
    <col min="2307" max="2307" width="39.25" style="361" customWidth="1"/>
    <col min="2308" max="2308" width="11.125" style="361" customWidth="1"/>
    <col min="2309" max="2560" width="9" style="361"/>
    <col min="2561" max="2561" width="8.25" style="361" customWidth="1"/>
    <col min="2562" max="2562" width="27.625" style="361" customWidth="1"/>
    <col min="2563" max="2563" width="39.25" style="361" customWidth="1"/>
    <col min="2564" max="2564" width="11.125" style="361" customWidth="1"/>
    <col min="2565" max="2816" width="9" style="361"/>
    <col min="2817" max="2817" width="8.25" style="361" customWidth="1"/>
    <col min="2818" max="2818" width="27.625" style="361" customWidth="1"/>
    <col min="2819" max="2819" width="39.25" style="361" customWidth="1"/>
    <col min="2820" max="2820" width="11.125" style="361" customWidth="1"/>
    <col min="2821" max="3072" width="9" style="361"/>
    <col min="3073" max="3073" width="8.25" style="361" customWidth="1"/>
    <col min="3074" max="3074" width="27.625" style="361" customWidth="1"/>
    <col min="3075" max="3075" width="39.25" style="361" customWidth="1"/>
    <col min="3076" max="3076" width="11.125" style="361" customWidth="1"/>
    <col min="3077" max="3328" width="9" style="361"/>
    <col min="3329" max="3329" width="8.25" style="361" customWidth="1"/>
    <col min="3330" max="3330" width="27.625" style="361" customWidth="1"/>
    <col min="3331" max="3331" width="39.25" style="361" customWidth="1"/>
    <col min="3332" max="3332" width="11.125" style="361" customWidth="1"/>
    <col min="3333" max="3584" width="9" style="361"/>
    <col min="3585" max="3585" width="8.25" style="361" customWidth="1"/>
    <col min="3586" max="3586" width="27.625" style="361" customWidth="1"/>
    <col min="3587" max="3587" width="39.25" style="361" customWidth="1"/>
    <col min="3588" max="3588" width="11.125" style="361" customWidth="1"/>
    <col min="3589" max="3840" width="9" style="361"/>
    <col min="3841" max="3841" width="8.25" style="361" customWidth="1"/>
    <col min="3842" max="3842" width="27.625" style="361" customWidth="1"/>
    <col min="3843" max="3843" width="39.25" style="361" customWidth="1"/>
    <col min="3844" max="3844" width="11.125" style="361" customWidth="1"/>
    <col min="3845" max="4096" width="9" style="361"/>
    <col min="4097" max="4097" width="8.25" style="361" customWidth="1"/>
    <col min="4098" max="4098" width="27.625" style="361" customWidth="1"/>
    <col min="4099" max="4099" width="39.25" style="361" customWidth="1"/>
    <col min="4100" max="4100" width="11.125" style="361" customWidth="1"/>
    <col min="4101" max="4352" width="9" style="361"/>
    <col min="4353" max="4353" width="8.25" style="361" customWidth="1"/>
    <col min="4354" max="4354" width="27.625" style="361" customWidth="1"/>
    <col min="4355" max="4355" width="39.25" style="361" customWidth="1"/>
    <col min="4356" max="4356" width="11.125" style="361" customWidth="1"/>
    <col min="4357" max="4608" width="9" style="361"/>
    <col min="4609" max="4609" width="8.25" style="361" customWidth="1"/>
    <col min="4610" max="4610" width="27.625" style="361" customWidth="1"/>
    <col min="4611" max="4611" width="39.25" style="361" customWidth="1"/>
    <col min="4612" max="4612" width="11.125" style="361" customWidth="1"/>
    <col min="4613" max="4864" width="9" style="361"/>
    <col min="4865" max="4865" width="8.25" style="361" customWidth="1"/>
    <col min="4866" max="4866" width="27.625" style="361" customWidth="1"/>
    <col min="4867" max="4867" width="39.25" style="361" customWidth="1"/>
    <col min="4868" max="4868" width="11.125" style="361" customWidth="1"/>
    <col min="4869" max="5120" width="9" style="361"/>
    <col min="5121" max="5121" width="8.25" style="361" customWidth="1"/>
    <col min="5122" max="5122" width="27.625" style="361" customWidth="1"/>
    <col min="5123" max="5123" width="39.25" style="361" customWidth="1"/>
    <col min="5124" max="5124" width="11.125" style="361" customWidth="1"/>
    <col min="5125" max="5376" width="9" style="361"/>
    <col min="5377" max="5377" width="8.25" style="361" customWidth="1"/>
    <col min="5378" max="5378" width="27.625" style="361" customWidth="1"/>
    <col min="5379" max="5379" width="39.25" style="361" customWidth="1"/>
    <col min="5380" max="5380" width="11.125" style="361" customWidth="1"/>
    <col min="5381" max="5632" width="9" style="361"/>
    <col min="5633" max="5633" width="8.25" style="361" customWidth="1"/>
    <col min="5634" max="5634" width="27.625" style="361" customWidth="1"/>
    <col min="5635" max="5635" width="39.25" style="361" customWidth="1"/>
    <col min="5636" max="5636" width="11.125" style="361" customWidth="1"/>
    <col min="5637" max="5888" width="9" style="361"/>
    <col min="5889" max="5889" width="8.25" style="361" customWidth="1"/>
    <col min="5890" max="5890" width="27.625" style="361" customWidth="1"/>
    <col min="5891" max="5891" width="39.25" style="361" customWidth="1"/>
    <col min="5892" max="5892" width="11.125" style="361" customWidth="1"/>
    <col min="5893" max="6144" width="9" style="361"/>
    <col min="6145" max="6145" width="8.25" style="361" customWidth="1"/>
    <col min="6146" max="6146" width="27.625" style="361" customWidth="1"/>
    <col min="6147" max="6147" width="39.25" style="361" customWidth="1"/>
    <col min="6148" max="6148" width="11.125" style="361" customWidth="1"/>
    <col min="6149" max="6400" width="9" style="361"/>
    <col min="6401" max="6401" width="8.25" style="361" customWidth="1"/>
    <col min="6402" max="6402" width="27.625" style="361" customWidth="1"/>
    <col min="6403" max="6403" width="39.25" style="361" customWidth="1"/>
    <col min="6404" max="6404" width="11.125" style="361" customWidth="1"/>
    <col min="6405" max="6656" width="9" style="361"/>
    <col min="6657" max="6657" width="8.25" style="361" customWidth="1"/>
    <col min="6658" max="6658" width="27.625" style="361" customWidth="1"/>
    <col min="6659" max="6659" width="39.25" style="361" customWidth="1"/>
    <col min="6660" max="6660" width="11.125" style="361" customWidth="1"/>
    <col min="6661" max="6912" width="9" style="361"/>
    <col min="6913" max="6913" width="8.25" style="361" customWidth="1"/>
    <col min="6914" max="6914" width="27.625" style="361" customWidth="1"/>
    <col min="6915" max="6915" width="39.25" style="361" customWidth="1"/>
    <col min="6916" max="6916" width="11.125" style="361" customWidth="1"/>
    <col min="6917" max="7168" width="9" style="361"/>
    <col min="7169" max="7169" width="8.25" style="361" customWidth="1"/>
    <col min="7170" max="7170" width="27.625" style="361" customWidth="1"/>
    <col min="7171" max="7171" width="39.25" style="361" customWidth="1"/>
    <col min="7172" max="7172" width="11.125" style="361" customWidth="1"/>
    <col min="7173" max="7424" width="9" style="361"/>
    <col min="7425" max="7425" width="8.25" style="361" customWidth="1"/>
    <col min="7426" max="7426" width="27.625" style="361" customWidth="1"/>
    <col min="7427" max="7427" width="39.25" style="361" customWidth="1"/>
    <col min="7428" max="7428" width="11.125" style="361" customWidth="1"/>
    <col min="7429" max="7680" width="9" style="361"/>
    <col min="7681" max="7681" width="8.25" style="361" customWidth="1"/>
    <col min="7682" max="7682" width="27.625" style="361" customWidth="1"/>
    <col min="7683" max="7683" width="39.25" style="361" customWidth="1"/>
    <col min="7684" max="7684" width="11.125" style="361" customWidth="1"/>
    <col min="7685" max="7936" width="9" style="361"/>
    <col min="7937" max="7937" width="8.25" style="361" customWidth="1"/>
    <col min="7938" max="7938" width="27.625" style="361" customWidth="1"/>
    <col min="7939" max="7939" width="39.25" style="361" customWidth="1"/>
    <col min="7940" max="7940" width="11.125" style="361" customWidth="1"/>
    <col min="7941" max="8192" width="9" style="361"/>
    <col min="8193" max="8193" width="8.25" style="361" customWidth="1"/>
    <col min="8194" max="8194" width="27.625" style="361" customWidth="1"/>
    <col min="8195" max="8195" width="39.25" style="361" customWidth="1"/>
    <col min="8196" max="8196" width="11.125" style="361" customWidth="1"/>
    <col min="8197" max="8448" width="9" style="361"/>
    <col min="8449" max="8449" width="8.25" style="361" customWidth="1"/>
    <col min="8450" max="8450" width="27.625" style="361" customWidth="1"/>
    <col min="8451" max="8451" width="39.25" style="361" customWidth="1"/>
    <col min="8452" max="8452" width="11.125" style="361" customWidth="1"/>
    <col min="8453" max="8704" width="9" style="361"/>
    <col min="8705" max="8705" width="8.25" style="361" customWidth="1"/>
    <col min="8706" max="8706" width="27.625" style="361" customWidth="1"/>
    <col min="8707" max="8707" width="39.25" style="361" customWidth="1"/>
    <col min="8708" max="8708" width="11.125" style="361" customWidth="1"/>
    <col min="8709" max="8960" width="9" style="361"/>
    <col min="8961" max="8961" width="8.25" style="361" customWidth="1"/>
    <col min="8962" max="8962" width="27.625" style="361" customWidth="1"/>
    <col min="8963" max="8963" width="39.25" style="361" customWidth="1"/>
    <col min="8964" max="8964" width="11.125" style="361" customWidth="1"/>
    <col min="8965" max="9216" width="9" style="361"/>
    <col min="9217" max="9217" width="8.25" style="361" customWidth="1"/>
    <col min="9218" max="9218" width="27.625" style="361" customWidth="1"/>
    <col min="9219" max="9219" width="39.25" style="361" customWidth="1"/>
    <col min="9220" max="9220" width="11.125" style="361" customWidth="1"/>
    <col min="9221" max="9472" width="9" style="361"/>
    <col min="9473" max="9473" width="8.25" style="361" customWidth="1"/>
    <col min="9474" max="9474" width="27.625" style="361" customWidth="1"/>
    <col min="9475" max="9475" width="39.25" style="361" customWidth="1"/>
    <col min="9476" max="9476" width="11.125" style="361" customWidth="1"/>
    <col min="9477" max="9728" width="9" style="361"/>
    <col min="9729" max="9729" width="8.25" style="361" customWidth="1"/>
    <col min="9730" max="9730" width="27.625" style="361" customWidth="1"/>
    <col min="9731" max="9731" width="39.25" style="361" customWidth="1"/>
    <col min="9732" max="9732" width="11.125" style="361" customWidth="1"/>
    <col min="9733" max="9984" width="9" style="361"/>
    <col min="9985" max="9985" width="8.25" style="361" customWidth="1"/>
    <col min="9986" max="9986" width="27.625" style="361" customWidth="1"/>
    <col min="9987" max="9987" width="39.25" style="361" customWidth="1"/>
    <col min="9988" max="9988" width="11.125" style="361" customWidth="1"/>
    <col min="9989" max="10240" width="9" style="361"/>
    <col min="10241" max="10241" width="8.25" style="361" customWidth="1"/>
    <col min="10242" max="10242" width="27.625" style="361" customWidth="1"/>
    <col min="10243" max="10243" width="39.25" style="361" customWidth="1"/>
    <col min="10244" max="10244" width="11.125" style="361" customWidth="1"/>
    <col min="10245" max="10496" width="9" style="361"/>
    <col min="10497" max="10497" width="8.25" style="361" customWidth="1"/>
    <col min="10498" max="10498" width="27.625" style="361" customWidth="1"/>
    <col min="10499" max="10499" width="39.25" style="361" customWidth="1"/>
    <col min="10500" max="10500" width="11.125" style="361" customWidth="1"/>
    <col min="10501" max="10752" width="9" style="361"/>
    <col min="10753" max="10753" width="8.25" style="361" customWidth="1"/>
    <col min="10754" max="10754" width="27.625" style="361" customWidth="1"/>
    <col min="10755" max="10755" width="39.25" style="361" customWidth="1"/>
    <col min="10756" max="10756" width="11.125" style="361" customWidth="1"/>
    <col min="10757" max="11008" width="9" style="361"/>
    <col min="11009" max="11009" width="8.25" style="361" customWidth="1"/>
    <col min="11010" max="11010" width="27.625" style="361" customWidth="1"/>
    <col min="11011" max="11011" width="39.25" style="361" customWidth="1"/>
    <col min="11012" max="11012" width="11.125" style="361" customWidth="1"/>
    <col min="11013" max="11264" width="9" style="361"/>
    <col min="11265" max="11265" width="8.25" style="361" customWidth="1"/>
    <col min="11266" max="11266" width="27.625" style="361" customWidth="1"/>
    <col min="11267" max="11267" width="39.25" style="361" customWidth="1"/>
    <col min="11268" max="11268" width="11.125" style="361" customWidth="1"/>
    <col min="11269" max="11520" width="9" style="361"/>
    <col min="11521" max="11521" width="8.25" style="361" customWidth="1"/>
    <col min="11522" max="11522" width="27.625" style="361" customWidth="1"/>
    <col min="11523" max="11523" width="39.25" style="361" customWidth="1"/>
    <col min="11524" max="11524" width="11.125" style="361" customWidth="1"/>
    <col min="11525" max="11776" width="9" style="361"/>
    <col min="11777" max="11777" width="8.25" style="361" customWidth="1"/>
    <col min="11778" max="11778" width="27.625" style="361" customWidth="1"/>
    <col min="11779" max="11779" width="39.25" style="361" customWidth="1"/>
    <col min="11780" max="11780" width="11.125" style="361" customWidth="1"/>
    <col min="11781" max="12032" width="9" style="361"/>
    <col min="12033" max="12033" width="8.25" style="361" customWidth="1"/>
    <col min="12034" max="12034" width="27.625" style="361" customWidth="1"/>
    <col min="12035" max="12035" width="39.25" style="361" customWidth="1"/>
    <col min="12036" max="12036" width="11.125" style="361" customWidth="1"/>
    <col min="12037" max="12288" width="9" style="361"/>
    <col min="12289" max="12289" width="8.25" style="361" customWidth="1"/>
    <col min="12290" max="12290" width="27.625" style="361" customWidth="1"/>
    <col min="12291" max="12291" width="39.25" style="361" customWidth="1"/>
    <col min="12292" max="12292" width="11.125" style="361" customWidth="1"/>
    <col min="12293" max="12544" width="9" style="361"/>
    <col min="12545" max="12545" width="8.25" style="361" customWidth="1"/>
    <col min="12546" max="12546" width="27.625" style="361" customWidth="1"/>
    <col min="12547" max="12547" width="39.25" style="361" customWidth="1"/>
    <col min="12548" max="12548" width="11.125" style="361" customWidth="1"/>
    <col min="12549" max="12800" width="9" style="361"/>
    <col min="12801" max="12801" width="8.25" style="361" customWidth="1"/>
    <col min="12802" max="12802" width="27.625" style="361" customWidth="1"/>
    <col min="12803" max="12803" width="39.25" style="361" customWidth="1"/>
    <col min="12804" max="12804" width="11.125" style="361" customWidth="1"/>
    <col min="12805" max="13056" width="9" style="361"/>
    <col min="13057" max="13057" width="8.25" style="361" customWidth="1"/>
    <col min="13058" max="13058" width="27.625" style="361" customWidth="1"/>
    <col min="13059" max="13059" width="39.25" style="361" customWidth="1"/>
    <col min="13060" max="13060" width="11.125" style="361" customWidth="1"/>
    <col min="13061" max="13312" width="9" style="361"/>
    <col min="13313" max="13313" width="8.25" style="361" customWidth="1"/>
    <col min="13314" max="13314" width="27.625" style="361" customWidth="1"/>
    <col min="13315" max="13315" width="39.25" style="361" customWidth="1"/>
    <col min="13316" max="13316" width="11.125" style="361" customWidth="1"/>
    <col min="13317" max="13568" width="9" style="361"/>
    <col min="13569" max="13569" width="8.25" style="361" customWidth="1"/>
    <col min="13570" max="13570" width="27.625" style="361" customWidth="1"/>
    <col min="13571" max="13571" width="39.25" style="361" customWidth="1"/>
    <col min="13572" max="13572" width="11.125" style="361" customWidth="1"/>
    <col min="13573" max="13824" width="9" style="361"/>
    <col min="13825" max="13825" width="8.25" style="361" customWidth="1"/>
    <col min="13826" max="13826" width="27.625" style="361" customWidth="1"/>
    <col min="13827" max="13827" width="39.25" style="361" customWidth="1"/>
    <col min="13828" max="13828" width="11.125" style="361" customWidth="1"/>
    <col min="13829" max="14080" width="9" style="361"/>
    <col min="14081" max="14081" width="8.25" style="361" customWidth="1"/>
    <col min="14082" max="14082" width="27.625" style="361" customWidth="1"/>
    <col min="14083" max="14083" width="39.25" style="361" customWidth="1"/>
    <col min="14084" max="14084" width="11.125" style="361" customWidth="1"/>
    <col min="14085" max="14336" width="9" style="361"/>
    <col min="14337" max="14337" width="8.25" style="361" customWidth="1"/>
    <col min="14338" max="14338" width="27.625" style="361" customWidth="1"/>
    <col min="14339" max="14339" width="39.25" style="361" customWidth="1"/>
    <col min="14340" max="14340" width="11.125" style="361" customWidth="1"/>
    <col min="14341" max="14592" width="9" style="361"/>
    <col min="14593" max="14593" width="8.25" style="361" customWidth="1"/>
    <col min="14594" max="14594" width="27.625" style="361" customWidth="1"/>
    <col min="14595" max="14595" width="39.25" style="361" customWidth="1"/>
    <col min="14596" max="14596" width="11.125" style="361" customWidth="1"/>
    <col min="14597" max="14848" width="9" style="361"/>
    <col min="14849" max="14849" width="8.25" style="361" customWidth="1"/>
    <col min="14850" max="14850" width="27.625" style="361" customWidth="1"/>
    <col min="14851" max="14851" width="39.25" style="361" customWidth="1"/>
    <col min="14852" max="14852" width="11.125" style="361" customWidth="1"/>
    <col min="14853" max="15104" width="9" style="361"/>
    <col min="15105" max="15105" width="8.25" style="361" customWidth="1"/>
    <col min="15106" max="15106" width="27.625" style="361" customWidth="1"/>
    <col min="15107" max="15107" width="39.25" style="361" customWidth="1"/>
    <col min="15108" max="15108" width="11.125" style="361" customWidth="1"/>
    <col min="15109" max="15360" width="9" style="361"/>
    <col min="15361" max="15361" width="8.25" style="361" customWidth="1"/>
    <col min="15362" max="15362" width="27.625" style="361" customWidth="1"/>
    <col min="15363" max="15363" width="39.25" style="361" customWidth="1"/>
    <col min="15364" max="15364" width="11.125" style="361" customWidth="1"/>
    <col min="15365" max="15616" width="9" style="361"/>
    <col min="15617" max="15617" width="8.25" style="361" customWidth="1"/>
    <col min="15618" max="15618" width="27.625" style="361" customWidth="1"/>
    <col min="15619" max="15619" width="39.25" style="361" customWidth="1"/>
    <col min="15620" max="15620" width="11.125" style="361" customWidth="1"/>
    <col min="15621" max="15872" width="9" style="361"/>
    <col min="15873" max="15873" width="8.25" style="361" customWidth="1"/>
    <col min="15874" max="15874" width="27.625" style="361" customWidth="1"/>
    <col min="15875" max="15875" width="39.25" style="361" customWidth="1"/>
    <col min="15876" max="15876" width="11.125" style="361" customWidth="1"/>
    <col min="15877" max="16128" width="9" style="361"/>
    <col min="16129" max="16129" width="8.25" style="361" customWidth="1"/>
    <col min="16130" max="16130" width="27.625" style="361" customWidth="1"/>
    <col min="16131" max="16131" width="39.25" style="361" customWidth="1"/>
    <col min="16132" max="16132" width="11.125" style="361" customWidth="1"/>
    <col min="16133" max="16384" width="9" style="361"/>
  </cols>
  <sheetData>
    <row r="1" spans="1:4" ht="18" customHeight="1">
      <c r="A1" s="725" t="s">
        <v>1676</v>
      </c>
      <c r="B1" s="725"/>
      <c r="C1" s="359"/>
      <c r="D1" s="360"/>
    </row>
    <row r="2" spans="1:4" ht="39.75" customHeight="1">
      <c r="A2" s="722" t="s">
        <v>1926</v>
      </c>
      <c r="B2" s="723"/>
      <c r="C2" s="723"/>
      <c r="D2" s="723"/>
    </row>
    <row r="3" spans="1:4" ht="18" customHeight="1">
      <c r="A3" s="724" t="s">
        <v>1450</v>
      </c>
      <c r="B3" s="724"/>
      <c r="C3" s="724"/>
      <c r="D3" s="724"/>
    </row>
    <row r="4" spans="1:4" s="362" customFormat="1" ht="15.95" customHeight="1">
      <c r="A4" s="314" t="s">
        <v>1481</v>
      </c>
      <c r="B4" s="314" t="s">
        <v>1482</v>
      </c>
      <c r="C4" s="314" t="s">
        <v>1873</v>
      </c>
      <c r="D4" s="316" t="s">
        <v>1483</v>
      </c>
    </row>
    <row r="5" spans="1:4" s="105" customFormat="1" ht="15.95" customHeight="1">
      <c r="A5" s="410"/>
      <c r="B5" s="410" t="s">
        <v>1484</v>
      </c>
      <c r="C5" s="410"/>
      <c r="D5" s="410">
        <f>D6+D56</f>
        <v>1970</v>
      </c>
    </row>
    <row r="6" spans="1:4" s="105" customFormat="1" ht="15.95" customHeight="1">
      <c r="A6" s="410" t="s">
        <v>1485</v>
      </c>
      <c r="B6" s="410" t="s">
        <v>1144</v>
      </c>
      <c r="C6" s="410"/>
      <c r="D6" s="410">
        <f>D7+D9+D11+D17+D19+D21+D27+D32+D36+D42+D45+D48+D51</f>
        <v>157.00000000000003</v>
      </c>
    </row>
    <row r="7" spans="1:4" s="363" customFormat="1" ht="15.95" customHeight="1">
      <c r="A7" s="314" t="s">
        <v>1486</v>
      </c>
      <c r="B7" s="407" t="s">
        <v>1487</v>
      </c>
      <c r="C7" s="314"/>
      <c r="D7" s="314">
        <f>D8</f>
        <v>20.399999999999999</v>
      </c>
    </row>
    <row r="8" spans="1:4" s="363" customFormat="1" ht="15.95" customHeight="1">
      <c r="A8" s="408"/>
      <c r="B8" s="409" t="s">
        <v>1451</v>
      </c>
      <c r="C8" s="409" t="s">
        <v>1488</v>
      </c>
      <c r="D8" s="408">
        <v>20.399999999999999</v>
      </c>
    </row>
    <row r="9" spans="1:4" s="363" customFormat="1" ht="15.95" customHeight="1">
      <c r="A9" s="314" t="s">
        <v>1489</v>
      </c>
      <c r="B9" s="407" t="s">
        <v>1490</v>
      </c>
      <c r="C9" s="407"/>
      <c r="D9" s="314">
        <f>D10</f>
        <v>1.6</v>
      </c>
    </row>
    <row r="10" spans="1:4" s="363" customFormat="1" ht="15.95" customHeight="1">
      <c r="A10" s="408"/>
      <c r="B10" s="409" t="s">
        <v>1452</v>
      </c>
      <c r="C10" s="409" t="s">
        <v>1488</v>
      </c>
      <c r="D10" s="408">
        <v>1.6</v>
      </c>
    </row>
    <row r="11" spans="1:4" s="363" customFormat="1" ht="15.95" customHeight="1">
      <c r="A11" s="314" t="s">
        <v>1491</v>
      </c>
      <c r="B11" s="407" t="s">
        <v>1492</v>
      </c>
      <c r="C11" s="407"/>
      <c r="D11" s="314">
        <f>SUM(D12:D16)</f>
        <v>24.5</v>
      </c>
    </row>
    <row r="12" spans="1:4" s="363" customFormat="1" ht="15.95" customHeight="1">
      <c r="A12" s="408"/>
      <c r="B12" s="409" t="s">
        <v>1451</v>
      </c>
      <c r="C12" s="409" t="s">
        <v>1927</v>
      </c>
      <c r="D12" s="408">
        <v>11.5</v>
      </c>
    </row>
    <row r="13" spans="1:4" s="363" customFormat="1" ht="15.95" customHeight="1">
      <c r="A13" s="408"/>
      <c r="B13" s="409" t="s">
        <v>1453</v>
      </c>
      <c r="C13" s="409" t="s">
        <v>1488</v>
      </c>
      <c r="D13" s="408">
        <v>2.2999999999999998</v>
      </c>
    </row>
    <row r="14" spans="1:4" s="363" customFormat="1" ht="15.95" customHeight="1">
      <c r="A14" s="408"/>
      <c r="B14" s="409" t="s">
        <v>1454</v>
      </c>
      <c r="C14" s="409" t="s">
        <v>1488</v>
      </c>
      <c r="D14" s="408">
        <v>2.9</v>
      </c>
    </row>
    <row r="15" spans="1:4" s="363" customFormat="1" ht="15.95" customHeight="1">
      <c r="A15" s="408"/>
      <c r="B15" s="409" t="s">
        <v>1455</v>
      </c>
      <c r="C15" s="409" t="s">
        <v>1488</v>
      </c>
      <c r="D15" s="408">
        <v>2</v>
      </c>
    </row>
    <row r="16" spans="1:4" s="363" customFormat="1" ht="15.95" customHeight="1">
      <c r="A16" s="408"/>
      <c r="B16" s="409" t="s">
        <v>1456</v>
      </c>
      <c r="C16" s="409" t="s">
        <v>1488</v>
      </c>
      <c r="D16" s="408">
        <v>5.8</v>
      </c>
    </row>
    <row r="17" spans="1:4" s="363" customFormat="1" ht="15.95" customHeight="1">
      <c r="A17" s="314" t="s">
        <v>1493</v>
      </c>
      <c r="B17" s="407" t="s">
        <v>1494</v>
      </c>
      <c r="C17" s="407"/>
      <c r="D17" s="314">
        <f>D18</f>
        <v>2</v>
      </c>
    </row>
    <row r="18" spans="1:4" s="363" customFormat="1" ht="15.95" customHeight="1">
      <c r="A18" s="408"/>
      <c r="B18" s="409" t="s">
        <v>1451</v>
      </c>
      <c r="C18" s="409" t="s">
        <v>1488</v>
      </c>
      <c r="D18" s="408">
        <v>2</v>
      </c>
    </row>
    <row r="19" spans="1:4" s="363" customFormat="1" ht="15.95" customHeight="1">
      <c r="A19" s="314" t="s">
        <v>1495</v>
      </c>
      <c r="B19" s="407" t="s">
        <v>1496</v>
      </c>
      <c r="C19" s="407"/>
      <c r="D19" s="314">
        <f>D20</f>
        <v>1</v>
      </c>
    </row>
    <row r="20" spans="1:4" s="363" customFormat="1" ht="15.95" customHeight="1">
      <c r="A20" s="408"/>
      <c r="B20" s="409" t="s">
        <v>1457</v>
      </c>
      <c r="C20" s="409" t="s">
        <v>1488</v>
      </c>
      <c r="D20" s="408">
        <v>1</v>
      </c>
    </row>
    <row r="21" spans="1:4" s="363" customFormat="1" ht="15.95" customHeight="1">
      <c r="A21" s="314" t="s">
        <v>1497</v>
      </c>
      <c r="B21" s="407" t="s">
        <v>1498</v>
      </c>
      <c r="C21" s="407"/>
      <c r="D21" s="314">
        <f>SUM(D22:D26)</f>
        <v>16.2</v>
      </c>
    </row>
    <row r="22" spans="1:4" s="363" customFormat="1" ht="15.95" customHeight="1">
      <c r="A22" s="408"/>
      <c r="B22" s="409" t="s">
        <v>1451</v>
      </c>
      <c r="C22" s="409" t="s">
        <v>1488</v>
      </c>
      <c r="D22" s="408">
        <v>2.4</v>
      </c>
    </row>
    <row r="23" spans="1:4" s="363" customFormat="1" ht="15.95" customHeight="1">
      <c r="A23" s="408"/>
      <c r="B23" s="409" t="s">
        <v>1458</v>
      </c>
      <c r="C23" s="409" t="s">
        <v>1488</v>
      </c>
      <c r="D23" s="408">
        <v>6.5</v>
      </c>
    </row>
    <row r="24" spans="1:4" s="363" customFormat="1" ht="15.95" customHeight="1">
      <c r="A24" s="408"/>
      <c r="B24" s="409" t="s">
        <v>1459</v>
      </c>
      <c r="C24" s="409" t="s">
        <v>1488</v>
      </c>
      <c r="D24" s="408">
        <v>2.8</v>
      </c>
    </row>
    <row r="25" spans="1:4" s="363" customFormat="1" ht="15.95" customHeight="1">
      <c r="A25" s="408"/>
      <c r="B25" s="409" t="s">
        <v>1460</v>
      </c>
      <c r="C25" s="409" t="s">
        <v>1488</v>
      </c>
      <c r="D25" s="408">
        <v>1.1000000000000001</v>
      </c>
    </row>
    <row r="26" spans="1:4" s="363" customFormat="1" ht="15.95" customHeight="1">
      <c r="A26" s="408"/>
      <c r="B26" s="409" t="s">
        <v>1461</v>
      </c>
      <c r="C26" s="409" t="s">
        <v>1488</v>
      </c>
      <c r="D26" s="408">
        <v>3.4</v>
      </c>
    </row>
    <row r="27" spans="1:4" s="363" customFormat="1" ht="15.95" customHeight="1">
      <c r="A27" s="314" t="s">
        <v>1499</v>
      </c>
      <c r="B27" s="407" t="s">
        <v>1500</v>
      </c>
      <c r="C27" s="407"/>
      <c r="D27" s="314">
        <f>SUM(D28:D31)</f>
        <v>15.2</v>
      </c>
    </row>
    <row r="28" spans="1:4" s="363" customFormat="1" ht="15.95" customHeight="1">
      <c r="A28" s="408"/>
      <c r="B28" s="409" t="s">
        <v>1451</v>
      </c>
      <c r="C28" s="409" t="s">
        <v>1927</v>
      </c>
      <c r="D28" s="408">
        <v>6.5</v>
      </c>
    </row>
    <row r="29" spans="1:4" s="363" customFormat="1" ht="15.95" customHeight="1">
      <c r="A29" s="408"/>
      <c r="B29" s="409" t="s">
        <v>1462</v>
      </c>
      <c r="C29" s="409" t="s">
        <v>1488</v>
      </c>
      <c r="D29" s="408">
        <v>2</v>
      </c>
    </row>
    <row r="30" spans="1:4" s="363" customFormat="1" ht="15.95" customHeight="1">
      <c r="A30" s="408"/>
      <c r="B30" s="409" t="s">
        <v>1463</v>
      </c>
      <c r="C30" s="409" t="s">
        <v>1488</v>
      </c>
      <c r="D30" s="408">
        <v>1.7</v>
      </c>
    </row>
    <row r="31" spans="1:4" s="363" customFormat="1" ht="15.95" customHeight="1">
      <c r="A31" s="408"/>
      <c r="B31" s="409" t="s">
        <v>1464</v>
      </c>
      <c r="C31" s="409" t="s">
        <v>1488</v>
      </c>
      <c r="D31" s="408">
        <v>5</v>
      </c>
    </row>
    <row r="32" spans="1:4" s="363" customFormat="1" ht="15.95" customHeight="1">
      <c r="A32" s="314" t="s">
        <v>1501</v>
      </c>
      <c r="B32" s="407" t="s">
        <v>1502</v>
      </c>
      <c r="C32" s="407"/>
      <c r="D32" s="314">
        <f>SUM(D33:D35)</f>
        <v>15.399999999999999</v>
      </c>
    </row>
    <row r="33" spans="1:4" s="363" customFormat="1" ht="15.95" customHeight="1">
      <c r="A33" s="408"/>
      <c r="B33" s="409" t="s">
        <v>1451</v>
      </c>
      <c r="C33" s="409" t="s">
        <v>1488</v>
      </c>
      <c r="D33" s="408">
        <v>14.2</v>
      </c>
    </row>
    <row r="34" spans="1:4" s="363" customFormat="1" ht="15.95" customHeight="1">
      <c r="A34" s="408"/>
      <c r="B34" s="409" t="s">
        <v>1465</v>
      </c>
      <c r="C34" s="409" t="s">
        <v>1488</v>
      </c>
      <c r="D34" s="408">
        <v>0.2</v>
      </c>
    </row>
    <row r="35" spans="1:4" s="363" customFormat="1" ht="15.95" customHeight="1">
      <c r="A35" s="408"/>
      <c r="B35" s="409" t="s">
        <v>1466</v>
      </c>
      <c r="C35" s="409" t="s">
        <v>1488</v>
      </c>
      <c r="D35" s="408">
        <v>1</v>
      </c>
    </row>
    <row r="36" spans="1:4" s="363" customFormat="1" ht="15.95" customHeight="1">
      <c r="A36" s="314" t="s">
        <v>1503</v>
      </c>
      <c r="B36" s="407" t="s">
        <v>1504</v>
      </c>
      <c r="C36" s="407"/>
      <c r="D36" s="314">
        <f>SUM(D37:D41)</f>
        <v>10.900000000000002</v>
      </c>
    </row>
    <row r="37" spans="1:4" s="363" customFormat="1" ht="15.95" customHeight="1">
      <c r="A37" s="408"/>
      <c r="B37" s="409" t="s">
        <v>1451</v>
      </c>
      <c r="C37" s="409" t="s">
        <v>1927</v>
      </c>
      <c r="D37" s="408">
        <v>5.9</v>
      </c>
    </row>
    <row r="38" spans="1:4" s="363" customFormat="1" ht="15.95" customHeight="1">
      <c r="A38" s="408"/>
      <c r="B38" s="409" t="s">
        <v>1467</v>
      </c>
      <c r="C38" s="409" t="s">
        <v>1488</v>
      </c>
      <c r="D38" s="408">
        <v>1.2</v>
      </c>
    </row>
    <row r="39" spans="1:4" s="363" customFormat="1" ht="15.95" customHeight="1">
      <c r="A39" s="408"/>
      <c r="B39" s="409" t="s">
        <v>1468</v>
      </c>
      <c r="C39" s="409" t="s">
        <v>1488</v>
      </c>
      <c r="D39" s="408">
        <v>2.6</v>
      </c>
    </row>
    <row r="40" spans="1:4" s="363" customFormat="1" ht="15.95" customHeight="1">
      <c r="A40" s="408"/>
      <c r="B40" s="409" t="s">
        <v>1469</v>
      </c>
      <c r="C40" s="409" t="s">
        <v>1488</v>
      </c>
      <c r="D40" s="408">
        <v>0.8</v>
      </c>
    </row>
    <row r="41" spans="1:4" s="363" customFormat="1" ht="15.95" customHeight="1">
      <c r="A41" s="408"/>
      <c r="B41" s="409" t="s">
        <v>1470</v>
      </c>
      <c r="C41" s="409" t="s">
        <v>1488</v>
      </c>
      <c r="D41" s="408">
        <v>0.4</v>
      </c>
    </row>
    <row r="42" spans="1:4" s="363" customFormat="1" ht="15.95" customHeight="1">
      <c r="A42" s="314" t="s">
        <v>1505</v>
      </c>
      <c r="B42" s="407" t="s">
        <v>1506</v>
      </c>
      <c r="C42" s="407"/>
      <c r="D42" s="314">
        <f>SUM(D43:D44)</f>
        <v>22</v>
      </c>
    </row>
    <row r="43" spans="1:4" s="363" customFormat="1" ht="15.95" customHeight="1">
      <c r="A43" s="408"/>
      <c r="B43" s="409" t="s">
        <v>1451</v>
      </c>
      <c r="C43" s="409" t="s">
        <v>1488</v>
      </c>
      <c r="D43" s="408">
        <v>20</v>
      </c>
    </row>
    <row r="44" spans="1:4" s="363" customFormat="1" ht="15.95" customHeight="1">
      <c r="A44" s="408"/>
      <c r="B44" s="409" t="s">
        <v>1471</v>
      </c>
      <c r="C44" s="409" t="s">
        <v>1488</v>
      </c>
      <c r="D44" s="408">
        <v>2</v>
      </c>
    </row>
    <row r="45" spans="1:4" s="363" customFormat="1" ht="15.95" customHeight="1">
      <c r="A45" s="314" t="s">
        <v>1507</v>
      </c>
      <c r="B45" s="407" t="s">
        <v>1508</v>
      </c>
      <c r="C45" s="407"/>
      <c r="D45" s="314">
        <f>SUM(D46:D47)</f>
        <v>10</v>
      </c>
    </row>
    <row r="46" spans="1:4" s="363" customFormat="1" ht="15.95" customHeight="1">
      <c r="A46" s="408"/>
      <c r="B46" s="409" t="s">
        <v>1472</v>
      </c>
      <c r="C46" s="409" t="s">
        <v>1488</v>
      </c>
      <c r="D46" s="408">
        <v>9</v>
      </c>
    </row>
    <row r="47" spans="1:4" s="363" customFormat="1" ht="15.95" customHeight="1">
      <c r="A47" s="408"/>
      <c r="B47" s="409" t="s">
        <v>1473</v>
      </c>
      <c r="C47" s="409" t="s">
        <v>1488</v>
      </c>
      <c r="D47" s="408">
        <v>1</v>
      </c>
    </row>
    <row r="48" spans="1:4" s="363" customFormat="1" ht="15.95" customHeight="1">
      <c r="A48" s="314" t="s">
        <v>1509</v>
      </c>
      <c r="B48" s="407" t="s">
        <v>1510</v>
      </c>
      <c r="C48" s="407"/>
      <c r="D48" s="314">
        <f>D49+D50</f>
        <v>4</v>
      </c>
    </row>
    <row r="49" spans="1:4" s="363" customFormat="1" ht="15.95" customHeight="1">
      <c r="A49" s="408"/>
      <c r="B49" s="409" t="s">
        <v>1451</v>
      </c>
      <c r="C49" s="409" t="s">
        <v>1488</v>
      </c>
      <c r="D49" s="408">
        <v>2</v>
      </c>
    </row>
    <row r="50" spans="1:4" s="363" customFormat="1" ht="15.95" customHeight="1">
      <c r="A50" s="408"/>
      <c r="B50" s="409" t="s">
        <v>1474</v>
      </c>
      <c r="C50" s="409" t="s">
        <v>1488</v>
      </c>
      <c r="D50" s="408">
        <v>2</v>
      </c>
    </row>
    <row r="51" spans="1:4" s="363" customFormat="1" ht="15.95" customHeight="1">
      <c r="A51" s="314" t="s">
        <v>1511</v>
      </c>
      <c r="B51" s="407" t="s">
        <v>1512</v>
      </c>
      <c r="C51" s="407"/>
      <c r="D51" s="314">
        <f>SUM(D52:D55)</f>
        <v>13.800000000000002</v>
      </c>
    </row>
    <row r="52" spans="1:4" s="363" customFormat="1" ht="15.95" customHeight="1">
      <c r="A52" s="408"/>
      <c r="B52" s="409" t="s">
        <v>1451</v>
      </c>
      <c r="C52" s="409" t="s">
        <v>1488</v>
      </c>
      <c r="D52" s="408">
        <v>6.4</v>
      </c>
    </row>
    <row r="53" spans="1:4" s="363" customFormat="1" ht="15.95" customHeight="1">
      <c r="A53" s="408"/>
      <c r="B53" s="409" t="s">
        <v>1475</v>
      </c>
      <c r="C53" s="409" t="s">
        <v>1488</v>
      </c>
      <c r="D53" s="408">
        <v>4.2</v>
      </c>
    </row>
    <row r="54" spans="1:4" s="363" customFormat="1" ht="15.95" customHeight="1">
      <c r="A54" s="408"/>
      <c r="B54" s="409" t="s">
        <v>1476</v>
      </c>
      <c r="C54" s="409" t="s">
        <v>1488</v>
      </c>
      <c r="D54" s="408">
        <v>0.8</v>
      </c>
    </row>
    <row r="55" spans="1:4" s="363" customFormat="1" ht="15.95" customHeight="1">
      <c r="A55" s="408"/>
      <c r="B55" s="409" t="s">
        <v>1477</v>
      </c>
      <c r="C55" s="409" t="s">
        <v>1488</v>
      </c>
      <c r="D55" s="408">
        <v>2.4</v>
      </c>
    </row>
    <row r="56" spans="1:4" s="105" customFormat="1" ht="15.95" customHeight="1">
      <c r="A56" s="410" t="s">
        <v>1513</v>
      </c>
      <c r="B56" s="410" t="s">
        <v>1514</v>
      </c>
      <c r="C56" s="411"/>
      <c r="D56" s="410">
        <f>D57+D59+D61+D63+D65+D67+D69+D71</f>
        <v>1813</v>
      </c>
    </row>
    <row r="57" spans="1:4" s="363" customFormat="1" ht="15.95" customHeight="1">
      <c r="A57" s="314" t="s">
        <v>1486</v>
      </c>
      <c r="B57" s="407" t="s">
        <v>1478</v>
      </c>
      <c r="C57" s="407"/>
      <c r="D57" s="314">
        <f>D58</f>
        <v>153</v>
      </c>
    </row>
    <row r="58" spans="1:4" s="363" customFormat="1" ht="15.95" customHeight="1">
      <c r="A58" s="408"/>
      <c r="B58" s="409"/>
      <c r="C58" s="409" t="s">
        <v>1878</v>
      </c>
      <c r="D58" s="408">
        <v>153</v>
      </c>
    </row>
    <row r="59" spans="1:4" s="363" customFormat="1" ht="15.95" customHeight="1">
      <c r="A59" s="314" t="s">
        <v>1489</v>
      </c>
      <c r="B59" s="407" t="s">
        <v>1515</v>
      </c>
      <c r="C59" s="407"/>
      <c r="D59" s="314">
        <f>D60</f>
        <v>3</v>
      </c>
    </row>
    <row r="60" spans="1:4" s="363" customFormat="1" ht="15.95" customHeight="1">
      <c r="A60" s="408"/>
      <c r="B60" s="409"/>
      <c r="C60" s="409" t="s">
        <v>1878</v>
      </c>
      <c r="D60" s="408">
        <v>3</v>
      </c>
    </row>
    <row r="61" spans="1:4" s="363" customFormat="1" ht="15.95" customHeight="1">
      <c r="A61" s="314" t="s">
        <v>1491</v>
      </c>
      <c r="B61" s="407" t="s">
        <v>1516</v>
      </c>
      <c r="C61" s="407"/>
      <c r="D61" s="314">
        <f>D62</f>
        <v>21</v>
      </c>
    </row>
    <row r="62" spans="1:4" s="363" customFormat="1" ht="15.95" customHeight="1">
      <c r="A62" s="408"/>
      <c r="B62" s="409"/>
      <c r="C62" s="409" t="s">
        <v>1878</v>
      </c>
      <c r="D62" s="408">
        <v>21</v>
      </c>
    </row>
    <row r="63" spans="1:4" s="363" customFormat="1" ht="15.95" customHeight="1">
      <c r="A63" s="314" t="s">
        <v>1493</v>
      </c>
      <c r="B63" s="407" t="s">
        <v>1517</v>
      </c>
      <c r="C63" s="407"/>
      <c r="D63" s="314">
        <f>D64</f>
        <v>24</v>
      </c>
    </row>
    <row r="64" spans="1:4" s="363" customFormat="1" ht="15.95" customHeight="1">
      <c r="A64" s="408"/>
      <c r="B64" s="409"/>
      <c r="C64" s="409" t="s">
        <v>1878</v>
      </c>
      <c r="D64" s="408">
        <v>24</v>
      </c>
    </row>
    <row r="65" spans="1:4" s="363" customFormat="1" ht="15.95" customHeight="1">
      <c r="A65" s="314" t="s">
        <v>1495</v>
      </c>
      <c r="B65" s="407" t="s">
        <v>1518</v>
      </c>
      <c r="C65" s="407"/>
      <c r="D65" s="314">
        <f>D66</f>
        <v>60</v>
      </c>
    </row>
    <row r="66" spans="1:4" s="363" customFormat="1" ht="15.95" customHeight="1">
      <c r="A66" s="408"/>
      <c r="B66" s="409"/>
      <c r="C66" s="409" t="s">
        <v>1878</v>
      </c>
      <c r="D66" s="408">
        <v>60</v>
      </c>
    </row>
    <row r="67" spans="1:4" s="363" customFormat="1" ht="15.95" customHeight="1">
      <c r="A67" s="314" t="s">
        <v>1497</v>
      </c>
      <c r="B67" s="407" t="s">
        <v>1519</v>
      </c>
      <c r="C67" s="407"/>
      <c r="D67" s="314">
        <f>D68</f>
        <v>197</v>
      </c>
    </row>
    <row r="68" spans="1:4" s="363" customFormat="1" ht="15.95" customHeight="1">
      <c r="A68" s="408"/>
      <c r="B68" s="409"/>
      <c r="C68" s="409" t="s">
        <v>1878</v>
      </c>
      <c r="D68" s="408">
        <v>197</v>
      </c>
    </row>
    <row r="69" spans="1:4" s="363" customFormat="1" ht="15.95" customHeight="1">
      <c r="A69" s="314" t="s">
        <v>1499</v>
      </c>
      <c r="B69" s="407" t="s">
        <v>1520</v>
      </c>
      <c r="C69" s="407"/>
      <c r="D69" s="314">
        <f>D70</f>
        <v>285</v>
      </c>
    </row>
    <row r="70" spans="1:4" s="363" customFormat="1" ht="15.95" customHeight="1">
      <c r="A70" s="408"/>
      <c r="B70" s="409"/>
      <c r="C70" s="409" t="s">
        <v>1878</v>
      </c>
      <c r="D70" s="408">
        <v>285</v>
      </c>
    </row>
    <row r="71" spans="1:4" s="363" customFormat="1" ht="15.95" customHeight="1">
      <c r="A71" s="314" t="s">
        <v>1501</v>
      </c>
      <c r="B71" s="407" t="s">
        <v>1521</v>
      </c>
      <c r="C71" s="407"/>
      <c r="D71" s="314">
        <f>SUM(D72:D74)</f>
        <v>1070</v>
      </c>
    </row>
    <row r="72" spans="1:4" s="363" customFormat="1" ht="15.95" customHeight="1">
      <c r="A72" s="408"/>
      <c r="B72" s="409"/>
      <c r="C72" s="409" t="s">
        <v>1522</v>
      </c>
      <c r="D72" s="408">
        <v>300</v>
      </c>
    </row>
    <row r="73" spans="1:4" s="363" customFormat="1" ht="15.95" customHeight="1">
      <c r="A73" s="408"/>
      <c r="B73" s="409"/>
      <c r="C73" s="409" t="s">
        <v>1523</v>
      </c>
      <c r="D73" s="408">
        <v>670</v>
      </c>
    </row>
    <row r="74" spans="1:4" s="363" customFormat="1" ht="15.95" customHeight="1">
      <c r="A74" s="408"/>
      <c r="B74" s="409"/>
      <c r="C74" s="409" t="s">
        <v>1524</v>
      </c>
      <c r="D74" s="408">
        <v>100</v>
      </c>
    </row>
    <row r="75" spans="1:4" s="363" customFormat="1" ht="13.5">
      <c r="D75" s="364"/>
    </row>
  </sheetData>
  <mergeCells count="3">
    <mergeCell ref="A2:D2"/>
    <mergeCell ref="A3:D3"/>
    <mergeCell ref="A1:B1"/>
  </mergeCells>
  <phoneticPr fontId="67" type="noConversion"/>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4"/>
  <sheetViews>
    <sheetView view="pageBreakPreview" zoomScaleNormal="100" zoomScaleSheetLayoutView="100" workbookViewId="0">
      <selection activeCell="E23" sqref="E23"/>
    </sheetView>
  </sheetViews>
  <sheetFormatPr defaultColWidth="9" defaultRowHeight="15"/>
  <cols>
    <col min="1" max="1" width="6" style="188" customWidth="1"/>
    <col min="2" max="2" width="5.875" style="188" customWidth="1"/>
    <col min="3" max="3" width="23.75" style="188" customWidth="1"/>
    <col min="4" max="4" width="25.625" style="188" customWidth="1"/>
    <col min="5" max="5" width="25.875" style="188" customWidth="1"/>
    <col min="6" max="16384" width="9" style="188"/>
  </cols>
  <sheetData>
    <row r="1" spans="1:5" ht="21" customHeight="1">
      <c r="A1" s="734" t="s">
        <v>1550</v>
      </c>
      <c r="B1" s="734"/>
      <c r="C1" s="734"/>
    </row>
    <row r="2" spans="1:5" ht="23.25" customHeight="1">
      <c r="A2" s="735" t="s">
        <v>1006</v>
      </c>
      <c r="B2" s="735"/>
      <c r="C2" s="735"/>
      <c r="D2" s="735"/>
      <c r="E2" s="735"/>
    </row>
    <row r="3" spans="1:5" ht="21.75" customHeight="1">
      <c r="A3" s="736"/>
      <c r="B3" s="736"/>
      <c r="C3" s="736"/>
      <c r="D3" s="189"/>
      <c r="E3" s="190" t="s">
        <v>1</v>
      </c>
    </row>
    <row r="4" spans="1:5" ht="21.95" customHeight="1">
      <c r="A4" s="191" t="s">
        <v>226</v>
      </c>
      <c r="B4" s="737" t="s">
        <v>288</v>
      </c>
      <c r="C4" s="737"/>
      <c r="D4" s="192" t="s">
        <v>289</v>
      </c>
      <c r="E4" s="192" t="s">
        <v>1745</v>
      </c>
    </row>
    <row r="5" spans="1:5" ht="21.95" customHeight="1">
      <c r="A5" s="737" t="s">
        <v>290</v>
      </c>
      <c r="B5" s="737"/>
      <c r="C5" s="737"/>
      <c r="D5" s="193">
        <v>10548</v>
      </c>
      <c r="E5" s="193">
        <v>10548</v>
      </c>
    </row>
    <row r="6" spans="1:5" ht="21.95" customHeight="1">
      <c r="A6" s="732" t="s">
        <v>291</v>
      </c>
      <c r="B6" s="732"/>
      <c r="C6" s="732"/>
      <c r="D6" s="193">
        <v>2973</v>
      </c>
      <c r="E6" s="193">
        <v>2973</v>
      </c>
    </row>
    <row r="7" spans="1:5" ht="21.95" customHeight="1">
      <c r="A7" s="194"/>
      <c r="B7" s="728" t="s">
        <v>292</v>
      </c>
      <c r="C7" s="191" t="s">
        <v>293</v>
      </c>
      <c r="D7" s="193">
        <v>908</v>
      </c>
      <c r="E7" s="193">
        <v>908</v>
      </c>
    </row>
    <row r="8" spans="1:5" ht="21.95" customHeight="1">
      <c r="A8" s="193">
        <v>1</v>
      </c>
      <c r="B8" s="728"/>
      <c r="C8" s="195" t="s">
        <v>294</v>
      </c>
      <c r="D8" s="193">
        <v>226</v>
      </c>
      <c r="E8" s="193">
        <v>226</v>
      </c>
    </row>
    <row r="9" spans="1:5" ht="21.95" customHeight="1">
      <c r="A9" s="193">
        <v>2</v>
      </c>
      <c r="B9" s="728"/>
      <c r="C9" s="195" t="s">
        <v>295</v>
      </c>
      <c r="D9" s="193">
        <v>532</v>
      </c>
      <c r="E9" s="193">
        <v>532</v>
      </c>
    </row>
    <row r="10" spans="1:5" ht="21.95" customHeight="1">
      <c r="A10" s="193">
        <v>3</v>
      </c>
      <c r="B10" s="728"/>
      <c r="C10" s="195" t="s">
        <v>296</v>
      </c>
      <c r="D10" s="193">
        <v>150</v>
      </c>
      <c r="E10" s="193">
        <v>150</v>
      </c>
    </row>
    <row r="11" spans="1:5" ht="21.95" customHeight="1">
      <c r="A11" s="193">
        <v>4</v>
      </c>
      <c r="B11" s="726" t="s">
        <v>239</v>
      </c>
      <c r="C11" s="726"/>
      <c r="D11" s="193">
        <v>304</v>
      </c>
      <c r="E11" s="193">
        <v>304</v>
      </c>
    </row>
    <row r="12" spans="1:5" ht="21.95" customHeight="1">
      <c r="A12" s="193">
        <v>5</v>
      </c>
      <c r="B12" s="726" t="s">
        <v>240</v>
      </c>
      <c r="C12" s="726"/>
      <c r="D12" s="193">
        <v>402</v>
      </c>
      <c r="E12" s="193">
        <v>402</v>
      </c>
    </row>
    <row r="13" spans="1:5" ht="21.95" customHeight="1">
      <c r="A13" s="193">
        <v>6</v>
      </c>
      <c r="B13" s="726" t="s">
        <v>297</v>
      </c>
      <c r="C13" s="726"/>
      <c r="D13" s="193">
        <v>411</v>
      </c>
      <c r="E13" s="193">
        <v>411</v>
      </c>
    </row>
    <row r="14" spans="1:5" ht="21.95" customHeight="1">
      <c r="A14" s="193">
        <v>7</v>
      </c>
      <c r="B14" s="726" t="s">
        <v>298</v>
      </c>
      <c r="C14" s="726"/>
      <c r="D14" s="193">
        <v>476</v>
      </c>
      <c r="E14" s="193">
        <v>476</v>
      </c>
    </row>
    <row r="15" spans="1:5" ht="21.95" customHeight="1">
      <c r="A15" s="193">
        <v>8</v>
      </c>
      <c r="B15" s="726" t="s">
        <v>299</v>
      </c>
      <c r="C15" s="726"/>
      <c r="D15" s="193">
        <v>472</v>
      </c>
      <c r="E15" s="193">
        <v>472</v>
      </c>
    </row>
    <row r="16" spans="1:5" ht="21.95" customHeight="1">
      <c r="A16" s="732" t="s">
        <v>300</v>
      </c>
      <c r="B16" s="732"/>
      <c r="C16" s="732"/>
      <c r="D16" s="193">
        <v>1985</v>
      </c>
      <c r="E16" s="193">
        <v>1985</v>
      </c>
    </row>
    <row r="17" spans="1:5" ht="21.95" customHeight="1">
      <c r="A17" s="191"/>
      <c r="B17" s="729" t="s">
        <v>292</v>
      </c>
      <c r="C17" s="191" t="s">
        <v>293</v>
      </c>
      <c r="D17" s="193">
        <v>850</v>
      </c>
      <c r="E17" s="193">
        <v>850</v>
      </c>
    </row>
    <row r="18" spans="1:5" ht="21.95" customHeight="1">
      <c r="A18" s="193">
        <v>9</v>
      </c>
      <c r="B18" s="730"/>
      <c r="C18" s="195" t="s">
        <v>301</v>
      </c>
      <c r="D18" s="193">
        <v>266</v>
      </c>
      <c r="E18" s="193">
        <v>266</v>
      </c>
    </row>
    <row r="19" spans="1:5" ht="21.95" customHeight="1">
      <c r="A19" s="193">
        <v>10</v>
      </c>
      <c r="B19" s="730"/>
      <c r="C19" s="195" t="s">
        <v>302</v>
      </c>
      <c r="D19" s="193">
        <v>33</v>
      </c>
      <c r="E19" s="193">
        <v>33</v>
      </c>
    </row>
    <row r="20" spans="1:5" ht="21.95" customHeight="1">
      <c r="A20" s="193">
        <v>11</v>
      </c>
      <c r="B20" s="730"/>
      <c r="C20" s="195" t="s">
        <v>303</v>
      </c>
      <c r="D20" s="193">
        <v>60</v>
      </c>
      <c r="E20" s="193">
        <v>60</v>
      </c>
    </row>
    <row r="21" spans="1:5" ht="21.95" customHeight="1">
      <c r="A21" s="193">
        <v>12</v>
      </c>
      <c r="B21" s="730"/>
      <c r="C21" s="195" t="s">
        <v>304</v>
      </c>
      <c r="D21" s="193">
        <v>110</v>
      </c>
      <c r="E21" s="193">
        <v>110</v>
      </c>
    </row>
    <row r="22" spans="1:5" ht="21.95" customHeight="1">
      <c r="A22" s="193">
        <v>13</v>
      </c>
      <c r="B22" s="730"/>
      <c r="C22" s="195" t="s">
        <v>305</v>
      </c>
      <c r="D22" s="193">
        <v>19</v>
      </c>
      <c r="E22" s="193">
        <v>19</v>
      </c>
    </row>
    <row r="23" spans="1:5" ht="21.95" customHeight="1">
      <c r="A23" s="193">
        <v>14</v>
      </c>
      <c r="B23" s="730"/>
      <c r="C23" s="195" t="s">
        <v>241</v>
      </c>
      <c r="D23" s="193">
        <v>32</v>
      </c>
      <c r="E23" s="193">
        <v>32</v>
      </c>
    </row>
    <row r="24" spans="1:5" ht="21.95" customHeight="1">
      <c r="A24" s="193">
        <v>15</v>
      </c>
      <c r="B24" s="731"/>
      <c r="C24" s="195" t="s">
        <v>306</v>
      </c>
      <c r="D24" s="193">
        <v>330</v>
      </c>
      <c r="E24" s="193">
        <v>330</v>
      </c>
    </row>
    <row r="25" spans="1:5" ht="21.95" customHeight="1">
      <c r="A25" s="193">
        <v>16</v>
      </c>
      <c r="B25" s="726" t="s">
        <v>307</v>
      </c>
      <c r="C25" s="726"/>
      <c r="D25" s="193">
        <v>484</v>
      </c>
      <c r="E25" s="193">
        <v>484</v>
      </c>
    </row>
    <row r="26" spans="1:5" ht="21.95" customHeight="1">
      <c r="A26" s="193">
        <v>17</v>
      </c>
      <c r="B26" s="726" t="s">
        <v>223</v>
      </c>
      <c r="C26" s="726"/>
      <c r="D26" s="193">
        <v>361</v>
      </c>
      <c r="E26" s="193">
        <v>361</v>
      </c>
    </row>
    <row r="27" spans="1:5" ht="21.95" customHeight="1">
      <c r="A27" s="193">
        <v>18</v>
      </c>
      <c r="B27" s="726" t="s">
        <v>308</v>
      </c>
      <c r="C27" s="726"/>
      <c r="D27" s="193">
        <v>290</v>
      </c>
      <c r="E27" s="193">
        <v>290</v>
      </c>
    </row>
    <row r="28" spans="1:5" ht="21.95" customHeight="1">
      <c r="A28" s="732" t="s">
        <v>309</v>
      </c>
      <c r="B28" s="732"/>
      <c r="C28" s="732"/>
      <c r="D28" s="193">
        <v>1955</v>
      </c>
      <c r="E28" s="193">
        <v>1955</v>
      </c>
    </row>
    <row r="29" spans="1:5" ht="21.95" customHeight="1">
      <c r="A29" s="191"/>
      <c r="B29" s="733" t="s">
        <v>292</v>
      </c>
      <c r="C29" s="191" t="s">
        <v>293</v>
      </c>
      <c r="D29" s="193">
        <v>1093</v>
      </c>
      <c r="E29" s="193">
        <v>1093</v>
      </c>
    </row>
    <row r="30" spans="1:5" ht="21.95" customHeight="1">
      <c r="A30" s="193">
        <v>19</v>
      </c>
      <c r="B30" s="733"/>
      <c r="C30" s="196" t="s">
        <v>310</v>
      </c>
      <c r="D30" s="193">
        <v>88</v>
      </c>
      <c r="E30" s="193">
        <v>88</v>
      </c>
    </row>
    <row r="31" spans="1:5" ht="21.95" customHeight="1">
      <c r="A31" s="193">
        <v>20</v>
      </c>
      <c r="B31" s="733"/>
      <c r="C31" s="196" t="s">
        <v>311</v>
      </c>
      <c r="D31" s="193">
        <v>102</v>
      </c>
      <c r="E31" s="193">
        <v>102</v>
      </c>
    </row>
    <row r="32" spans="1:5" ht="21.95" customHeight="1">
      <c r="A32" s="193">
        <v>21</v>
      </c>
      <c r="B32" s="733"/>
      <c r="C32" s="196" t="s">
        <v>312</v>
      </c>
      <c r="D32" s="193">
        <v>45</v>
      </c>
      <c r="E32" s="193">
        <v>45</v>
      </c>
    </row>
    <row r="33" spans="1:5" ht="21.95" customHeight="1">
      <c r="A33" s="193">
        <v>22</v>
      </c>
      <c r="B33" s="733"/>
      <c r="C33" s="196" t="s">
        <v>313</v>
      </c>
      <c r="D33" s="193">
        <v>32</v>
      </c>
      <c r="E33" s="193">
        <v>32</v>
      </c>
    </row>
    <row r="34" spans="1:5" ht="21.95" customHeight="1">
      <c r="A34" s="193">
        <v>23</v>
      </c>
      <c r="B34" s="733" t="s">
        <v>292</v>
      </c>
      <c r="C34" s="196" t="s">
        <v>314</v>
      </c>
      <c r="D34" s="193">
        <v>76</v>
      </c>
      <c r="E34" s="193">
        <v>76</v>
      </c>
    </row>
    <row r="35" spans="1:5" ht="21.95" customHeight="1">
      <c r="A35" s="193">
        <v>24</v>
      </c>
      <c r="B35" s="733"/>
      <c r="C35" s="196" t="s">
        <v>315</v>
      </c>
      <c r="D35" s="193">
        <v>237</v>
      </c>
      <c r="E35" s="193">
        <v>237</v>
      </c>
    </row>
    <row r="36" spans="1:5" ht="21.95" customHeight="1">
      <c r="A36" s="193">
        <v>25</v>
      </c>
      <c r="B36" s="733"/>
      <c r="C36" s="196" t="s">
        <v>316</v>
      </c>
      <c r="D36" s="193">
        <v>339</v>
      </c>
      <c r="E36" s="193">
        <v>339</v>
      </c>
    </row>
    <row r="37" spans="1:5" ht="21.95" customHeight="1">
      <c r="A37" s="193">
        <v>26</v>
      </c>
      <c r="B37" s="733"/>
      <c r="C37" s="196" t="s">
        <v>317</v>
      </c>
      <c r="D37" s="193">
        <v>174</v>
      </c>
      <c r="E37" s="193">
        <v>174</v>
      </c>
    </row>
    <row r="38" spans="1:5" ht="21.95" customHeight="1">
      <c r="A38" s="193">
        <v>27</v>
      </c>
      <c r="B38" s="726" t="s">
        <v>318</v>
      </c>
      <c r="C38" s="726"/>
      <c r="D38" s="193">
        <v>343</v>
      </c>
      <c r="E38" s="193">
        <v>343</v>
      </c>
    </row>
    <row r="39" spans="1:5" ht="21.95" customHeight="1">
      <c r="A39" s="193">
        <v>28</v>
      </c>
      <c r="B39" s="726" t="s">
        <v>319</v>
      </c>
      <c r="C39" s="726"/>
      <c r="D39" s="193">
        <v>201</v>
      </c>
      <c r="E39" s="193">
        <v>201</v>
      </c>
    </row>
    <row r="40" spans="1:5" ht="21.95" customHeight="1">
      <c r="A40" s="193">
        <v>29</v>
      </c>
      <c r="B40" s="726" t="s">
        <v>320</v>
      </c>
      <c r="C40" s="726"/>
      <c r="D40" s="193">
        <v>318</v>
      </c>
      <c r="E40" s="193">
        <v>318</v>
      </c>
    </row>
    <row r="41" spans="1:5" ht="21.95" customHeight="1">
      <c r="A41" s="732" t="s">
        <v>321</v>
      </c>
      <c r="B41" s="732"/>
      <c r="C41" s="732"/>
      <c r="D41" s="193">
        <v>483</v>
      </c>
      <c r="E41" s="193">
        <v>483</v>
      </c>
    </row>
    <row r="42" spans="1:5" ht="21.95" customHeight="1">
      <c r="A42" s="191"/>
      <c r="B42" s="728" t="s">
        <v>292</v>
      </c>
      <c r="C42" s="191" t="s">
        <v>293</v>
      </c>
      <c r="D42" s="193">
        <v>86</v>
      </c>
      <c r="E42" s="193">
        <v>86</v>
      </c>
    </row>
    <row r="43" spans="1:5" ht="21.95" customHeight="1">
      <c r="A43" s="193">
        <v>30</v>
      </c>
      <c r="B43" s="728"/>
      <c r="C43" s="196" t="s">
        <v>322</v>
      </c>
      <c r="D43" s="193">
        <v>57</v>
      </c>
      <c r="E43" s="193">
        <v>57</v>
      </c>
    </row>
    <row r="44" spans="1:5" ht="21.95" customHeight="1">
      <c r="A44" s="193">
        <v>31</v>
      </c>
      <c r="B44" s="728"/>
      <c r="C44" s="196" t="s">
        <v>323</v>
      </c>
      <c r="D44" s="193">
        <v>29</v>
      </c>
      <c r="E44" s="193">
        <v>29</v>
      </c>
    </row>
    <row r="45" spans="1:5" ht="21.95" customHeight="1">
      <c r="A45" s="193">
        <v>32</v>
      </c>
      <c r="B45" s="726" t="s">
        <v>324</v>
      </c>
      <c r="C45" s="726"/>
      <c r="D45" s="193">
        <v>19</v>
      </c>
      <c r="E45" s="193">
        <v>19</v>
      </c>
    </row>
    <row r="46" spans="1:5" ht="21.95" customHeight="1">
      <c r="A46" s="193">
        <v>33</v>
      </c>
      <c r="B46" s="726" t="s">
        <v>325</v>
      </c>
      <c r="C46" s="726"/>
      <c r="D46" s="193">
        <v>23</v>
      </c>
      <c r="E46" s="193">
        <v>23</v>
      </c>
    </row>
    <row r="47" spans="1:5" ht="21.95" customHeight="1">
      <c r="A47" s="193">
        <v>34</v>
      </c>
      <c r="B47" s="726" t="s">
        <v>326</v>
      </c>
      <c r="C47" s="726"/>
      <c r="D47" s="193">
        <v>355</v>
      </c>
      <c r="E47" s="193">
        <v>355</v>
      </c>
    </row>
    <row r="48" spans="1:5" ht="21.95" customHeight="1">
      <c r="A48" s="732" t="s">
        <v>327</v>
      </c>
      <c r="B48" s="732"/>
      <c r="C48" s="732"/>
      <c r="D48" s="193">
        <v>1350</v>
      </c>
      <c r="E48" s="193">
        <v>1350</v>
      </c>
    </row>
    <row r="49" spans="1:5" ht="21.95" customHeight="1">
      <c r="A49" s="193">
        <v>35</v>
      </c>
      <c r="B49" s="726" t="s">
        <v>328</v>
      </c>
      <c r="C49" s="726"/>
      <c r="D49" s="193">
        <v>444</v>
      </c>
      <c r="E49" s="193">
        <v>444</v>
      </c>
    </row>
    <row r="50" spans="1:5" ht="21.95" customHeight="1">
      <c r="A50" s="193">
        <v>36</v>
      </c>
      <c r="B50" s="726" t="s">
        <v>329</v>
      </c>
      <c r="C50" s="726"/>
      <c r="D50" s="193">
        <v>432</v>
      </c>
      <c r="E50" s="193">
        <v>432</v>
      </c>
    </row>
    <row r="51" spans="1:5" ht="21.95" customHeight="1">
      <c r="A51" s="193">
        <v>37</v>
      </c>
      <c r="B51" s="726" t="s">
        <v>330</v>
      </c>
      <c r="C51" s="726"/>
      <c r="D51" s="193">
        <v>474</v>
      </c>
      <c r="E51" s="193">
        <v>474</v>
      </c>
    </row>
    <row r="52" spans="1:5" ht="21.95" customHeight="1">
      <c r="A52" s="732" t="s">
        <v>331</v>
      </c>
      <c r="B52" s="732"/>
      <c r="C52" s="732"/>
      <c r="D52" s="193">
        <v>1802</v>
      </c>
      <c r="E52" s="193">
        <v>1802</v>
      </c>
    </row>
    <row r="53" spans="1:5" ht="21.95" customHeight="1">
      <c r="A53" s="191"/>
      <c r="B53" s="728" t="s">
        <v>292</v>
      </c>
      <c r="C53" s="191" t="s">
        <v>293</v>
      </c>
      <c r="D53" s="193">
        <v>526</v>
      </c>
      <c r="E53" s="193">
        <v>526</v>
      </c>
    </row>
    <row r="54" spans="1:5" ht="21.95" customHeight="1">
      <c r="A54" s="193">
        <v>38</v>
      </c>
      <c r="B54" s="728"/>
      <c r="C54" s="196" t="s">
        <v>332</v>
      </c>
      <c r="D54" s="193">
        <v>230</v>
      </c>
      <c r="E54" s="193">
        <v>230</v>
      </c>
    </row>
    <row r="55" spans="1:5" ht="21.95" customHeight="1">
      <c r="A55" s="193">
        <v>39</v>
      </c>
      <c r="B55" s="728"/>
      <c r="C55" s="196" t="s">
        <v>333</v>
      </c>
      <c r="D55" s="193">
        <v>296</v>
      </c>
      <c r="E55" s="193">
        <v>296</v>
      </c>
    </row>
    <row r="56" spans="1:5" ht="21.95" customHeight="1">
      <c r="A56" s="193">
        <v>40</v>
      </c>
      <c r="B56" s="726" t="s">
        <v>334</v>
      </c>
      <c r="C56" s="726"/>
      <c r="D56" s="193">
        <v>538</v>
      </c>
      <c r="E56" s="193">
        <v>538</v>
      </c>
    </row>
    <row r="57" spans="1:5" ht="21.95" customHeight="1">
      <c r="A57" s="193">
        <v>41</v>
      </c>
      <c r="B57" s="726" t="s">
        <v>335</v>
      </c>
      <c r="C57" s="726"/>
      <c r="D57" s="193">
        <v>368</v>
      </c>
      <c r="E57" s="193">
        <v>368</v>
      </c>
    </row>
    <row r="58" spans="1:5" ht="21.95" customHeight="1">
      <c r="A58" s="193">
        <v>42</v>
      </c>
      <c r="B58" s="726" t="s">
        <v>336</v>
      </c>
      <c r="C58" s="726"/>
      <c r="D58" s="193">
        <v>370</v>
      </c>
      <c r="E58" s="193">
        <v>370</v>
      </c>
    </row>
    <row r="59" spans="1:5" ht="30" customHeight="1">
      <c r="A59" s="727"/>
      <c r="B59" s="727"/>
      <c r="C59" s="727"/>
      <c r="D59" s="727"/>
      <c r="E59" s="727"/>
    </row>
    <row r="60" spans="1:5" ht="30" customHeight="1"/>
    <row r="61" spans="1:5" ht="30" customHeight="1"/>
    <row r="134" spans="1:1">
      <c r="A134" s="197"/>
    </row>
  </sheetData>
  <mergeCells count="38">
    <mergeCell ref="A1:C1"/>
    <mergeCell ref="A2:E2"/>
    <mergeCell ref="A3:C3"/>
    <mergeCell ref="B4:C4"/>
    <mergeCell ref="A5:C5"/>
    <mergeCell ref="A6:C6"/>
    <mergeCell ref="B11:C11"/>
    <mergeCell ref="B12:C12"/>
    <mergeCell ref="B13:C13"/>
    <mergeCell ref="B14:C14"/>
    <mergeCell ref="B15:C15"/>
    <mergeCell ref="A16:C16"/>
    <mergeCell ref="B25:C25"/>
    <mergeCell ref="B26:C26"/>
    <mergeCell ref="B27:C27"/>
    <mergeCell ref="A28:C28"/>
    <mergeCell ref="B38:C38"/>
    <mergeCell ref="B39:C39"/>
    <mergeCell ref="B40:C40"/>
    <mergeCell ref="A41:C41"/>
    <mergeCell ref="B29:B33"/>
    <mergeCell ref="B34:B37"/>
    <mergeCell ref="B58:C58"/>
    <mergeCell ref="A59:E59"/>
    <mergeCell ref="B7:B10"/>
    <mergeCell ref="B17:B24"/>
    <mergeCell ref="B42:B44"/>
    <mergeCell ref="B53:B55"/>
    <mergeCell ref="B50:C50"/>
    <mergeCell ref="B51:C51"/>
    <mergeCell ref="A52:C52"/>
    <mergeCell ref="B56:C56"/>
    <mergeCell ref="B57:C57"/>
    <mergeCell ref="B45:C45"/>
    <mergeCell ref="B46:C46"/>
    <mergeCell ref="B47:C47"/>
    <mergeCell ref="A48:C48"/>
    <mergeCell ref="B49:C49"/>
  </mergeCells>
  <phoneticPr fontId="67"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8"/>
  <sheetViews>
    <sheetView view="pageBreakPreview" topLeftCell="A66" zoomScaleNormal="100" zoomScaleSheetLayoutView="100" workbookViewId="0">
      <selection activeCell="C85" sqref="C85"/>
    </sheetView>
  </sheetViews>
  <sheetFormatPr defaultColWidth="9" defaultRowHeight="11.25"/>
  <cols>
    <col min="1" max="1" width="13" style="177" customWidth="1"/>
    <col min="2" max="2" width="39" style="177" customWidth="1"/>
    <col min="3" max="3" width="18.125" style="177" customWidth="1"/>
    <col min="4" max="4" width="22.125" style="177" customWidth="1"/>
    <col min="5" max="16384" width="9" style="179"/>
  </cols>
  <sheetData>
    <row r="1" spans="1:4" ht="12">
      <c r="A1" s="451" t="s">
        <v>337</v>
      </c>
      <c r="B1" s="451"/>
      <c r="C1" s="451"/>
      <c r="D1" s="451"/>
    </row>
    <row r="2" spans="1:4" ht="24" customHeight="1">
      <c r="A2" s="580" t="s">
        <v>998</v>
      </c>
      <c r="B2" s="580"/>
      <c r="C2" s="580"/>
      <c r="D2" s="580"/>
    </row>
    <row r="3" spans="1:4" ht="27.75" customHeight="1">
      <c r="A3" s="63" t="s">
        <v>2</v>
      </c>
      <c r="B3" s="63" t="s">
        <v>1701</v>
      </c>
      <c r="C3" s="539" t="s">
        <v>1892</v>
      </c>
      <c r="D3" s="63" t="s">
        <v>1944</v>
      </c>
    </row>
    <row r="4" spans="1:4" s="174" customFormat="1" ht="12">
      <c r="A4" s="63" t="s">
        <v>172</v>
      </c>
      <c r="B4" s="63" t="s">
        <v>1893</v>
      </c>
      <c r="C4" s="539" t="s">
        <v>1893</v>
      </c>
      <c r="D4" s="63" t="s">
        <v>11</v>
      </c>
    </row>
    <row r="5" spans="1:4" s="175" customFormat="1" ht="12">
      <c r="A5" s="52" t="s">
        <v>15</v>
      </c>
      <c r="B5" s="241"/>
      <c r="C5" s="277"/>
      <c r="D5" s="185"/>
    </row>
    <row r="6" spans="1:4" s="176" customFormat="1" ht="66" customHeight="1">
      <c r="A6" s="54" t="s">
        <v>16</v>
      </c>
      <c r="B6" s="496" t="s">
        <v>1677</v>
      </c>
      <c r="C6" s="584" t="s">
        <v>1884</v>
      </c>
      <c r="D6" s="480" t="s">
        <v>1874</v>
      </c>
    </row>
    <row r="7" spans="1:4" s="176" customFormat="1" ht="55.5" customHeight="1">
      <c r="A7" s="58" t="s">
        <v>173</v>
      </c>
      <c r="B7" s="496" t="s">
        <v>1678</v>
      </c>
      <c r="C7" s="585"/>
      <c r="D7" s="551" t="s">
        <v>1007</v>
      </c>
    </row>
    <row r="8" spans="1:4" s="176" customFormat="1" ht="40.5" customHeight="1">
      <c r="A8" s="58" t="s">
        <v>174</v>
      </c>
      <c r="B8" s="496" t="s">
        <v>1679</v>
      </c>
      <c r="C8" s="585"/>
      <c r="D8" s="552"/>
    </row>
    <row r="9" spans="1:4" s="176" customFormat="1" ht="75.75" customHeight="1">
      <c r="A9" s="58" t="s">
        <v>175</v>
      </c>
      <c r="B9" s="496" t="s">
        <v>1680</v>
      </c>
      <c r="C9" s="585"/>
      <c r="D9" s="552"/>
    </row>
    <row r="10" spans="1:4" s="176" customFormat="1" ht="64.5" customHeight="1">
      <c r="A10" s="58" t="s">
        <v>176</v>
      </c>
      <c r="B10" s="496" t="s">
        <v>1681</v>
      </c>
      <c r="C10" s="585"/>
      <c r="D10" s="552"/>
    </row>
    <row r="11" spans="1:4" s="176" customFormat="1" ht="50.25" customHeight="1">
      <c r="A11" s="58" t="s">
        <v>177</v>
      </c>
      <c r="B11" s="496" t="s">
        <v>1682</v>
      </c>
      <c r="C11" s="586"/>
      <c r="D11" s="552"/>
    </row>
    <row r="12" spans="1:4" s="175" customFormat="1" ht="12">
      <c r="A12" s="52" t="s">
        <v>17</v>
      </c>
      <c r="B12" s="553"/>
      <c r="C12" s="521"/>
      <c r="D12" s="552"/>
    </row>
    <row r="13" spans="1:4" s="176" customFormat="1" ht="50.25" customHeight="1">
      <c r="A13" s="54" t="s">
        <v>18</v>
      </c>
      <c r="B13" s="496" t="s">
        <v>1405</v>
      </c>
      <c r="C13" s="584" t="s">
        <v>1891</v>
      </c>
      <c r="D13" s="496" t="s">
        <v>1875</v>
      </c>
    </row>
    <row r="14" spans="1:4" s="176" customFormat="1" ht="14.1" customHeight="1">
      <c r="A14" s="54" t="s">
        <v>178</v>
      </c>
      <c r="B14" s="496"/>
      <c r="C14" s="585"/>
      <c r="D14" s="552"/>
    </row>
    <row r="15" spans="1:4" s="176" customFormat="1" ht="14.1" customHeight="1">
      <c r="A15" s="54" t="s">
        <v>1525</v>
      </c>
      <c r="B15" s="496"/>
      <c r="C15" s="585"/>
      <c r="D15" s="552"/>
    </row>
    <row r="16" spans="1:4" s="176" customFormat="1" ht="14.1" customHeight="1">
      <c r="A16" s="54" t="s">
        <v>180</v>
      </c>
      <c r="B16" s="496"/>
      <c r="C16" s="585"/>
      <c r="D16" s="58"/>
    </row>
    <row r="17" spans="1:4" s="176" customFormat="1" ht="14.1" customHeight="1">
      <c r="A17" s="54" t="s">
        <v>179</v>
      </c>
      <c r="B17" s="496"/>
      <c r="C17" s="586"/>
      <c r="D17" s="552"/>
    </row>
    <row r="18" spans="1:4" s="176" customFormat="1" ht="39.75" customHeight="1">
      <c r="A18" s="54" t="s">
        <v>19</v>
      </c>
      <c r="B18" s="496" t="s">
        <v>1406</v>
      </c>
      <c r="C18" s="554" t="s">
        <v>1894</v>
      </c>
      <c r="D18" s="552" t="s">
        <v>1008</v>
      </c>
    </row>
    <row r="19" spans="1:4" s="176" customFormat="1" ht="39.75" customHeight="1">
      <c r="A19" s="54" t="s">
        <v>20</v>
      </c>
      <c r="B19" s="496" t="s">
        <v>1683</v>
      </c>
      <c r="C19" s="554" t="s">
        <v>1895</v>
      </c>
      <c r="D19" s="552" t="s">
        <v>352</v>
      </c>
    </row>
    <row r="20" spans="1:4" s="175" customFormat="1" ht="12">
      <c r="A20" s="52" t="s">
        <v>21</v>
      </c>
      <c r="B20" s="553"/>
      <c r="C20" s="521"/>
      <c r="D20" s="552"/>
    </row>
    <row r="21" spans="1:4" s="176" customFormat="1" ht="77.25" customHeight="1">
      <c r="A21" s="54" t="s">
        <v>22</v>
      </c>
      <c r="B21" s="496" t="s">
        <v>1684</v>
      </c>
      <c r="C21" s="308" t="s">
        <v>1890</v>
      </c>
      <c r="D21" s="555" t="s">
        <v>1010</v>
      </c>
    </row>
    <row r="22" spans="1:4" s="176" customFormat="1" ht="50.25" customHeight="1">
      <c r="A22" s="54" t="s">
        <v>181</v>
      </c>
      <c r="B22" s="496" t="s">
        <v>1685</v>
      </c>
      <c r="C22" s="587" t="s">
        <v>1890</v>
      </c>
      <c r="D22" s="552" t="s">
        <v>1011</v>
      </c>
    </row>
    <row r="23" spans="1:4" s="176" customFormat="1" ht="61.5" customHeight="1">
      <c r="A23" s="58" t="s">
        <v>182</v>
      </c>
      <c r="B23" s="496" t="s">
        <v>1686</v>
      </c>
      <c r="C23" s="588"/>
      <c r="D23" s="559" t="s">
        <v>1935</v>
      </c>
    </row>
    <row r="24" spans="1:4" s="176" customFormat="1" ht="32.25" customHeight="1">
      <c r="A24" s="54" t="s">
        <v>354</v>
      </c>
      <c r="B24" s="496"/>
      <c r="C24" s="308"/>
      <c r="D24" s="552" t="s">
        <v>1009</v>
      </c>
    </row>
    <row r="25" spans="1:4" s="176" customFormat="1" ht="30" customHeight="1">
      <c r="A25" s="54" t="s">
        <v>23</v>
      </c>
      <c r="B25" s="496" t="s">
        <v>1407</v>
      </c>
      <c r="C25" s="554" t="s">
        <v>183</v>
      </c>
      <c r="D25" s="552" t="s">
        <v>1013</v>
      </c>
    </row>
    <row r="26" spans="1:4" s="176" customFormat="1" ht="33" customHeight="1">
      <c r="A26" s="54" t="s">
        <v>24</v>
      </c>
      <c r="B26" s="496" t="s">
        <v>1408</v>
      </c>
      <c r="C26" s="522" t="s">
        <v>184</v>
      </c>
      <c r="D26" s="552" t="s">
        <v>1014</v>
      </c>
    </row>
    <row r="27" spans="1:4" s="176" customFormat="1" ht="39" customHeight="1">
      <c r="A27" s="54" t="s">
        <v>25</v>
      </c>
      <c r="B27" s="496" t="s">
        <v>1687</v>
      </c>
      <c r="C27" s="522" t="s">
        <v>185</v>
      </c>
      <c r="D27" s="552" t="s">
        <v>1015</v>
      </c>
    </row>
    <row r="28" spans="1:4" s="176" customFormat="1" ht="55.5" customHeight="1">
      <c r="A28" s="54" t="s">
        <v>26</v>
      </c>
      <c r="B28" s="496" t="s">
        <v>1688</v>
      </c>
      <c r="C28" s="554" t="s">
        <v>186</v>
      </c>
      <c r="D28" s="552" t="s">
        <v>1016</v>
      </c>
    </row>
    <row r="29" spans="1:4" s="176" customFormat="1" ht="64.5" customHeight="1">
      <c r="A29" s="54" t="s">
        <v>27</v>
      </c>
      <c r="B29" s="496" t="s">
        <v>1689</v>
      </c>
      <c r="C29" s="554" t="s">
        <v>1896</v>
      </c>
      <c r="D29" s="552" t="s">
        <v>1017</v>
      </c>
    </row>
    <row r="30" spans="1:4" s="175" customFormat="1" ht="12">
      <c r="A30" s="52" t="s">
        <v>28</v>
      </c>
      <c r="B30" s="553"/>
      <c r="C30" s="521"/>
      <c r="D30" s="552"/>
    </row>
    <row r="31" spans="1:4" s="176" customFormat="1" ht="61.5" customHeight="1">
      <c r="A31" s="54" t="s">
        <v>29</v>
      </c>
      <c r="B31" s="496" t="s">
        <v>1409</v>
      </c>
      <c r="C31" s="550" t="s">
        <v>1897</v>
      </c>
      <c r="D31" s="552" t="s">
        <v>1018</v>
      </c>
    </row>
    <row r="32" spans="1:4" s="176" customFormat="1" ht="41.25" customHeight="1">
      <c r="A32" s="58" t="s">
        <v>187</v>
      </c>
      <c r="B32" s="496" t="s">
        <v>1690</v>
      </c>
      <c r="C32" s="550" t="s">
        <v>1889</v>
      </c>
      <c r="D32" s="552" t="s">
        <v>1877</v>
      </c>
    </row>
    <row r="33" spans="1:4" s="176" customFormat="1" ht="42" customHeight="1">
      <c r="A33" s="58" t="s">
        <v>188</v>
      </c>
      <c r="B33" s="496" t="s">
        <v>1410</v>
      </c>
      <c r="C33" s="308" t="s">
        <v>1898</v>
      </c>
      <c r="D33" s="552"/>
    </row>
    <row r="34" spans="1:4" s="176" customFormat="1" ht="25.5" customHeight="1">
      <c r="A34" s="58" t="s">
        <v>189</v>
      </c>
      <c r="B34" s="496"/>
      <c r="C34" s="550" t="s">
        <v>1899</v>
      </c>
      <c r="D34" s="552"/>
    </row>
    <row r="35" spans="1:4" s="176" customFormat="1" ht="39" customHeight="1">
      <c r="A35" s="54" t="s">
        <v>30</v>
      </c>
      <c r="B35" s="496" t="s">
        <v>1691</v>
      </c>
      <c r="C35" s="522" t="s">
        <v>1900</v>
      </c>
      <c r="D35" s="552" t="s">
        <v>1876</v>
      </c>
    </row>
    <row r="36" spans="1:4" s="175" customFormat="1" ht="12">
      <c r="A36" s="52" t="s">
        <v>31</v>
      </c>
      <c r="B36" s="553"/>
      <c r="C36" s="521"/>
      <c r="D36" s="552"/>
    </row>
    <row r="37" spans="1:4" s="176" customFormat="1" ht="45" customHeight="1">
      <c r="A37" s="54" t="s">
        <v>32</v>
      </c>
      <c r="B37" s="496" t="s">
        <v>1411</v>
      </c>
      <c r="C37" s="308" t="s">
        <v>1954</v>
      </c>
      <c r="D37" s="552" t="s">
        <v>1019</v>
      </c>
    </row>
    <row r="38" spans="1:4" s="176" customFormat="1" ht="17.25" customHeight="1">
      <c r="A38" s="54" t="s">
        <v>190</v>
      </c>
      <c r="B38" s="496"/>
      <c r="C38" s="589" t="s">
        <v>1955</v>
      </c>
      <c r="D38" s="552"/>
    </row>
    <row r="39" spans="1:4" s="176" customFormat="1" ht="15.75" customHeight="1">
      <c r="A39" s="58" t="s">
        <v>191</v>
      </c>
      <c r="B39" s="496"/>
      <c r="C39" s="589"/>
      <c r="D39" s="552"/>
    </row>
    <row r="40" spans="1:4" s="176" customFormat="1" ht="19.5" customHeight="1">
      <c r="A40" s="58" t="s">
        <v>192</v>
      </c>
      <c r="B40" s="496"/>
      <c r="C40" s="588"/>
      <c r="D40" s="552" t="s">
        <v>352</v>
      </c>
    </row>
    <row r="41" spans="1:4" s="176" customFormat="1" ht="77.25" customHeight="1">
      <c r="A41" s="54" t="s">
        <v>33</v>
      </c>
      <c r="B41" s="496" t="s">
        <v>1412</v>
      </c>
      <c r="C41" s="522" t="s">
        <v>1901</v>
      </c>
      <c r="D41" s="552" t="s">
        <v>1020</v>
      </c>
    </row>
    <row r="42" spans="1:4" s="176" customFormat="1" ht="64.5" customHeight="1">
      <c r="A42" s="54" t="s">
        <v>34</v>
      </c>
      <c r="B42" s="496" t="s">
        <v>1413</v>
      </c>
      <c r="C42" s="554" t="s">
        <v>1902</v>
      </c>
      <c r="D42" s="552" t="s">
        <v>1021</v>
      </c>
    </row>
    <row r="43" spans="1:4" s="176" customFormat="1" ht="35.25" customHeight="1">
      <c r="A43" s="54" t="s">
        <v>35</v>
      </c>
      <c r="B43" s="496" t="s">
        <v>1414</v>
      </c>
      <c r="C43" s="522" t="s">
        <v>1901</v>
      </c>
      <c r="D43" s="552"/>
    </row>
    <row r="44" spans="1:4" s="176" customFormat="1" ht="12">
      <c r="A44" s="54" t="s">
        <v>36</v>
      </c>
      <c r="B44" s="496"/>
      <c r="C44" s="522" t="s">
        <v>1903</v>
      </c>
      <c r="D44" s="552"/>
    </row>
    <row r="45" spans="1:4" s="175" customFormat="1" ht="12">
      <c r="A45" s="52" t="s">
        <v>37</v>
      </c>
      <c r="B45" s="553"/>
      <c r="C45" s="521"/>
      <c r="D45" s="552"/>
    </row>
    <row r="46" spans="1:4" s="176" customFormat="1" ht="55.5" customHeight="1">
      <c r="A46" s="54" t="s">
        <v>38</v>
      </c>
      <c r="B46" s="496" t="s">
        <v>1415</v>
      </c>
      <c r="C46" s="584" t="s">
        <v>1888</v>
      </c>
      <c r="D46" s="552" t="s">
        <v>1022</v>
      </c>
    </row>
    <row r="47" spans="1:4" s="176" customFormat="1" ht="31.5" customHeight="1">
      <c r="A47" s="54" t="s">
        <v>193</v>
      </c>
      <c r="B47" s="496"/>
      <c r="C47" s="585"/>
      <c r="D47" s="552" t="s">
        <v>1023</v>
      </c>
    </row>
    <row r="48" spans="1:4" s="176" customFormat="1" ht="24">
      <c r="A48" s="187" t="s">
        <v>194</v>
      </c>
      <c r="B48" s="496" t="s">
        <v>1416</v>
      </c>
      <c r="C48" s="586"/>
      <c r="D48" s="552" t="s">
        <v>1021</v>
      </c>
    </row>
    <row r="49" spans="1:4" s="176" customFormat="1" ht="36">
      <c r="A49" s="54" t="s">
        <v>39</v>
      </c>
      <c r="B49" s="496" t="s">
        <v>1417</v>
      </c>
      <c r="C49" s="522" t="s">
        <v>1904</v>
      </c>
      <c r="D49" s="552" t="s">
        <v>1024</v>
      </c>
    </row>
    <row r="50" spans="1:4" s="176" customFormat="1" ht="34.5" customHeight="1">
      <c r="A50" s="54" t="s">
        <v>40</v>
      </c>
      <c r="B50" s="496" t="s">
        <v>1418</v>
      </c>
      <c r="C50" s="522" t="s">
        <v>1901</v>
      </c>
      <c r="D50" s="552" t="s">
        <v>1025</v>
      </c>
    </row>
    <row r="51" spans="1:4" s="176" customFormat="1" ht="24">
      <c r="A51" s="54" t="s">
        <v>41</v>
      </c>
      <c r="B51" s="496" t="s">
        <v>1741</v>
      </c>
      <c r="C51" s="522" t="s">
        <v>195</v>
      </c>
      <c r="D51" s="552" t="s">
        <v>1026</v>
      </c>
    </row>
    <row r="52" spans="1:4" s="176" customFormat="1" ht="39.75" customHeight="1">
      <c r="A52" s="54" t="s">
        <v>42</v>
      </c>
      <c r="B52" s="496" t="s">
        <v>1419</v>
      </c>
      <c r="C52" s="522" t="s">
        <v>1905</v>
      </c>
      <c r="D52" s="552" t="s">
        <v>1027</v>
      </c>
    </row>
    <row r="53" spans="1:4" s="175" customFormat="1" ht="12">
      <c r="A53" s="52" t="s">
        <v>43</v>
      </c>
      <c r="B53" s="553"/>
      <c r="C53" s="521"/>
      <c r="D53" s="552"/>
    </row>
    <row r="54" spans="1:4" s="176" customFormat="1" ht="111" customHeight="1">
      <c r="A54" s="54" t="s">
        <v>1028</v>
      </c>
      <c r="B54" s="496" t="s">
        <v>1692</v>
      </c>
      <c r="C54" s="522" t="s">
        <v>1887</v>
      </c>
      <c r="D54" s="552" t="s">
        <v>1029</v>
      </c>
    </row>
    <row r="55" spans="1:4" s="176" customFormat="1" ht="86.25" customHeight="1">
      <c r="A55" s="54" t="s">
        <v>196</v>
      </c>
      <c r="B55" s="496" t="s">
        <v>1693</v>
      </c>
      <c r="C55" s="560" t="s">
        <v>1956</v>
      </c>
      <c r="D55" s="552" t="s">
        <v>1030</v>
      </c>
    </row>
    <row r="56" spans="1:4" s="176" customFormat="1" ht="24">
      <c r="A56" s="54" t="s">
        <v>197</v>
      </c>
      <c r="B56" s="496" t="s">
        <v>1694</v>
      </c>
      <c r="C56" s="561"/>
      <c r="D56" s="552" t="s">
        <v>1013</v>
      </c>
    </row>
    <row r="57" spans="1:4" s="176" customFormat="1" ht="66.75" customHeight="1">
      <c r="A57" s="54" t="s">
        <v>45</v>
      </c>
      <c r="B57" s="496" t="s">
        <v>1695</v>
      </c>
      <c r="C57" s="522" t="s">
        <v>1906</v>
      </c>
      <c r="D57" s="552" t="s">
        <v>1012</v>
      </c>
    </row>
    <row r="58" spans="1:4" s="176" customFormat="1" ht="28.5" customHeight="1">
      <c r="A58" s="54" t="s">
        <v>46</v>
      </c>
      <c r="B58" s="496" t="s">
        <v>1420</v>
      </c>
      <c r="C58" s="522" t="s">
        <v>198</v>
      </c>
      <c r="D58" s="552" t="s">
        <v>1031</v>
      </c>
    </row>
    <row r="59" spans="1:4" s="175" customFormat="1" ht="40.5" customHeight="1">
      <c r="A59" s="54" t="s">
        <v>47</v>
      </c>
      <c r="B59" s="496" t="s">
        <v>1421</v>
      </c>
      <c r="C59" s="522" t="s">
        <v>199</v>
      </c>
      <c r="D59" s="552" t="s">
        <v>1032</v>
      </c>
    </row>
    <row r="60" spans="1:4" s="175" customFormat="1" ht="12">
      <c r="A60" s="52" t="s">
        <v>48</v>
      </c>
      <c r="B60" s="553"/>
      <c r="C60" s="521"/>
      <c r="D60" s="552"/>
    </row>
    <row r="61" spans="1:4" s="176" customFormat="1" ht="40.5" customHeight="1">
      <c r="A61" s="54" t="s">
        <v>49</v>
      </c>
      <c r="B61" s="496" t="s">
        <v>1422</v>
      </c>
      <c r="C61" s="581" t="s">
        <v>1947</v>
      </c>
      <c r="D61" s="552" t="s">
        <v>1033</v>
      </c>
    </row>
    <row r="62" spans="1:4" s="176" customFormat="1" ht="26.25" customHeight="1">
      <c r="A62" s="54" t="s">
        <v>200</v>
      </c>
      <c r="B62" s="496" t="s">
        <v>1423</v>
      </c>
      <c r="C62" s="582"/>
      <c r="D62" s="552" t="s">
        <v>1012</v>
      </c>
    </row>
    <row r="63" spans="1:4" s="176" customFormat="1" ht="37.5" customHeight="1">
      <c r="A63" s="58" t="s">
        <v>201</v>
      </c>
      <c r="B63" s="496" t="s">
        <v>1424</v>
      </c>
      <c r="C63" s="582"/>
      <c r="D63" s="552" t="s">
        <v>1011</v>
      </c>
    </row>
    <row r="64" spans="1:4" s="176" customFormat="1" ht="42" customHeight="1">
      <c r="A64" s="58" t="s">
        <v>202</v>
      </c>
      <c r="B64" s="496" t="s">
        <v>1425</v>
      </c>
      <c r="C64" s="582"/>
      <c r="D64" s="559" t="s">
        <v>1936</v>
      </c>
    </row>
    <row r="65" spans="1:4" s="176" customFormat="1" ht="38.25" customHeight="1">
      <c r="A65" s="58" t="s">
        <v>203</v>
      </c>
      <c r="B65" s="496"/>
      <c r="C65" s="583"/>
      <c r="D65" s="552" t="s">
        <v>1011</v>
      </c>
    </row>
    <row r="66" spans="1:4" s="176" customFormat="1" ht="54" customHeight="1">
      <c r="A66" s="54" t="s">
        <v>50</v>
      </c>
      <c r="B66" s="496" t="s">
        <v>1426</v>
      </c>
      <c r="C66" s="522" t="s">
        <v>1907</v>
      </c>
      <c r="D66" s="552"/>
    </row>
    <row r="67" spans="1:4" s="176" customFormat="1" ht="63" customHeight="1">
      <c r="A67" s="54" t="s">
        <v>51</v>
      </c>
      <c r="B67" s="496" t="s">
        <v>1934</v>
      </c>
      <c r="C67" s="522" t="s">
        <v>1948</v>
      </c>
      <c r="D67" s="559" t="s">
        <v>1937</v>
      </c>
    </row>
    <row r="68" spans="1:4" s="175" customFormat="1" ht="36" customHeight="1">
      <c r="A68" s="54" t="s">
        <v>52</v>
      </c>
      <c r="B68" s="496" t="s">
        <v>1427</v>
      </c>
      <c r="C68" s="522" t="s">
        <v>204</v>
      </c>
      <c r="D68" s="552" t="s">
        <v>1012</v>
      </c>
    </row>
    <row r="69" spans="1:4" s="175" customFormat="1" ht="12">
      <c r="A69" s="52" t="s">
        <v>53</v>
      </c>
      <c r="B69" s="553"/>
      <c r="C69" s="521"/>
      <c r="D69" s="552"/>
    </row>
    <row r="70" spans="1:4" s="176" customFormat="1" ht="38.25" customHeight="1">
      <c r="A70" s="54" t="s">
        <v>54</v>
      </c>
      <c r="B70" s="496" t="s">
        <v>1428</v>
      </c>
      <c r="C70" s="522" t="s">
        <v>1957</v>
      </c>
      <c r="D70" s="552" t="s">
        <v>1034</v>
      </c>
    </row>
    <row r="71" spans="1:4" s="176" customFormat="1" ht="36.75" customHeight="1">
      <c r="A71" s="54" t="s">
        <v>205</v>
      </c>
      <c r="B71" s="496" t="s">
        <v>1429</v>
      </c>
      <c r="C71" s="590" t="s">
        <v>1958</v>
      </c>
      <c r="D71" s="552" t="s">
        <v>1035</v>
      </c>
    </row>
    <row r="72" spans="1:4" s="176" customFormat="1" ht="12">
      <c r="A72" s="54" t="s">
        <v>206</v>
      </c>
      <c r="B72" s="496"/>
      <c r="C72" s="590"/>
      <c r="D72" s="552" t="s">
        <v>1026</v>
      </c>
    </row>
    <row r="73" spans="1:4" s="176" customFormat="1" ht="12">
      <c r="A73" s="54" t="s">
        <v>207</v>
      </c>
      <c r="B73" s="496"/>
      <c r="C73" s="591"/>
      <c r="D73" s="552" t="s">
        <v>1026</v>
      </c>
    </row>
    <row r="74" spans="1:4" s="175" customFormat="1" ht="51.75" customHeight="1">
      <c r="A74" s="54" t="s">
        <v>55</v>
      </c>
      <c r="B74" s="496" t="s">
        <v>1430</v>
      </c>
      <c r="C74" s="522" t="s">
        <v>1908</v>
      </c>
      <c r="D74" s="552" t="s">
        <v>1036</v>
      </c>
    </row>
    <row r="75" spans="1:4" s="176" customFormat="1" ht="51" customHeight="1">
      <c r="A75" s="54" t="s">
        <v>56</v>
      </c>
      <c r="B75" s="496"/>
      <c r="C75" s="522" t="s">
        <v>1909</v>
      </c>
      <c r="D75" s="552" t="s">
        <v>1034</v>
      </c>
    </row>
    <row r="76" spans="1:4" s="176" customFormat="1" ht="41.25" customHeight="1">
      <c r="A76" s="54" t="s">
        <v>57</v>
      </c>
      <c r="B76" s="496" t="s">
        <v>1431</v>
      </c>
      <c r="C76" s="522" t="s">
        <v>208</v>
      </c>
      <c r="D76" s="552" t="s">
        <v>1026</v>
      </c>
    </row>
    <row r="77" spans="1:4" s="176" customFormat="1" ht="99.75" customHeight="1">
      <c r="A77" s="54" t="s">
        <v>58</v>
      </c>
      <c r="B77" s="496" t="s">
        <v>1432</v>
      </c>
      <c r="C77" s="522" t="s">
        <v>1910</v>
      </c>
      <c r="D77" s="559" t="s">
        <v>1938</v>
      </c>
    </row>
    <row r="78" spans="1:4" s="176" customFormat="1" ht="63" customHeight="1">
      <c r="A78" s="54" t="s">
        <v>59</v>
      </c>
      <c r="B78" s="496" t="s">
        <v>1433</v>
      </c>
      <c r="C78" s="522" t="s">
        <v>1911</v>
      </c>
      <c r="D78" s="552" t="s">
        <v>1034</v>
      </c>
    </row>
    <row r="79" spans="1:4" s="176" customFormat="1" ht="63.75" customHeight="1">
      <c r="A79" s="54" t="s">
        <v>60</v>
      </c>
      <c r="B79" s="496" t="s">
        <v>1434</v>
      </c>
      <c r="C79" s="522" t="s">
        <v>209</v>
      </c>
      <c r="D79" s="552" t="s">
        <v>1034</v>
      </c>
    </row>
    <row r="80" spans="1:4" s="175" customFormat="1" ht="12">
      <c r="A80" s="52" t="s">
        <v>61</v>
      </c>
      <c r="B80" s="553"/>
      <c r="C80" s="521"/>
      <c r="D80" s="552"/>
    </row>
    <row r="81" spans="1:4" s="176" customFormat="1" ht="45" customHeight="1">
      <c r="A81" s="54" t="s">
        <v>62</v>
      </c>
      <c r="B81" s="496" t="s">
        <v>1435</v>
      </c>
      <c r="C81" s="592" t="s">
        <v>1959</v>
      </c>
      <c r="D81" s="552" t="s">
        <v>1037</v>
      </c>
    </row>
    <row r="82" spans="1:4" s="176" customFormat="1" ht="49.5" customHeight="1">
      <c r="A82" s="54" t="s">
        <v>210</v>
      </c>
      <c r="B82" s="496" t="s">
        <v>1436</v>
      </c>
      <c r="C82" s="592"/>
      <c r="D82" s="552" t="s">
        <v>1038</v>
      </c>
    </row>
    <row r="83" spans="1:4" s="176" customFormat="1" ht="60.75" customHeight="1">
      <c r="A83" s="54" t="s">
        <v>211</v>
      </c>
      <c r="B83" s="496" t="s">
        <v>1437</v>
      </c>
      <c r="C83" s="592"/>
      <c r="D83" s="552" t="s">
        <v>1021</v>
      </c>
    </row>
    <row r="84" spans="1:4" s="176" customFormat="1" ht="75" customHeight="1">
      <c r="A84" s="54" t="s">
        <v>212</v>
      </c>
      <c r="B84" s="496" t="s">
        <v>1438</v>
      </c>
      <c r="C84" s="562" t="s">
        <v>1960</v>
      </c>
      <c r="D84" s="552" t="s">
        <v>1039</v>
      </c>
    </row>
    <row r="85" spans="1:4" s="175" customFormat="1" ht="76.5" customHeight="1">
      <c r="A85" s="54" t="s">
        <v>63</v>
      </c>
      <c r="B85" s="496" t="s">
        <v>1439</v>
      </c>
      <c r="C85" s="522" t="s">
        <v>1912</v>
      </c>
      <c r="D85" s="552" t="s">
        <v>1026</v>
      </c>
    </row>
    <row r="86" spans="1:4" s="176" customFormat="1" ht="63.75" customHeight="1">
      <c r="A86" s="54" t="s">
        <v>64</v>
      </c>
      <c r="B86" s="496" t="s">
        <v>1440</v>
      </c>
      <c r="C86" s="522" t="s">
        <v>1913</v>
      </c>
      <c r="D86" s="552" t="s">
        <v>1026</v>
      </c>
    </row>
    <row r="87" spans="1:4" s="176" customFormat="1" ht="51.75" customHeight="1">
      <c r="A87" s="54" t="s">
        <v>65</v>
      </c>
      <c r="B87" s="496" t="s">
        <v>1696</v>
      </c>
      <c r="C87" s="522" t="s">
        <v>1901</v>
      </c>
      <c r="D87" s="552" t="s">
        <v>1040</v>
      </c>
    </row>
    <row r="88" spans="1:4" s="175" customFormat="1" ht="12">
      <c r="A88" s="52" t="s">
        <v>66</v>
      </c>
      <c r="B88" s="553"/>
      <c r="C88" s="521"/>
      <c r="D88" s="552"/>
    </row>
    <row r="89" spans="1:4" s="176" customFormat="1" ht="104.25" customHeight="1">
      <c r="A89" s="54" t="s">
        <v>67</v>
      </c>
      <c r="B89" s="496" t="s">
        <v>1697</v>
      </c>
      <c r="C89" s="581" t="s">
        <v>1886</v>
      </c>
      <c r="D89" s="552" t="s">
        <v>1041</v>
      </c>
    </row>
    <row r="90" spans="1:4" s="176" customFormat="1" ht="39" customHeight="1">
      <c r="A90" s="54" t="s">
        <v>213</v>
      </c>
      <c r="B90" s="496" t="s">
        <v>1698</v>
      </c>
      <c r="C90" s="583"/>
      <c r="D90" s="552" t="s">
        <v>1023</v>
      </c>
    </row>
    <row r="91" spans="1:4" s="176" customFormat="1" ht="51.75" customHeight="1">
      <c r="A91" s="54" t="s">
        <v>68</v>
      </c>
      <c r="B91" s="496" t="s">
        <v>1699</v>
      </c>
      <c r="C91" s="522" t="s">
        <v>1894</v>
      </c>
      <c r="D91" s="552" t="s">
        <v>1023</v>
      </c>
    </row>
    <row r="92" spans="1:4" s="175" customFormat="1" ht="54" customHeight="1">
      <c r="A92" s="54" t="s">
        <v>69</v>
      </c>
      <c r="B92" s="496" t="s">
        <v>1700</v>
      </c>
      <c r="C92" s="522" t="s">
        <v>1914</v>
      </c>
      <c r="D92" s="552" t="s">
        <v>1042</v>
      </c>
    </row>
    <row r="93" spans="1:4" s="176" customFormat="1" ht="78.75" customHeight="1">
      <c r="A93" s="54" t="s">
        <v>70</v>
      </c>
      <c r="B93" s="496" t="s">
        <v>1441</v>
      </c>
      <c r="C93" s="522" t="s">
        <v>1915</v>
      </c>
      <c r="D93" s="552" t="s">
        <v>1043</v>
      </c>
    </row>
    <row r="94" spans="1:4" s="175" customFormat="1" ht="12">
      <c r="A94" s="52" t="s">
        <v>71</v>
      </c>
      <c r="B94" s="553"/>
      <c r="C94" s="521"/>
      <c r="D94" s="552"/>
    </row>
    <row r="95" spans="1:4" s="176" customFormat="1" ht="78" customHeight="1">
      <c r="A95" s="54" t="s">
        <v>1945</v>
      </c>
      <c r="B95" s="308"/>
      <c r="C95" s="581" t="s">
        <v>1885</v>
      </c>
      <c r="D95" s="552" t="s">
        <v>1044</v>
      </c>
    </row>
    <row r="96" spans="1:4" s="176" customFormat="1" ht="12">
      <c r="A96" s="54" t="s">
        <v>214</v>
      </c>
      <c r="B96" s="496"/>
      <c r="C96" s="582"/>
      <c r="D96" s="552"/>
    </row>
    <row r="97" spans="1:4" s="176" customFormat="1" ht="28.5" customHeight="1">
      <c r="A97" s="54" t="s">
        <v>215</v>
      </c>
      <c r="B97" s="496" t="s">
        <v>1442</v>
      </c>
      <c r="C97" s="582"/>
      <c r="D97" s="552" t="s">
        <v>1021</v>
      </c>
    </row>
    <row r="98" spans="1:4" s="176" customFormat="1" ht="12">
      <c r="A98" s="54" t="s">
        <v>216</v>
      </c>
      <c r="B98" s="496"/>
      <c r="C98" s="583"/>
      <c r="D98" s="552" t="s">
        <v>1026</v>
      </c>
    </row>
    <row r="99" spans="1:4" s="176" customFormat="1" ht="62.25" customHeight="1">
      <c r="A99" s="54" t="s">
        <v>73</v>
      </c>
      <c r="B99" s="496" t="s">
        <v>1443</v>
      </c>
      <c r="C99" s="522" t="s">
        <v>1901</v>
      </c>
      <c r="D99" s="552" t="s">
        <v>1946</v>
      </c>
    </row>
    <row r="100" spans="1:4" s="175" customFormat="1" ht="57" customHeight="1">
      <c r="A100" s="54" t="s">
        <v>74</v>
      </c>
      <c r="B100" s="496" t="s">
        <v>1444</v>
      </c>
      <c r="C100" s="522" t="s">
        <v>1901</v>
      </c>
      <c r="D100" s="552" t="s">
        <v>1045</v>
      </c>
    </row>
    <row r="101" spans="1:4" s="176" customFormat="1" ht="52.5" customHeight="1">
      <c r="A101" s="54" t="s">
        <v>75</v>
      </c>
      <c r="B101" s="496"/>
      <c r="C101" s="522" t="s">
        <v>1916</v>
      </c>
      <c r="D101" s="552" t="s">
        <v>1026</v>
      </c>
    </row>
    <row r="102" spans="1:4" s="175" customFormat="1" ht="12">
      <c r="A102" s="52" t="s">
        <v>76</v>
      </c>
      <c r="B102" s="553"/>
      <c r="C102" s="521"/>
      <c r="D102" s="552"/>
    </row>
    <row r="103" spans="1:4" s="176" customFormat="1" ht="48" customHeight="1">
      <c r="A103" s="54" t="s">
        <v>77</v>
      </c>
      <c r="B103" s="496" t="s">
        <v>1445</v>
      </c>
      <c r="C103" s="581" t="s">
        <v>1949</v>
      </c>
      <c r="D103" s="552" t="s">
        <v>1046</v>
      </c>
    </row>
    <row r="104" spans="1:4" s="176" customFormat="1" ht="26.25" customHeight="1">
      <c r="A104" s="54" t="s">
        <v>217</v>
      </c>
      <c r="B104" s="496" t="s">
        <v>1446</v>
      </c>
      <c r="C104" s="582"/>
      <c r="D104" s="552" t="s">
        <v>1012</v>
      </c>
    </row>
    <row r="105" spans="1:4" s="176" customFormat="1" ht="27" customHeight="1">
      <c r="A105" s="54" t="s">
        <v>218</v>
      </c>
      <c r="B105" s="496"/>
      <c r="C105" s="583"/>
      <c r="D105" s="552" t="s">
        <v>1012</v>
      </c>
    </row>
    <row r="106" spans="1:4" s="176" customFormat="1" ht="24">
      <c r="A106" s="54" t="s">
        <v>78</v>
      </c>
      <c r="B106" s="496"/>
      <c r="C106" s="522" t="s">
        <v>219</v>
      </c>
      <c r="D106" s="552"/>
    </row>
    <row r="107" spans="1:4" s="176" customFormat="1" ht="68.25" customHeight="1">
      <c r="A107" s="54" t="s">
        <v>79</v>
      </c>
      <c r="B107" s="496" t="s">
        <v>1447</v>
      </c>
      <c r="C107" s="522" t="s">
        <v>1950</v>
      </c>
      <c r="D107" s="552" t="s">
        <v>1013</v>
      </c>
    </row>
    <row r="108" spans="1:4" s="176" customFormat="1" ht="41.25" customHeight="1">
      <c r="A108" s="54" t="s">
        <v>80</v>
      </c>
      <c r="B108" s="496" t="s">
        <v>1448</v>
      </c>
      <c r="C108" s="522" t="s">
        <v>1917</v>
      </c>
      <c r="D108" s="552" t="s">
        <v>1013</v>
      </c>
    </row>
  </sheetData>
  <mergeCells count="12">
    <mergeCell ref="C103:C105"/>
    <mergeCell ref="A2:D2"/>
    <mergeCell ref="C6:C11"/>
    <mergeCell ref="C46:C48"/>
    <mergeCell ref="C13:C17"/>
    <mergeCell ref="C61:C65"/>
    <mergeCell ref="C89:C90"/>
    <mergeCell ref="C95:C98"/>
    <mergeCell ref="C22:C23"/>
    <mergeCell ref="C38:C40"/>
    <mergeCell ref="C71:C73"/>
    <mergeCell ref="C81:C83"/>
  </mergeCells>
  <phoneticPr fontId="131" type="noConversion"/>
  <pageMargins left="0.59055118110236227" right="0.59055118110236227" top="0.74803149606299213" bottom="0.74803149606299213" header="0.31496062992125984" footer="0.31496062992125984"/>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9"/>
  <sheetViews>
    <sheetView view="pageBreakPreview" topLeftCell="A43" zoomScaleNormal="100" zoomScaleSheetLayoutView="100" workbookViewId="0">
      <selection activeCell="B99" sqref="B99"/>
    </sheetView>
  </sheetViews>
  <sheetFormatPr defaultColWidth="9" defaultRowHeight="13.5"/>
  <cols>
    <col min="1" max="1" width="13" style="177" customWidth="1"/>
    <col min="2" max="2" width="38.375" style="178" customWidth="1"/>
    <col min="3" max="3" width="36.875" style="178" customWidth="1"/>
    <col min="4" max="16384" width="9" style="179"/>
  </cols>
  <sheetData>
    <row r="1" spans="1:3" ht="18.75">
      <c r="A1" s="451" t="s">
        <v>1918</v>
      </c>
      <c r="B1" s="181"/>
      <c r="C1" s="181"/>
    </row>
    <row r="2" spans="1:3" ht="39" customHeight="1">
      <c r="A2" s="580" t="s">
        <v>998</v>
      </c>
      <c r="B2" s="580"/>
      <c r="C2" s="580"/>
    </row>
    <row r="3" spans="1:3" ht="13.5" customHeight="1">
      <c r="A3" s="63" t="s">
        <v>2</v>
      </c>
      <c r="B3" s="538" t="s">
        <v>1881</v>
      </c>
      <c r="C3" s="515" t="s">
        <v>338</v>
      </c>
    </row>
    <row r="4" spans="1:3" s="174" customFormat="1">
      <c r="A4" s="63" t="s">
        <v>172</v>
      </c>
      <c r="B4" s="63" t="s">
        <v>11</v>
      </c>
      <c r="C4" s="183" t="s">
        <v>11</v>
      </c>
    </row>
    <row r="5" spans="1:3" s="175" customFormat="1">
      <c r="A5" s="52" t="s">
        <v>15</v>
      </c>
      <c r="B5" s="98"/>
      <c r="C5" s="184"/>
    </row>
    <row r="6" spans="1:3" s="176" customFormat="1" ht="101.25" customHeight="1">
      <c r="A6" s="54" t="s">
        <v>16</v>
      </c>
      <c r="B6" s="511" t="s">
        <v>1832</v>
      </c>
      <c r="C6" s="556" t="s">
        <v>340</v>
      </c>
    </row>
    <row r="7" spans="1:3" s="176" customFormat="1" ht="50.25" customHeight="1">
      <c r="A7" s="58" t="s">
        <v>173</v>
      </c>
      <c r="B7" s="511" t="s">
        <v>1833</v>
      </c>
      <c r="C7" s="556" t="s">
        <v>341</v>
      </c>
    </row>
    <row r="8" spans="1:3" s="176" customFormat="1" ht="37.5" customHeight="1">
      <c r="A8" s="58" t="s">
        <v>174</v>
      </c>
      <c r="B8" s="511"/>
      <c r="C8" s="556" t="s">
        <v>342</v>
      </c>
    </row>
    <row r="9" spans="1:3" s="176" customFormat="1" ht="36" customHeight="1">
      <c r="A9" s="58" t="s">
        <v>175</v>
      </c>
      <c r="B9" s="511" t="s">
        <v>1833</v>
      </c>
      <c r="C9" s="556" t="s">
        <v>343</v>
      </c>
    </row>
    <row r="10" spans="1:3" s="176" customFormat="1" ht="51" customHeight="1">
      <c r="A10" s="58" t="s">
        <v>176</v>
      </c>
      <c r="B10" s="511" t="s">
        <v>1835</v>
      </c>
      <c r="C10" s="556" t="s">
        <v>343</v>
      </c>
    </row>
    <row r="11" spans="1:3" s="176" customFormat="1" ht="26.25" customHeight="1">
      <c r="A11" s="58" t="s">
        <v>177</v>
      </c>
      <c r="B11" s="511" t="s">
        <v>1754</v>
      </c>
      <c r="C11" s="556" t="s">
        <v>344</v>
      </c>
    </row>
    <row r="12" spans="1:3" s="176" customFormat="1" ht="26.25" customHeight="1">
      <c r="A12" s="58" t="s">
        <v>273</v>
      </c>
      <c r="B12" s="97"/>
      <c r="C12" s="556" t="s">
        <v>345</v>
      </c>
    </row>
    <row r="13" spans="1:3" s="176" customFormat="1" ht="13.5" customHeight="1">
      <c r="A13" s="58" t="s">
        <v>272</v>
      </c>
      <c r="B13" s="97"/>
      <c r="C13" s="556" t="s">
        <v>346</v>
      </c>
    </row>
    <row r="14" spans="1:3" s="175" customFormat="1" ht="12">
      <c r="A14" s="52" t="s">
        <v>17</v>
      </c>
      <c r="B14" s="97"/>
      <c r="C14" s="186"/>
    </row>
    <row r="15" spans="1:3" s="176" customFormat="1" ht="63.75" customHeight="1">
      <c r="A15" s="54" t="s">
        <v>18</v>
      </c>
      <c r="B15" s="541" t="s">
        <v>1836</v>
      </c>
      <c r="C15" s="556" t="s">
        <v>350</v>
      </c>
    </row>
    <row r="16" spans="1:3" s="176" customFormat="1" ht="32.25" customHeight="1">
      <c r="A16" s="54" t="s">
        <v>178</v>
      </c>
      <c r="B16" s="541" t="s">
        <v>1837</v>
      </c>
      <c r="C16" s="556" t="s">
        <v>343</v>
      </c>
    </row>
    <row r="17" spans="1:3" s="176" customFormat="1" ht="15" customHeight="1">
      <c r="A17" s="54" t="s">
        <v>1525</v>
      </c>
      <c r="B17" s="97"/>
      <c r="C17" s="556" t="s">
        <v>1526</v>
      </c>
    </row>
    <row r="18" spans="1:3" s="176" customFormat="1" ht="48">
      <c r="A18" s="54" t="s">
        <v>180</v>
      </c>
      <c r="B18" s="97"/>
      <c r="C18" s="556" t="s">
        <v>349</v>
      </c>
    </row>
    <row r="19" spans="1:3" s="176" customFormat="1" ht="39" customHeight="1">
      <c r="A19" s="54" t="s">
        <v>179</v>
      </c>
      <c r="B19" s="97"/>
      <c r="C19" s="556" t="s">
        <v>348</v>
      </c>
    </row>
    <row r="20" spans="1:3" s="176" customFormat="1" ht="38.25" customHeight="1">
      <c r="A20" s="54" t="s">
        <v>19</v>
      </c>
      <c r="B20" s="97" t="s">
        <v>1839</v>
      </c>
      <c r="C20" s="557" t="s">
        <v>350</v>
      </c>
    </row>
    <row r="21" spans="1:3" s="176" customFormat="1" ht="39" customHeight="1">
      <c r="A21" s="54" t="s">
        <v>20</v>
      </c>
      <c r="B21" s="97" t="s">
        <v>1840</v>
      </c>
      <c r="C21" s="556" t="s">
        <v>351</v>
      </c>
    </row>
    <row r="22" spans="1:3" s="175" customFormat="1" ht="12">
      <c r="A22" s="52" t="s">
        <v>21</v>
      </c>
      <c r="B22" s="97"/>
      <c r="C22" s="186"/>
    </row>
    <row r="23" spans="1:3" s="176" customFormat="1" ht="90.75" customHeight="1">
      <c r="A23" s="54" t="s">
        <v>22</v>
      </c>
      <c r="B23" s="97" t="s">
        <v>1841</v>
      </c>
      <c r="C23" s="556" t="s">
        <v>353</v>
      </c>
    </row>
    <row r="24" spans="1:3" s="176" customFormat="1" ht="39" customHeight="1">
      <c r="A24" s="54" t="s">
        <v>181</v>
      </c>
      <c r="B24" s="93"/>
      <c r="C24" s="123" t="s">
        <v>1928</v>
      </c>
    </row>
    <row r="25" spans="1:3" s="176" customFormat="1" ht="39" customHeight="1">
      <c r="A25" s="58" t="s">
        <v>182</v>
      </c>
      <c r="B25" s="97"/>
      <c r="C25" s="93" t="s">
        <v>1929</v>
      </c>
    </row>
    <row r="26" spans="1:3" s="176" customFormat="1" ht="47.25" customHeight="1">
      <c r="A26" s="54" t="s">
        <v>23</v>
      </c>
      <c r="B26" s="409" t="s">
        <v>339</v>
      </c>
      <c r="C26" s="93" t="s">
        <v>1930</v>
      </c>
    </row>
    <row r="27" spans="1:3" s="176" customFormat="1" ht="39.75" customHeight="1">
      <c r="A27" s="54" t="s">
        <v>24</v>
      </c>
      <c r="B27" s="409" t="s">
        <v>339</v>
      </c>
      <c r="C27" s="123" t="s">
        <v>1932</v>
      </c>
    </row>
    <row r="28" spans="1:3" s="176" customFormat="1" ht="40.5" customHeight="1">
      <c r="A28" s="54" t="s">
        <v>25</v>
      </c>
      <c r="B28" s="541" t="s">
        <v>1842</v>
      </c>
      <c r="C28" s="123" t="s">
        <v>1931</v>
      </c>
    </row>
    <row r="29" spans="1:3" s="176" customFormat="1" ht="39.75" customHeight="1">
      <c r="A29" s="54" t="s">
        <v>26</v>
      </c>
      <c r="B29" s="541"/>
      <c r="C29" s="556" t="s">
        <v>350</v>
      </c>
    </row>
    <row r="30" spans="1:3" s="176" customFormat="1" ht="48" customHeight="1">
      <c r="A30" s="54" t="s">
        <v>27</v>
      </c>
      <c r="B30" s="541" t="s">
        <v>1843</v>
      </c>
      <c r="C30" s="556" t="s">
        <v>355</v>
      </c>
    </row>
    <row r="31" spans="1:3" s="175" customFormat="1" ht="12">
      <c r="A31" s="52" t="s">
        <v>28</v>
      </c>
      <c r="B31" s="97"/>
      <c r="C31" s="186"/>
    </row>
    <row r="32" spans="1:3" s="176" customFormat="1" ht="75" customHeight="1">
      <c r="A32" s="54" t="s">
        <v>29</v>
      </c>
      <c r="B32" s="541" t="s">
        <v>1844</v>
      </c>
      <c r="C32" s="556" t="s">
        <v>356</v>
      </c>
    </row>
    <row r="33" spans="1:3" s="176" customFormat="1" ht="29.25" customHeight="1">
      <c r="A33" s="58" t="s">
        <v>187</v>
      </c>
      <c r="B33" s="541" t="s">
        <v>1837</v>
      </c>
      <c r="C33" s="556" t="s">
        <v>357</v>
      </c>
    </row>
    <row r="34" spans="1:3" s="176" customFormat="1" ht="37.5" customHeight="1">
      <c r="A34" s="58" t="s">
        <v>188</v>
      </c>
      <c r="B34" s="541" t="s">
        <v>1845</v>
      </c>
      <c r="C34" s="123" t="s">
        <v>1933</v>
      </c>
    </row>
    <row r="35" spans="1:3" s="176" customFormat="1" ht="27.75" customHeight="1">
      <c r="A35" s="58" t="s">
        <v>189</v>
      </c>
      <c r="B35" s="558"/>
      <c r="C35" s="556" t="s">
        <v>357</v>
      </c>
    </row>
    <row r="36" spans="1:3" s="176" customFormat="1" ht="38.25" customHeight="1">
      <c r="A36" s="54" t="s">
        <v>30</v>
      </c>
      <c r="B36" s="541" t="s">
        <v>1846</v>
      </c>
      <c r="C36" s="556" t="s">
        <v>353</v>
      </c>
    </row>
    <row r="37" spans="1:3" s="175" customFormat="1" ht="12">
      <c r="A37" s="52" t="s">
        <v>31</v>
      </c>
      <c r="B37" s="97"/>
      <c r="C37" s="186"/>
    </row>
    <row r="38" spans="1:3" s="176" customFormat="1" ht="89.25" customHeight="1">
      <c r="A38" s="54" t="s">
        <v>32</v>
      </c>
      <c r="B38" s="541" t="s">
        <v>1847</v>
      </c>
      <c r="C38" s="556" t="s">
        <v>358</v>
      </c>
    </row>
    <row r="39" spans="1:3" s="176" customFormat="1" ht="45.75" customHeight="1">
      <c r="A39" s="54" t="s">
        <v>190</v>
      </c>
      <c r="B39" s="541" t="s">
        <v>1848</v>
      </c>
      <c r="C39" s="556" t="s">
        <v>359</v>
      </c>
    </row>
    <row r="40" spans="1:3" s="176" customFormat="1" ht="38.25" customHeight="1">
      <c r="A40" s="58" t="s">
        <v>191</v>
      </c>
      <c r="B40" s="541"/>
      <c r="C40" s="556" t="s">
        <v>350</v>
      </c>
    </row>
    <row r="41" spans="1:3" s="176" customFormat="1" ht="37.5" customHeight="1">
      <c r="A41" s="58" t="s">
        <v>192</v>
      </c>
      <c r="B41" s="541"/>
      <c r="C41" s="556" t="s">
        <v>350</v>
      </c>
    </row>
    <row r="42" spans="1:3" s="176" customFormat="1" ht="45" customHeight="1">
      <c r="A42" s="54" t="s">
        <v>33</v>
      </c>
      <c r="B42" s="541"/>
      <c r="C42" s="556" t="s">
        <v>347</v>
      </c>
    </row>
    <row r="43" spans="1:3" s="176" customFormat="1" ht="38.25" customHeight="1">
      <c r="A43" s="54" t="s">
        <v>34</v>
      </c>
      <c r="B43" s="541"/>
      <c r="C43" s="556" t="s">
        <v>350</v>
      </c>
    </row>
    <row r="44" spans="1:3" s="176" customFormat="1" ht="51" customHeight="1">
      <c r="A44" s="54" t="s">
        <v>35</v>
      </c>
      <c r="B44" s="541" t="s">
        <v>1849</v>
      </c>
      <c r="C44" s="556" t="s">
        <v>360</v>
      </c>
    </row>
    <row r="45" spans="1:3" s="176" customFormat="1" ht="49.5" customHeight="1">
      <c r="A45" s="54" t="s">
        <v>36</v>
      </c>
      <c r="B45" s="97"/>
      <c r="C45" s="556" t="s">
        <v>361</v>
      </c>
    </row>
    <row r="46" spans="1:3" s="175" customFormat="1" ht="12">
      <c r="A46" s="52" t="s">
        <v>37</v>
      </c>
      <c r="B46" s="97"/>
      <c r="C46" s="186"/>
    </row>
    <row r="47" spans="1:3" s="176" customFormat="1" ht="111.75" customHeight="1">
      <c r="A47" s="54" t="s">
        <v>38</v>
      </c>
      <c r="B47" s="541" t="s">
        <v>1850</v>
      </c>
      <c r="C47" s="556" t="s">
        <v>362</v>
      </c>
    </row>
    <row r="48" spans="1:3" s="176" customFormat="1" ht="41.25" customHeight="1">
      <c r="A48" s="54" t="s">
        <v>193</v>
      </c>
      <c r="B48" s="541" t="s">
        <v>1837</v>
      </c>
      <c r="C48" s="556" t="s">
        <v>363</v>
      </c>
    </row>
    <row r="49" spans="1:3" s="176" customFormat="1" ht="38.25" customHeight="1">
      <c r="A49" s="187" t="s">
        <v>194</v>
      </c>
      <c r="B49" s="558"/>
      <c r="C49" s="556" t="s">
        <v>350</v>
      </c>
    </row>
    <row r="50" spans="1:3" s="176" customFormat="1" ht="39.75" customHeight="1">
      <c r="A50" s="54" t="s">
        <v>39</v>
      </c>
      <c r="B50" s="541" t="s">
        <v>1837</v>
      </c>
      <c r="C50" s="556" t="s">
        <v>364</v>
      </c>
    </row>
    <row r="51" spans="1:3" s="176" customFormat="1" ht="26.25" customHeight="1">
      <c r="A51" s="54" t="s">
        <v>40</v>
      </c>
      <c r="B51" s="541" t="s">
        <v>1851</v>
      </c>
      <c r="C51" s="556" t="s">
        <v>357</v>
      </c>
    </row>
    <row r="52" spans="1:3" s="176" customFormat="1" ht="39.75" customHeight="1">
      <c r="A52" s="54" t="s">
        <v>41</v>
      </c>
      <c r="B52" s="541" t="s">
        <v>1837</v>
      </c>
      <c r="C52" s="556" t="s">
        <v>363</v>
      </c>
    </row>
    <row r="53" spans="1:3" s="176" customFormat="1" ht="38.25" customHeight="1">
      <c r="A53" s="54" t="s">
        <v>42</v>
      </c>
      <c r="B53" s="541" t="s">
        <v>1852</v>
      </c>
      <c r="C53" s="556" t="s">
        <v>350</v>
      </c>
    </row>
    <row r="54" spans="1:3" s="175" customFormat="1" ht="12">
      <c r="A54" s="52" t="s">
        <v>43</v>
      </c>
      <c r="B54" s="97"/>
      <c r="C54" s="186"/>
    </row>
    <row r="55" spans="1:3" s="176" customFormat="1" ht="87.75" customHeight="1">
      <c r="A55" s="54" t="s">
        <v>1028</v>
      </c>
      <c r="B55" s="541" t="s">
        <v>1853</v>
      </c>
      <c r="C55" s="556" t="s">
        <v>365</v>
      </c>
    </row>
    <row r="56" spans="1:3" s="176" customFormat="1" ht="38.25" customHeight="1">
      <c r="A56" s="54" t="s">
        <v>196</v>
      </c>
      <c r="B56" s="541" t="s">
        <v>339</v>
      </c>
      <c r="C56" s="556" t="s">
        <v>353</v>
      </c>
    </row>
    <row r="57" spans="1:3" s="176" customFormat="1" ht="38.25" customHeight="1">
      <c r="A57" s="54" t="s">
        <v>197</v>
      </c>
      <c r="B57" s="558"/>
      <c r="C57" s="556" t="s">
        <v>366</v>
      </c>
    </row>
    <row r="58" spans="1:3" s="176" customFormat="1" ht="14.25" customHeight="1">
      <c r="A58" s="54" t="s">
        <v>45</v>
      </c>
      <c r="B58" s="541" t="s">
        <v>339</v>
      </c>
      <c r="C58" s="556"/>
    </row>
    <row r="59" spans="1:3" s="176" customFormat="1" ht="25.5" customHeight="1">
      <c r="A59" s="54" t="s">
        <v>46</v>
      </c>
      <c r="B59" s="541" t="s">
        <v>1770</v>
      </c>
      <c r="C59" s="556" t="s">
        <v>357</v>
      </c>
    </row>
    <row r="60" spans="1:3" s="175" customFormat="1" ht="37.5" customHeight="1">
      <c r="A60" s="54" t="s">
        <v>47</v>
      </c>
      <c r="B60" s="541" t="s">
        <v>1854</v>
      </c>
      <c r="C60" s="556" t="s">
        <v>367</v>
      </c>
    </row>
    <row r="61" spans="1:3" s="175" customFormat="1" ht="12">
      <c r="A61" s="52" t="s">
        <v>48</v>
      </c>
      <c r="B61" s="97"/>
      <c r="C61" s="186"/>
    </row>
    <row r="62" spans="1:3" s="176" customFormat="1" ht="62.25" customHeight="1">
      <c r="A62" s="54" t="s">
        <v>49</v>
      </c>
      <c r="B62" s="541" t="s">
        <v>1836</v>
      </c>
      <c r="C62" s="556" t="s">
        <v>351</v>
      </c>
    </row>
    <row r="63" spans="1:3" s="176" customFormat="1" ht="27" customHeight="1">
      <c r="A63" s="54" t="s">
        <v>200</v>
      </c>
      <c r="B63" s="558"/>
      <c r="C63" s="556" t="s">
        <v>357</v>
      </c>
    </row>
    <row r="64" spans="1:3" s="176" customFormat="1" ht="38.25" customHeight="1">
      <c r="A64" s="58" t="s">
        <v>201</v>
      </c>
      <c r="B64" s="541" t="s">
        <v>1855</v>
      </c>
      <c r="C64" s="556" t="s">
        <v>357</v>
      </c>
    </row>
    <row r="65" spans="1:3" s="176" customFormat="1" ht="49.5" customHeight="1">
      <c r="A65" s="58" t="s">
        <v>202</v>
      </c>
      <c r="B65" s="558"/>
      <c r="C65" s="556" t="s">
        <v>368</v>
      </c>
    </row>
    <row r="66" spans="1:3" s="176" customFormat="1" ht="27" customHeight="1">
      <c r="A66" s="58" t="s">
        <v>203</v>
      </c>
      <c r="B66" s="541"/>
      <c r="C66" s="556" t="s">
        <v>357</v>
      </c>
    </row>
    <row r="67" spans="1:3" s="176" customFormat="1" ht="38.25" customHeight="1">
      <c r="A67" s="54" t="s">
        <v>50</v>
      </c>
      <c r="B67" s="541" t="s">
        <v>1856</v>
      </c>
      <c r="C67" s="556" t="s">
        <v>350</v>
      </c>
    </row>
    <row r="68" spans="1:3" s="176" customFormat="1" ht="27.75" customHeight="1">
      <c r="A68" s="54" t="s">
        <v>51</v>
      </c>
      <c r="B68" s="541" t="s">
        <v>1857</v>
      </c>
      <c r="C68" s="556" t="s">
        <v>357</v>
      </c>
    </row>
    <row r="69" spans="1:3" s="175" customFormat="1" ht="27" customHeight="1">
      <c r="A69" s="54" t="s">
        <v>52</v>
      </c>
      <c r="B69" s="541" t="s">
        <v>1858</v>
      </c>
      <c r="C69" s="556" t="s">
        <v>357</v>
      </c>
    </row>
    <row r="70" spans="1:3" s="175" customFormat="1" ht="12">
      <c r="A70" s="52" t="s">
        <v>53</v>
      </c>
      <c r="B70" s="97"/>
      <c r="C70" s="186"/>
    </row>
    <row r="71" spans="1:3" s="176" customFormat="1" ht="111" customHeight="1">
      <c r="A71" s="54" t="s">
        <v>54</v>
      </c>
      <c r="B71" s="541" t="s">
        <v>1859</v>
      </c>
      <c r="C71" s="556" t="s">
        <v>369</v>
      </c>
    </row>
    <row r="72" spans="1:3" s="176" customFormat="1" ht="45" customHeight="1">
      <c r="A72" s="54" t="s">
        <v>205</v>
      </c>
      <c r="B72" s="541"/>
      <c r="C72" s="556" t="s">
        <v>370</v>
      </c>
    </row>
    <row r="73" spans="1:3" s="176" customFormat="1" ht="39" customHeight="1">
      <c r="A73" s="54" t="s">
        <v>206</v>
      </c>
      <c r="B73" s="558"/>
      <c r="C73" s="556" t="s">
        <v>359</v>
      </c>
    </row>
    <row r="74" spans="1:3" s="176" customFormat="1" ht="39" customHeight="1">
      <c r="A74" s="54" t="s">
        <v>207</v>
      </c>
      <c r="B74" s="558"/>
      <c r="C74" s="556" t="s">
        <v>353</v>
      </c>
    </row>
    <row r="75" spans="1:3" s="175" customFormat="1" ht="39.75" customHeight="1">
      <c r="A75" s="54" t="s">
        <v>55</v>
      </c>
      <c r="B75" s="541"/>
      <c r="C75" s="556" t="s">
        <v>350</v>
      </c>
    </row>
    <row r="76" spans="1:3" s="176" customFormat="1" ht="39.75" customHeight="1">
      <c r="A76" s="54" t="s">
        <v>56</v>
      </c>
      <c r="B76" s="541" t="s">
        <v>1837</v>
      </c>
      <c r="C76" s="556" t="s">
        <v>350</v>
      </c>
    </row>
    <row r="77" spans="1:3" s="176" customFormat="1" ht="49.5" customHeight="1">
      <c r="A77" s="54" t="s">
        <v>57</v>
      </c>
      <c r="B77" s="541"/>
      <c r="C77" s="556" t="s">
        <v>360</v>
      </c>
    </row>
    <row r="78" spans="1:3" s="176" customFormat="1" ht="39" customHeight="1">
      <c r="A78" s="54" t="s">
        <v>58</v>
      </c>
      <c r="B78" s="541" t="s">
        <v>1860</v>
      </c>
      <c r="C78" s="556" t="s">
        <v>353</v>
      </c>
    </row>
    <row r="79" spans="1:3" s="176" customFormat="1" ht="26.25" customHeight="1">
      <c r="A79" s="54" t="s">
        <v>59</v>
      </c>
      <c r="B79" s="541" t="s">
        <v>1837</v>
      </c>
      <c r="C79" s="556" t="s">
        <v>357</v>
      </c>
    </row>
    <row r="80" spans="1:3" s="176" customFormat="1" ht="38.25" customHeight="1">
      <c r="A80" s="54" t="s">
        <v>60</v>
      </c>
      <c r="B80" s="541" t="s">
        <v>1861</v>
      </c>
      <c r="C80" s="556" t="s">
        <v>353</v>
      </c>
    </row>
    <row r="81" spans="1:3" s="175" customFormat="1" ht="12">
      <c r="A81" s="52" t="s">
        <v>61</v>
      </c>
      <c r="B81" s="97"/>
      <c r="C81" s="186"/>
    </row>
    <row r="82" spans="1:3" s="176" customFormat="1" ht="101.25" customHeight="1">
      <c r="A82" s="54" t="s">
        <v>62</v>
      </c>
      <c r="B82" s="541" t="s">
        <v>1862</v>
      </c>
      <c r="C82" s="556" t="s">
        <v>369</v>
      </c>
    </row>
    <row r="83" spans="1:3" s="176" customFormat="1" ht="39.75" customHeight="1">
      <c r="A83" s="54" t="s">
        <v>210</v>
      </c>
      <c r="B83" s="541" t="s">
        <v>1863</v>
      </c>
      <c r="C83" s="556" t="s">
        <v>350</v>
      </c>
    </row>
    <row r="84" spans="1:3" s="176" customFormat="1" ht="39" customHeight="1">
      <c r="A84" s="54" t="s">
        <v>211</v>
      </c>
      <c r="B84" s="558"/>
      <c r="C84" s="556" t="s">
        <v>366</v>
      </c>
    </row>
    <row r="85" spans="1:3" s="176" customFormat="1" ht="27" customHeight="1">
      <c r="A85" s="54" t="s">
        <v>212</v>
      </c>
      <c r="B85" s="558"/>
      <c r="C85" s="556" t="s">
        <v>357</v>
      </c>
    </row>
    <row r="86" spans="1:3" s="175" customFormat="1" ht="38.25" customHeight="1">
      <c r="A86" s="54" t="s">
        <v>63</v>
      </c>
      <c r="B86" s="541" t="s">
        <v>1837</v>
      </c>
      <c r="C86" s="556" t="s">
        <v>350</v>
      </c>
    </row>
    <row r="87" spans="1:3" s="176" customFormat="1" ht="40.5" customHeight="1">
      <c r="A87" s="54" t="s">
        <v>64</v>
      </c>
      <c r="B87" s="541" t="s">
        <v>1864</v>
      </c>
      <c r="C87" s="556" t="s">
        <v>353</v>
      </c>
    </row>
    <row r="88" spans="1:3" s="176" customFormat="1" ht="38.25" customHeight="1">
      <c r="A88" s="54" t="s">
        <v>65</v>
      </c>
      <c r="B88" s="541" t="s">
        <v>1865</v>
      </c>
      <c r="C88" s="556" t="s">
        <v>350</v>
      </c>
    </row>
    <row r="89" spans="1:3" s="175" customFormat="1" ht="12">
      <c r="A89" s="52" t="s">
        <v>66</v>
      </c>
      <c r="B89" s="97"/>
      <c r="C89" s="186"/>
    </row>
    <row r="90" spans="1:3" s="176" customFormat="1" ht="62.25" customHeight="1">
      <c r="A90" s="54" t="s">
        <v>67</v>
      </c>
      <c r="B90" s="541" t="s">
        <v>1836</v>
      </c>
      <c r="C90" s="556" t="s">
        <v>371</v>
      </c>
    </row>
    <row r="91" spans="1:3" s="176" customFormat="1" ht="38.25" customHeight="1">
      <c r="A91" s="54" t="s">
        <v>213</v>
      </c>
      <c r="B91" s="318" t="s">
        <v>1837</v>
      </c>
      <c r="C91" s="556" t="s">
        <v>359</v>
      </c>
    </row>
    <row r="92" spans="1:3" s="176" customFormat="1" ht="39" customHeight="1">
      <c r="A92" s="54" t="s">
        <v>68</v>
      </c>
      <c r="B92" s="541" t="s">
        <v>1837</v>
      </c>
      <c r="C92" s="556" t="s">
        <v>363</v>
      </c>
    </row>
    <row r="93" spans="1:3" s="175" customFormat="1" ht="40.5" customHeight="1">
      <c r="A93" s="54" t="s">
        <v>69</v>
      </c>
      <c r="B93" s="541" t="s">
        <v>1866</v>
      </c>
      <c r="C93" s="556" t="s">
        <v>353</v>
      </c>
    </row>
    <row r="94" spans="1:3" s="176" customFormat="1" ht="39" customHeight="1">
      <c r="A94" s="54" t="s">
        <v>70</v>
      </c>
      <c r="B94" s="541" t="s">
        <v>1867</v>
      </c>
      <c r="C94" s="556" t="s">
        <v>372</v>
      </c>
    </row>
    <row r="95" spans="1:3" s="175" customFormat="1" ht="12">
      <c r="A95" s="52" t="s">
        <v>71</v>
      </c>
      <c r="B95" s="97"/>
      <c r="C95" s="186"/>
    </row>
    <row r="96" spans="1:3" s="176" customFormat="1" ht="63" customHeight="1">
      <c r="A96" s="54" t="s">
        <v>72</v>
      </c>
      <c r="B96" s="97" t="s">
        <v>1836</v>
      </c>
      <c r="C96" s="556" t="s">
        <v>373</v>
      </c>
    </row>
    <row r="97" spans="1:3" s="176" customFormat="1" ht="39.75" customHeight="1">
      <c r="A97" s="54" t="s">
        <v>214</v>
      </c>
      <c r="B97" s="97"/>
      <c r="C97" s="556" t="s">
        <v>374</v>
      </c>
    </row>
    <row r="98" spans="1:3" s="176" customFormat="1" ht="28.5" customHeight="1">
      <c r="A98" s="54" t="s">
        <v>215</v>
      </c>
      <c r="B98" s="97"/>
      <c r="C98" s="556" t="s">
        <v>357</v>
      </c>
    </row>
    <row r="99" spans="1:3" s="176" customFormat="1" ht="39.75" customHeight="1">
      <c r="A99" s="54" t="s">
        <v>216</v>
      </c>
      <c r="B99" s="97"/>
      <c r="C99" s="556" t="s">
        <v>350</v>
      </c>
    </row>
    <row r="100" spans="1:3" s="176" customFormat="1" ht="27.75" customHeight="1">
      <c r="A100" s="54" t="s">
        <v>73</v>
      </c>
      <c r="B100" s="97" t="s">
        <v>1833</v>
      </c>
      <c r="C100" s="556" t="s">
        <v>357</v>
      </c>
    </row>
    <row r="101" spans="1:3" s="175" customFormat="1" ht="15" customHeight="1">
      <c r="A101" s="54" t="s">
        <v>74</v>
      </c>
      <c r="B101" s="97" t="s">
        <v>339</v>
      </c>
      <c r="C101" s="556"/>
    </row>
    <row r="102" spans="1:3" s="176" customFormat="1" ht="39" customHeight="1">
      <c r="A102" s="54" t="s">
        <v>75</v>
      </c>
      <c r="B102" s="97"/>
      <c r="C102" s="556" t="s">
        <v>350</v>
      </c>
    </row>
    <row r="103" spans="1:3" s="175" customFormat="1" ht="12">
      <c r="A103" s="52" t="s">
        <v>76</v>
      </c>
      <c r="B103" s="97"/>
      <c r="C103" s="186"/>
    </row>
    <row r="104" spans="1:3" s="176" customFormat="1" ht="90.75" customHeight="1">
      <c r="A104" s="54" t="s">
        <v>77</v>
      </c>
      <c r="B104" s="541" t="s">
        <v>1869</v>
      </c>
      <c r="C104" s="556" t="s">
        <v>375</v>
      </c>
    </row>
    <row r="105" spans="1:3" s="176" customFormat="1" ht="42" customHeight="1">
      <c r="A105" s="54" t="s">
        <v>217</v>
      </c>
      <c r="B105" s="541" t="s">
        <v>1837</v>
      </c>
      <c r="C105" s="556" t="s">
        <v>370</v>
      </c>
    </row>
    <row r="106" spans="1:3" s="176" customFormat="1" ht="40.5" customHeight="1">
      <c r="A106" s="54" t="s">
        <v>218</v>
      </c>
      <c r="B106" s="541" t="s">
        <v>1837</v>
      </c>
      <c r="C106" s="556" t="s">
        <v>363</v>
      </c>
    </row>
    <row r="107" spans="1:3" s="176" customFormat="1" ht="39.75" customHeight="1">
      <c r="A107" s="54" t="s">
        <v>78</v>
      </c>
      <c r="B107" s="541" t="s">
        <v>1837</v>
      </c>
      <c r="C107" s="556" t="s">
        <v>350</v>
      </c>
    </row>
    <row r="108" spans="1:3" s="176" customFormat="1" ht="53.25" customHeight="1">
      <c r="A108" s="54" t="s">
        <v>79</v>
      </c>
      <c r="B108" s="541" t="s">
        <v>1870</v>
      </c>
      <c r="C108" s="556" t="s">
        <v>376</v>
      </c>
    </row>
    <row r="109" spans="1:3" s="176" customFormat="1" ht="57.75" customHeight="1">
      <c r="A109" s="54" t="s">
        <v>80</v>
      </c>
      <c r="B109" s="541" t="s">
        <v>1749</v>
      </c>
      <c r="C109" s="556" t="s">
        <v>377</v>
      </c>
    </row>
  </sheetData>
  <mergeCells count="1">
    <mergeCell ref="A2:C2"/>
  </mergeCells>
  <phoneticPr fontId="67" type="noConversion"/>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3"/>
  <sheetViews>
    <sheetView view="pageBreakPreview" zoomScaleNormal="100" zoomScaleSheetLayoutView="100" workbookViewId="0">
      <selection activeCell="E13" sqref="E13"/>
    </sheetView>
  </sheetViews>
  <sheetFormatPr defaultColWidth="9" defaultRowHeight="13.5"/>
  <cols>
    <col min="1" max="1" width="25.75" style="43" customWidth="1"/>
    <col min="2" max="2" width="7.125" style="44" customWidth="1"/>
    <col min="3" max="7" width="9" style="43" bestFit="1" customWidth="1"/>
    <col min="8" max="8" width="10.25" style="43" bestFit="1" customWidth="1"/>
    <col min="9" max="16384" width="9" style="86"/>
  </cols>
  <sheetData>
    <row r="1" spans="1:11" ht="17.25" customHeight="1">
      <c r="A1" s="204" t="s">
        <v>1449</v>
      </c>
      <c r="B1" s="204"/>
    </row>
    <row r="2" spans="1:11" ht="25.5" customHeight="1">
      <c r="A2" s="593" t="s">
        <v>1001</v>
      </c>
      <c r="B2" s="593"/>
      <c r="C2" s="593"/>
      <c r="D2" s="593"/>
      <c r="E2" s="593"/>
      <c r="F2" s="593"/>
      <c r="G2" s="593"/>
      <c r="H2" s="593"/>
    </row>
    <row r="3" spans="1:11" s="203" customFormat="1" ht="15" customHeight="1">
      <c r="H3" s="205" t="s">
        <v>1</v>
      </c>
    </row>
    <row r="4" spans="1:11" s="42" customFormat="1" ht="54" customHeight="1">
      <c r="A4" s="450" t="s">
        <v>2</v>
      </c>
      <c r="B4" s="49" t="s">
        <v>269</v>
      </c>
      <c r="C4" s="159" t="s">
        <v>1568</v>
      </c>
      <c r="D4" s="159" t="s">
        <v>1569</v>
      </c>
      <c r="E4" s="159" t="s">
        <v>270</v>
      </c>
      <c r="F4" s="159" t="s">
        <v>271</v>
      </c>
      <c r="G4" s="159" t="s">
        <v>1570</v>
      </c>
      <c r="H4" s="159" t="s">
        <v>1571</v>
      </c>
    </row>
    <row r="5" spans="1:11" s="42" customFormat="1">
      <c r="A5" s="594" t="s">
        <v>172</v>
      </c>
      <c r="B5" s="595"/>
      <c r="C5" s="50" t="s">
        <v>10</v>
      </c>
      <c r="D5" s="50" t="s">
        <v>10</v>
      </c>
      <c r="E5" s="50" t="s">
        <v>11</v>
      </c>
      <c r="F5" s="50" t="s">
        <v>11</v>
      </c>
      <c r="G5" s="50" t="s">
        <v>10</v>
      </c>
      <c r="H5" s="50" t="s">
        <v>11</v>
      </c>
      <c r="K5" s="208"/>
    </row>
    <row r="6" spans="1:11" s="42" customFormat="1">
      <c r="A6" s="49" t="s">
        <v>12</v>
      </c>
      <c r="B6" s="51">
        <f t="shared" ref="B6:B56" si="0">SUM(C6:H6)</f>
        <v>46847</v>
      </c>
      <c r="C6" s="51">
        <f t="shared" ref="C6:H6" si="1">SUM(C7,C103)</f>
        <v>11164</v>
      </c>
      <c r="D6" s="51">
        <f t="shared" si="1"/>
        <v>15325</v>
      </c>
      <c r="E6" s="51">
        <f t="shared" si="1"/>
        <v>4500</v>
      </c>
      <c r="F6" s="51">
        <f t="shared" si="1"/>
        <v>9540</v>
      </c>
      <c r="G6" s="51">
        <f t="shared" si="1"/>
        <v>2010</v>
      </c>
      <c r="H6" s="51">
        <f t="shared" si="1"/>
        <v>4308</v>
      </c>
    </row>
    <row r="7" spans="1:11" s="42" customFormat="1">
      <c r="A7" s="75" t="s">
        <v>13</v>
      </c>
      <c r="B7" s="51">
        <f t="shared" si="0"/>
        <v>45501</v>
      </c>
      <c r="C7" s="51">
        <f t="shared" ref="C7:H7" si="2">SUM(C8,C17,C23,C31,C38,C46,C53,C60,C68,C78,C85,C90,C97)</f>
        <v>10220</v>
      </c>
      <c r="D7" s="51">
        <f t="shared" si="2"/>
        <v>15115</v>
      </c>
      <c r="E7" s="51">
        <f t="shared" si="2"/>
        <v>4500</v>
      </c>
      <c r="F7" s="51">
        <f t="shared" si="2"/>
        <v>9540</v>
      </c>
      <c r="G7" s="51">
        <f t="shared" si="2"/>
        <v>2010</v>
      </c>
      <c r="H7" s="51">
        <f t="shared" si="2"/>
        <v>4116</v>
      </c>
    </row>
    <row r="8" spans="1:11" s="42" customFormat="1">
      <c r="A8" s="75" t="s">
        <v>15</v>
      </c>
      <c r="B8" s="51">
        <f t="shared" si="0"/>
        <v>1805</v>
      </c>
      <c r="C8" s="51">
        <f t="shared" ref="C8:F8" si="3">SUM(C9:C13)</f>
        <v>655</v>
      </c>
      <c r="D8" s="51">
        <f t="shared" si="3"/>
        <v>0</v>
      </c>
      <c r="E8" s="51">
        <f t="shared" si="3"/>
        <v>0</v>
      </c>
      <c r="F8" s="51">
        <f t="shared" si="3"/>
        <v>600</v>
      </c>
      <c r="G8" s="51">
        <f>SUM(G9:G16)</f>
        <v>290</v>
      </c>
      <c r="H8" s="51">
        <f>SUM(H9:H16)</f>
        <v>260</v>
      </c>
    </row>
    <row r="9" spans="1:11">
      <c r="A9" s="92" t="s">
        <v>173</v>
      </c>
      <c r="B9" s="51">
        <f t="shared" si="0"/>
        <v>381</v>
      </c>
      <c r="C9" s="206">
        <v>145</v>
      </c>
      <c r="D9" s="206"/>
      <c r="E9" s="206"/>
      <c r="F9" s="206">
        <v>140</v>
      </c>
      <c r="G9" s="206">
        <v>40</v>
      </c>
      <c r="H9" s="206">
        <v>56</v>
      </c>
    </row>
    <row r="10" spans="1:11">
      <c r="A10" s="92" t="s">
        <v>174</v>
      </c>
      <c r="B10" s="51">
        <f t="shared" si="0"/>
        <v>308</v>
      </c>
      <c r="C10" s="206">
        <v>135</v>
      </c>
      <c r="D10" s="206"/>
      <c r="E10" s="206"/>
      <c r="F10" s="206">
        <v>100</v>
      </c>
      <c r="G10" s="206">
        <v>40</v>
      </c>
      <c r="H10" s="206">
        <v>33</v>
      </c>
    </row>
    <row r="11" spans="1:11">
      <c r="A11" s="92" t="s">
        <v>175</v>
      </c>
      <c r="B11" s="51">
        <f t="shared" si="0"/>
        <v>385</v>
      </c>
      <c r="C11" s="206">
        <v>115</v>
      </c>
      <c r="D11" s="206"/>
      <c r="E11" s="206"/>
      <c r="F11" s="206">
        <v>120</v>
      </c>
      <c r="G11" s="206">
        <v>90</v>
      </c>
      <c r="H11" s="206">
        <v>60</v>
      </c>
    </row>
    <row r="12" spans="1:11">
      <c r="A12" s="92" t="s">
        <v>176</v>
      </c>
      <c r="B12" s="51">
        <f t="shared" si="0"/>
        <v>338</v>
      </c>
      <c r="C12" s="206">
        <v>135</v>
      </c>
      <c r="D12" s="206"/>
      <c r="E12" s="206"/>
      <c r="F12" s="206">
        <v>120</v>
      </c>
      <c r="G12" s="206">
        <v>40</v>
      </c>
      <c r="H12" s="206">
        <v>43</v>
      </c>
    </row>
    <row r="13" spans="1:11">
      <c r="A13" s="92" t="s">
        <v>177</v>
      </c>
      <c r="B13" s="51">
        <f t="shared" si="0"/>
        <v>330</v>
      </c>
      <c r="C13" s="206">
        <v>125</v>
      </c>
      <c r="D13" s="206"/>
      <c r="E13" s="206"/>
      <c r="F13" s="206">
        <v>120</v>
      </c>
      <c r="G13" s="206">
        <v>40</v>
      </c>
      <c r="H13" s="206">
        <v>45</v>
      </c>
    </row>
    <row r="14" spans="1:11">
      <c r="A14" s="92" t="s">
        <v>272</v>
      </c>
      <c r="B14" s="51">
        <f t="shared" si="0"/>
        <v>40</v>
      </c>
      <c r="C14" s="206"/>
      <c r="D14" s="206"/>
      <c r="E14" s="206"/>
      <c r="F14" s="206"/>
      <c r="G14" s="206">
        <v>40</v>
      </c>
      <c r="H14" s="206"/>
    </row>
    <row r="15" spans="1:11">
      <c r="A15" s="92" t="s">
        <v>273</v>
      </c>
      <c r="B15" s="51">
        <f t="shared" si="0"/>
        <v>12</v>
      </c>
      <c r="C15" s="206"/>
      <c r="D15" s="206"/>
      <c r="E15" s="206"/>
      <c r="F15" s="206"/>
      <c r="G15" s="206"/>
      <c r="H15" s="206">
        <v>12</v>
      </c>
    </row>
    <row r="16" spans="1:11">
      <c r="A16" s="92" t="s">
        <v>274</v>
      </c>
      <c r="B16" s="51">
        <f t="shared" si="0"/>
        <v>11</v>
      </c>
      <c r="C16" s="206"/>
      <c r="D16" s="206"/>
      <c r="E16" s="206"/>
      <c r="F16" s="206"/>
      <c r="G16" s="206"/>
      <c r="H16" s="206">
        <v>11</v>
      </c>
    </row>
    <row r="17" spans="1:8" s="42" customFormat="1">
      <c r="A17" s="75" t="s">
        <v>17</v>
      </c>
      <c r="B17" s="51">
        <f t="shared" si="0"/>
        <v>1483</v>
      </c>
      <c r="C17" s="51">
        <f t="shared" ref="C17:H17" si="4">SUM(C18:C22)</f>
        <v>655</v>
      </c>
      <c r="D17" s="51">
        <f t="shared" si="4"/>
        <v>0</v>
      </c>
      <c r="E17" s="51">
        <f t="shared" si="4"/>
        <v>0</v>
      </c>
      <c r="F17" s="51">
        <f t="shared" si="4"/>
        <v>580</v>
      </c>
      <c r="G17" s="51">
        <f t="shared" si="4"/>
        <v>150</v>
      </c>
      <c r="H17" s="51">
        <f t="shared" si="4"/>
        <v>98</v>
      </c>
    </row>
    <row r="18" spans="1:8">
      <c r="A18" s="89" t="s">
        <v>178</v>
      </c>
      <c r="B18" s="51">
        <f t="shared" si="0"/>
        <v>297</v>
      </c>
      <c r="C18" s="206">
        <v>135</v>
      </c>
      <c r="D18" s="206"/>
      <c r="E18" s="206"/>
      <c r="F18" s="206">
        <v>100</v>
      </c>
      <c r="G18" s="206">
        <v>50</v>
      </c>
      <c r="H18" s="206">
        <v>12</v>
      </c>
    </row>
    <row r="19" spans="1:8">
      <c r="A19" s="89" t="s">
        <v>179</v>
      </c>
      <c r="B19" s="51">
        <f t="shared" si="0"/>
        <v>296</v>
      </c>
      <c r="C19" s="206">
        <v>135</v>
      </c>
      <c r="D19" s="206"/>
      <c r="E19" s="206"/>
      <c r="F19" s="206">
        <v>100</v>
      </c>
      <c r="G19" s="206">
        <v>50</v>
      </c>
      <c r="H19" s="206">
        <v>11</v>
      </c>
    </row>
    <row r="20" spans="1:8">
      <c r="A20" s="89" t="s">
        <v>180</v>
      </c>
      <c r="B20" s="51">
        <f t="shared" si="0"/>
        <v>255</v>
      </c>
      <c r="C20" s="206">
        <v>135</v>
      </c>
      <c r="D20" s="206"/>
      <c r="E20" s="206"/>
      <c r="F20" s="206">
        <v>120</v>
      </c>
      <c r="G20" s="206"/>
      <c r="H20" s="206"/>
    </row>
    <row r="21" spans="1:8">
      <c r="A21" s="89" t="s">
        <v>19</v>
      </c>
      <c r="B21" s="51">
        <f t="shared" si="0"/>
        <v>275</v>
      </c>
      <c r="C21" s="206">
        <v>125</v>
      </c>
      <c r="D21" s="206"/>
      <c r="E21" s="206"/>
      <c r="F21" s="206">
        <v>120</v>
      </c>
      <c r="G21" s="206"/>
      <c r="H21" s="206">
        <v>30</v>
      </c>
    </row>
    <row r="22" spans="1:8">
      <c r="A22" s="89" t="s">
        <v>20</v>
      </c>
      <c r="B22" s="51">
        <f t="shared" si="0"/>
        <v>360</v>
      </c>
      <c r="C22" s="206">
        <v>125</v>
      </c>
      <c r="D22" s="206"/>
      <c r="E22" s="206"/>
      <c r="F22" s="206">
        <v>140</v>
      </c>
      <c r="G22" s="206">
        <v>50</v>
      </c>
      <c r="H22" s="206">
        <v>45</v>
      </c>
    </row>
    <row r="23" spans="1:8" s="42" customFormat="1">
      <c r="A23" s="75" t="s">
        <v>21</v>
      </c>
      <c r="B23" s="51">
        <f t="shared" si="0"/>
        <v>11762</v>
      </c>
      <c r="C23" s="51">
        <f t="shared" ref="C23:H23" si="5">SUM(C24:C30)</f>
        <v>925</v>
      </c>
      <c r="D23" s="51">
        <f t="shared" si="5"/>
        <v>8156</v>
      </c>
      <c r="E23" s="51">
        <f t="shared" si="5"/>
        <v>996</v>
      </c>
      <c r="F23" s="51">
        <f t="shared" si="5"/>
        <v>940</v>
      </c>
      <c r="G23" s="51">
        <f t="shared" si="5"/>
        <v>250</v>
      </c>
      <c r="H23" s="51">
        <f t="shared" si="5"/>
        <v>495</v>
      </c>
    </row>
    <row r="24" spans="1:8">
      <c r="A24" s="89" t="s">
        <v>181</v>
      </c>
      <c r="B24" s="51">
        <f t="shared" si="0"/>
        <v>3864</v>
      </c>
      <c r="C24" s="206">
        <v>125</v>
      </c>
      <c r="D24" s="206">
        <v>3360</v>
      </c>
      <c r="E24" s="206">
        <v>136</v>
      </c>
      <c r="F24" s="206">
        <v>130</v>
      </c>
      <c r="G24" s="206">
        <v>40</v>
      </c>
      <c r="H24" s="206">
        <v>73</v>
      </c>
    </row>
    <row r="25" spans="1:8">
      <c r="A25" s="92" t="s">
        <v>182</v>
      </c>
      <c r="B25" s="51">
        <f t="shared" si="0"/>
        <v>473</v>
      </c>
      <c r="C25" s="206">
        <v>115</v>
      </c>
      <c r="D25" s="206">
        <v>53</v>
      </c>
      <c r="E25" s="206">
        <v>136</v>
      </c>
      <c r="F25" s="206">
        <v>100</v>
      </c>
      <c r="G25" s="206">
        <v>40</v>
      </c>
      <c r="H25" s="206">
        <v>29</v>
      </c>
    </row>
    <row r="26" spans="1:8">
      <c r="A26" s="89" t="s">
        <v>23</v>
      </c>
      <c r="B26" s="51">
        <f t="shared" si="0"/>
        <v>897</v>
      </c>
      <c r="C26" s="206">
        <v>125</v>
      </c>
      <c r="D26" s="206">
        <v>400</v>
      </c>
      <c r="E26" s="206">
        <v>150</v>
      </c>
      <c r="F26" s="206">
        <v>150</v>
      </c>
      <c r="G26" s="206"/>
      <c r="H26" s="206">
        <v>72</v>
      </c>
    </row>
    <row r="27" spans="1:8">
      <c r="A27" s="89" t="s">
        <v>24</v>
      </c>
      <c r="B27" s="51">
        <f t="shared" si="0"/>
        <v>809</v>
      </c>
      <c r="C27" s="206">
        <v>145</v>
      </c>
      <c r="D27" s="206">
        <v>260</v>
      </c>
      <c r="E27" s="206">
        <v>136</v>
      </c>
      <c r="F27" s="206">
        <v>150</v>
      </c>
      <c r="G27" s="206">
        <v>40</v>
      </c>
      <c r="H27" s="206">
        <v>78</v>
      </c>
    </row>
    <row r="28" spans="1:8">
      <c r="A28" s="89" t="s">
        <v>25</v>
      </c>
      <c r="B28" s="51">
        <f t="shared" si="0"/>
        <v>4379</v>
      </c>
      <c r="C28" s="206">
        <v>155</v>
      </c>
      <c r="D28" s="206">
        <v>3811</v>
      </c>
      <c r="E28" s="206">
        <v>151</v>
      </c>
      <c r="F28" s="206">
        <v>130</v>
      </c>
      <c r="G28" s="206">
        <v>40</v>
      </c>
      <c r="H28" s="206">
        <v>92</v>
      </c>
    </row>
    <row r="29" spans="1:8">
      <c r="A29" s="89" t="s">
        <v>26</v>
      </c>
      <c r="B29" s="51">
        <f t="shared" si="0"/>
        <v>768</v>
      </c>
      <c r="C29" s="206">
        <v>135</v>
      </c>
      <c r="D29" s="206">
        <v>225</v>
      </c>
      <c r="E29" s="206">
        <v>151</v>
      </c>
      <c r="F29" s="206">
        <v>130</v>
      </c>
      <c r="G29" s="206">
        <v>40</v>
      </c>
      <c r="H29" s="206">
        <v>87</v>
      </c>
    </row>
    <row r="30" spans="1:8">
      <c r="A30" s="89" t="s">
        <v>27</v>
      </c>
      <c r="B30" s="51">
        <f t="shared" si="0"/>
        <v>572</v>
      </c>
      <c r="C30" s="206">
        <v>125</v>
      </c>
      <c r="D30" s="206">
        <v>47</v>
      </c>
      <c r="E30" s="206">
        <v>136</v>
      </c>
      <c r="F30" s="206">
        <v>150</v>
      </c>
      <c r="G30" s="206">
        <v>50</v>
      </c>
      <c r="H30" s="206">
        <v>64</v>
      </c>
    </row>
    <row r="31" spans="1:8" s="42" customFormat="1">
      <c r="A31" s="75" t="s">
        <v>28</v>
      </c>
      <c r="B31" s="51">
        <f t="shared" si="0"/>
        <v>1309</v>
      </c>
      <c r="C31" s="51">
        <f t="shared" ref="C31:H31" si="6">SUM(C32:C37)</f>
        <v>530</v>
      </c>
      <c r="D31" s="51">
        <f t="shared" si="6"/>
        <v>0</v>
      </c>
      <c r="E31" s="51">
        <f t="shared" si="6"/>
        <v>0</v>
      </c>
      <c r="F31" s="51">
        <f t="shared" si="6"/>
        <v>460</v>
      </c>
      <c r="G31" s="51">
        <f t="shared" si="6"/>
        <v>180</v>
      </c>
      <c r="H31" s="51">
        <f t="shared" si="6"/>
        <v>139</v>
      </c>
    </row>
    <row r="32" spans="1:8">
      <c r="A32" s="92" t="s">
        <v>187</v>
      </c>
      <c r="B32" s="51">
        <f t="shared" si="0"/>
        <v>342</v>
      </c>
      <c r="C32" s="206">
        <v>125</v>
      </c>
      <c r="D32" s="206"/>
      <c r="E32" s="206"/>
      <c r="F32" s="206">
        <v>100</v>
      </c>
      <c r="G32" s="206">
        <v>90</v>
      </c>
      <c r="H32" s="206">
        <v>27</v>
      </c>
    </row>
    <row r="33" spans="1:8">
      <c r="A33" s="92" t="s">
        <v>188</v>
      </c>
      <c r="B33" s="51">
        <f t="shared" si="0"/>
        <v>343</v>
      </c>
      <c r="C33" s="206">
        <v>145</v>
      </c>
      <c r="D33" s="206"/>
      <c r="E33" s="206"/>
      <c r="F33" s="206">
        <v>120</v>
      </c>
      <c r="G33" s="206">
        <v>50</v>
      </c>
      <c r="H33" s="206">
        <v>28</v>
      </c>
    </row>
    <row r="34" spans="1:8">
      <c r="A34" s="92" t="s">
        <v>189</v>
      </c>
      <c r="B34" s="51">
        <f t="shared" si="0"/>
        <v>259</v>
      </c>
      <c r="C34" s="206">
        <v>135</v>
      </c>
      <c r="D34" s="206"/>
      <c r="E34" s="206"/>
      <c r="F34" s="206">
        <v>100</v>
      </c>
      <c r="G34" s="206"/>
      <c r="H34" s="206">
        <v>24</v>
      </c>
    </row>
    <row r="35" spans="1:8">
      <c r="A35" s="92" t="s">
        <v>275</v>
      </c>
      <c r="B35" s="51">
        <f t="shared" si="0"/>
        <v>9</v>
      </c>
      <c r="C35" s="206"/>
      <c r="D35" s="206"/>
      <c r="E35" s="206"/>
      <c r="F35" s="206"/>
      <c r="G35" s="206"/>
      <c r="H35" s="206">
        <v>9</v>
      </c>
    </row>
    <row r="36" spans="1:8">
      <c r="A36" s="92" t="s">
        <v>276</v>
      </c>
      <c r="B36" s="51">
        <f t="shared" si="0"/>
        <v>9</v>
      </c>
      <c r="C36" s="206"/>
      <c r="D36" s="206"/>
      <c r="E36" s="206"/>
      <c r="F36" s="206"/>
      <c r="G36" s="206"/>
      <c r="H36" s="206">
        <v>9</v>
      </c>
    </row>
    <row r="37" spans="1:8">
      <c r="A37" s="89" t="s">
        <v>30</v>
      </c>
      <c r="B37" s="51">
        <f t="shared" si="0"/>
        <v>347</v>
      </c>
      <c r="C37" s="206">
        <v>125</v>
      </c>
      <c r="D37" s="206"/>
      <c r="E37" s="206"/>
      <c r="F37" s="206">
        <v>140</v>
      </c>
      <c r="G37" s="206">
        <v>40</v>
      </c>
      <c r="H37" s="206">
        <v>42</v>
      </c>
    </row>
    <row r="38" spans="1:8" s="42" customFormat="1">
      <c r="A38" s="75" t="s">
        <v>31</v>
      </c>
      <c r="B38" s="51">
        <f t="shared" si="0"/>
        <v>1964</v>
      </c>
      <c r="C38" s="51">
        <f t="shared" ref="C38:H38" si="7">SUM(C39:C45)</f>
        <v>915</v>
      </c>
      <c r="D38" s="51">
        <f t="shared" si="7"/>
        <v>0</v>
      </c>
      <c r="E38" s="51">
        <f t="shared" si="7"/>
        <v>0</v>
      </c>
      <c r="F38" s="51">
        <f t="shared" si="7"/>
        <v>800</v>
      </c>
      <c r="G38" s="51">
        <f t="shared" si="7"/>
        <v>90</v>
      </c>
      <c r="H38" s="51">
        <f t="shared" si="7"/>
        <v>159</v>
      </c>
    </row>
    <row r="39" spans="1:8">
      <c r="A39" s="89" t="s">
        <v>190</v>
      </c>
      <c r="B39" s="51">
        <f t="shared" si="0"/>
        <v>292</v>
      </c>
      <c r="C39" s="206">
        <v>135</v>
      </c>
      <c r="D39" s="206"/>
      <c r="E39" s="206"/>
      <c r="F39" s="206">
        <v>120</v>
      </c>
      <c r="G39" s="206"/>
      <c r="H39" s="206">
        <v>37</v>
      </c>
    </row>
    <row r="40" spans="1:8">
      <c r="A40" s="92" t="s">
        <v>191</v>
      </c>
      <c r="B40" s="51">
        <f t="shared" si="0"/>
        <v>228</v>
      </c>
      <c r="C40" s="206">
        <v>115</v>
      </c>
      <c r="D40" s="206"/>
      <c r="E40" s="206"/>
      <c r="F40" s="206">
        <v>100</v>
      </c>
      <c r="G40" s="206"/>
      <c r="H40" s="206">
        <v>13</v>
      </c>
    </row>
    <row r="41" spans="1:8">
      <c r="A41" s="92" t="s">
        <v>192</v>
      </c>
      <c r="B41" s="51">
        <f t="shared" si="0"/>
        <v>245</v>
      </c>
      <c r="C41" s="206">
        <v>135</v>
      </c>
      <c r="D41" s="206"/>
      <c r="E41" s="206"/>
      <c r="F41" s="206">
        <v>100</v>
      </c>
      <c r="G41" s="206"/>
      <c r="H41" s="206">
        <v>10</v>
      </c>
    </row>
    <row r="42" spans="1:8">
      <c r="A42" s="89" t="s">
        <v>33</v>
      </c>
      <c r="B42" s="51">
        <f t="shared" si="0"/>
        <v>268</v>
      </c>
      <c r="C42" s="206">
        <v>145</v>
      </c>
      <c r="D42" s="206"/>
      <c r="E42" s="206"/>
      <c r="F42" s="206">
        <v>100</v>
      </c>
      <c r="G42" s="206"/>
      <c r="H42" s="206">
        <v>23</v>
      </c>
    </row>
    <row r="43" spans="1:8">
      <c r="A43" s="89" t="s">
        <v>34</v>
      </c>
      <c r="B43" s="51">
        <f t="shared" si="0"/>
        <v>347</v>
      </c>
      <c r="C43" s="206">
        <v>125</v>
      </c>
      <c r="D43" s="206"/>
      <c r="E43" s="206"/>
      <c r="F43" s="206">
        <v>140</v>
      </c>
      <c r="G43" s="206">
        <v>50</v>
      </c>
      <c r="H43" s="206">
        <v>32</v>
      </c>
    </row>
    <row r="44" spans="1:8">
      <c r="A44" s="89" t="s">
        <v>35</v>
      </c>
      <c r="B44" s="51">
        <f t="shared" si="0"/>
        <v>274</v>
      </c>
      <c r="C44" s="206">
        <v>125</v>
      </c>
      <c r="D44" s="206"/>
      <c r="E44" s="206"/>
      <c r="F44" s="206">
        <v>120</v>
      </c>
      <c r="G44" s="206"/>
      <c r="H44" s="206">
        <v>29</v>
      </c>
    </row>
    <row r="45" spans="1:8">
      <c r="A45" s="89" t="s">
        <v>36</v>
      </c>
      <c r="B45" s="51">
        <f t="shared" si="0"/>
        <v>310</v>
      </c>
      <c r="C45" s="206">
        <v>135</v>
      </c>
      <c r="D45" s="206"/>
      <c r="E45" s="206"/>
      <c r="F45" s="206">
        <v>120</v>
      </c>
      <c r="G45" s="206">
        <v>40</v>
      </c>
      <c r="H45" s="206">
        <v>15</v>
      </c>
    </row>
    <row r="46" spans="1:8" s="42" customFormat="1">
      <c r="A46" s="75" t="s">
        <v>37</v>
      </c>
      <c r="B46" s="51">
        <f t="shared" si="0"/>
        <v>2155</v>
      </c>
      <c r="C46" s="51">
        <f t="shared" ref="C46:H46" si="8">SUM(C47:C52)</f>
        <v>850</v>
      </c>
      <c r="D46" s="51">
        <f t="shared" si="8"/>
        <v>0</v>
      </c>
      <c r="E46" s="51">
        <f t="shared" si="8"/>
        <v>0</v>
      </c>
      <c r="F46" s="51">
        <f t="shared" si="8"/>
        <v>780</v>
      </c>
      <c r="G46" s="51">
        <f t="shared" si="8"/>
        <v>100</v>
      </c>
      <c r="H46" s="51">
        <f t="shared" si="8"/>
        <v>425</v>
      </c>
    </row>
    <row r="47" spans="1:8">
      <c r="A47" s="89" t="s">
        <v>193</v>
      </c>
      <c r="B47" s="51">
        <f t="shared" si="0"/>
        <v>324</v>
      </c>
      <c r="C47" s="206">
        <v>125</v>
      </c>
      <c r="D47" s="206"/>
      <c r="E47" s="206"/>
      <c r="F47" s="206">
        <v>120</v>
      </c>
      <c r="G47" s="206"/>
      <c r="H47" s="206">
        <v>79</v>
      </c>
    </row>
    <row r="48" spans="1:8">
      <c r="A48" s="207" t="s">
        <v>194</v>
      </c>
      <c r="B48" s="51">
        <f t="shared" si="0"/>
        <v>369</v>
      </c>
      <c r="C48" s="206">
        <v>145</v>
      </c>
      <c r="D48" s="206"/>
      <c r="E48" s="206"/>
      <c r="F48" s="206">
        <v>120</v>
      </c>
      <c r="G48" s="206">
        <v>50</v>
      </c>
      <c r="H48" s="206">
        <v>54</v>
      </c>
    </row>
    <row r="49" spans="1:8">
      <c r="A49" s="89" t="s">
        <v>39</v>
      </c>
      <c r="B49" s="51">
        <f t="shared" si="0"/>
        <v>332</v>
      </c>
      <c r="C49" s="206">
        <v>155</v>
      </c>
      <c r="D49" s="206"/>
      <c r="E49" s="206"/>
      <c r="F49" s="206">
        <v>120</v>
      </c>
      <c r="G49" s="206"/>
      <c r="H49" s="206">
        <v>57</v>
      </c>
    </row>
    <row r="50" spans="1:8">
      <c r="A50" s="89" t="s">
        <v>40</v>
      </c>
      <c r="B50" s="51">
        <f t="shared" si="0"/>
        <v>349</v>
      </c>
      <c r="C50" s="206">
        <v>145</v>
      </c>
      <c r="D50" s="206"/>
      <c r="E50" s="206"/>
      <c r="F50" s="206">
        <v>130</v>
      </c>
      <c r="G50" s="206"/>
      <c r="H50" s="206">
        <v>74</v>
      </c>
    </row>
    <row r="51" spans="1:8">
      <c r="A51" s="89" t="s">
        <v>41</v>
      </c>
      <c r="B51" s="51">
        <f t="shared" si="0"/>
        <v>377</v>
      </c>
      <c r="C51" s="206">
        <v>135</v>
      </c>
      <c r="D51" s="206"/>
      <c r="E51" s="206"/>
      <c r="F51" s="206">
        <v>150</v>
      </c>
      <c r="G51" s="206"/>
      <c r="H51" s="206">
        <v>92</v>
      </c>
    </row>
    <row r="52" spans="1:8">
      <c r="A52" s="89" t="s">
        <v>42</v>
      </c>
      <c r="B52" s="51">
        <f t="shared" si="0"/>
        <v>404</v>
      </c>
      <c r="C52" s="206">
        <v>145</v>
      </c>
      <c r="D52" s="206"/>
      <c r="E52" s="206"/>
      <c r="F52" s="206">
        <v>140</v>
      </c>
      <c r="G52" s="206">
        <v>50</v>
      </c>
      <c r="H52" s="206">
        <v>69</v>
      </c>
    </row>
    <row r="53" spans="1:8" s="42" customFormat="1">
      <c r="A53" s="75" t="s">
        <v>43</v>
      </c>
      <c r="B53" s="51">
        <f t="shared" si="0"/>
        <v>2515</v>
      </c>
      <c r="C53" s="51">
        <f t="shared" ref="C53:H53" si="9">SUM(C54:C59)</f>
        <v>685</v>
      </c>
      <c r="D53" s="51">
        <f t="shared" si="9"/>
        <v>255</v>
      </c>
      <c r="E53" s="51">
        <f t="shared" si="9"/>
        <v>438</v>
      </c>
      <c r="F53" s="51">
        <f t="shared" si="9"/>
        <v>640</v>
      </c>
      <c r="G53" s="51">
        <f t="shared" si="9"/>
        <v>150</v>
      </c>
      <c r="H53" s="51">
        <f t="shared" si="9"/>
        <v>347</v>
      </c>
    </row>
    <row r="54" spans="1:8">
      <c r="A54" s="89" t="s">
        <v>196</v>
      </c>
      <c r="B54" s="51">
        <f t="shared" si="0"/>
        <v>517</v>
      </c>
      <c r="C54" s="206">
        <v>145</v>
      </c>
      <c r="D54" s="206"/>
      <c r="E54" s="206">
        <v>136</v>
      </c>
      <c r="F54" s="206">
        <v>120</v>
      </c>
      <c r="G54" s="206">
        <v>50</v>
      </c>
      <c r="H54" s="206">
        <v>66</v>
      </c>
    </row>
    <row r="55" spans="1:8">
      <c r="A55" s="89" t="s">
        <v>197</v>
      </c>
      <c r="B55" s="51">
        <f t="shared" si="0"/>
        <v>260</v>
      </c>
      <c r="C55" s="206">
        <v>135</v>
      </c>
      <c r="D55" s="206"/>
      <c r="E55" s="206"/>
      <c r="F55" s="206">
        <v>100</v>
      </c>
      <c r="G55" s="206"/>
      <c r="H55" s="206">
        <v>25</v>
      </c>
    </row>
    <row r="56" spans="1:8">
      <c r="A56" s="89" t="s">
        <v>277</v>
      </c>
      <c r="B56" s="51">
        <f t="shared" si="0"/>
        <v>50</v>
      </c>
      <c r="C56" s="206"/>
      <c r="D56" s="206"/>
      <c r="E56" s="206"/>
      <c r="F56" s="206"/>
      <c r="G56" s="206">
        <v>50</v>
      </c>
      <c r="H56" s="206"/>
    </row>
    <row r="57" spans="1:8">
      <c r="A57" s="89" t="s">
        <v>45</v>
      </c>
      <c r="B57" s="51">
        <f>SUM(C57:H57)</f>
        <v>566</v>
      </c>
      <c r="C57" s="206">
        <v>125</v>
      </c>
      <c r="D57" s="206"/>
      <c r="E57" s="206">
        <v>151</v>
      </c>
      <c r="F57" s="206">
        <v>130</v>
      </c>
      <c r="G57" s="206">
        <v>50</v>
      </c>
      <c r="H57" s="206">
        <v>110</v>
      </c>
    </row>
    <row r="58" spans="1:8">
      <c r="A58" s="89" t="s">
        <v>46</v>
      </c>
      <c r="B58" s="51">
        <f>SUM(C58:H58)</f>
        <v>779</v>
      </c>
      <c r="C58" s="206">
        <v>135</v>
      </c>
      <c r="D58" s="206">
        <v>255</v>
      </c>
      <c r="E58" s="206">
        <v>151</v>
      </c>
      <c r="F58" s="206">
        <v>150</v>
      </c>
      <c r="G58" s="206"/>
      <c r="H58" s="206">
        <v>88</v>
      </c>
    </row>
    <row r="59" spans="1:8" s="42" customFormat="1">
      <c r="A59" s="89" t="s">
        <v>47</v>
      </c>
      <c r="B59" s="51">
        <f>SUM(C59:H59)</f>
        <v>343</v>
      </c>
      <c r="C59" s="206">
        <v>145</v>
      </c>
      <c r="D59" s="206"/>
      <c r="E59" s="206"/>
      <c r="F59" s="206">
        <v>140</v>
      </c>
      <c r="G59" s="206"/>
      <c r="H59" s="206">
        <v>58</v>
      </c>
    </row>
    <row r="60" spans="1:8" s="42" customFormat="1">
      <c r="A60" s="75" t="s">
        <v>48</v>
      </c>
      <c r="B60" s="51">
        <f>SUM(C60:H60)</f>
        <v>4757</v>
      </c>
      <c r="C60" s="51">
        <f t="shared" ref="C60:H60" si="10">SUM(C61:C67)</f>
        <v>935</v>
      </c>
      <c r="D60" s="51">
        <f t="shared" si="10"/>
        <v>1571</v>
      </c>
      <c r="E60" s="51">
        <f t="shared" si="10"/>
        <v>861</v>
      </c>
      <c r="F60" s="51">
        <f t="shared" si="10"/>
        <v>900</v>
      </c>
      <c r="G60" s="51">
        <f t="shared" si="10"/>
        <v>80</v>
      </c>
      <c r="H60" s="51">
        <f t="shared" si="10"/>
        <v>410</v>
      </c>
    </row>
    <row r="61" spans="1:8">
      <c r="A61" s="89" t="s">
        <v>200</v>
      </c>
      <c r="B61" s="51">
        <f t="shared" ref="B61:B97" si="11">SUM(C61:H61)</f>
        <v>859</v>
      </c>
      <c r="C61" s="206">
        <v>155</v>
      </c>
      <c r="D61" s="206">
        <v>350</v>
      </c>
      <c r="E61" s="206">
        <v>151</v>
      </c>
      <c r="F61" s="206">
        <v>130</v>
      </c>
      <c r="G61" s="206"/>
      <c r="H61" s="206">
        <v>73</v>
      </c>
    </row>
    <row r="62" spans="1:8">
      <c r="A62" s="92" t="s">
        <v>201</v>
      </c>
      <c r="B62" s="51">
        <f t="shared" si="11"/>
        <v>335</v>
      </c>
      <c r="C62" s="206">
        <v>125</v>
      </c>
      <c r="D62" s="206"/>
      <c r="E62" s="206"/>
      <c r="F62" s="206">
        <v>150</v>
      </c>
      <c r="G62" s="206"/>
      <c r="H62" s="206">
        <v>60</v>
      </c>
    </row>
    <row r="63" spans="1:8">
      <c r="A63" s="92" t="s">
        <v>202</v>
      </c>
      <c r="B63" s="51">
        <f t="shared" si="11"/>
        <v>384</v>
      </c>
      <c r="C63" s="206">
        <v>135</v>
      </c>
      <c r="D63" s="206"/>
      <c r="E63" s="206">
        <v>136</v>
      </c>
      <c r="F63" s="206">
        <v>100</v>
      </c>
      <c r="G63" s="206"/>
      <c r="H63" s="206">
        <v>13</v>
      </c>
    </row>
    <row r="64" spans="1:8">
      <c r="A64" s="92" t="s">
        <v>203</v>
      </c>
      <c r="B64" s="51">
        <f t="shared" si="11"/>
        <v>543</v>
      </c>
      <c r="C64" s="206">
        <v>145</v>
      </c>
      <c r="D64" s="206">
        <v>40</v>
      </c>
      <c r="E64" s="206">
        <v>136</v>
      </c>
      <c r="F64" s="206">
        <v>140</v>
      </c>
      <c r="G64" s="206">
        <v>40</v>
      </c>
      <c r="H64" s="206">
        <v>42</v>
      </c>
    </row>
    <row r="65" spans="1:8">
      <c r="A65" s="89" t="s">
        <v>50</v>
      </c>
      <c r="B65" s="51">
        <f t="shared" si="11"/>
        <v>421</v>
      </c>
      <c r="C65" s="206">
        <v>125</v>
      </c>
      <c r="D65" s="206"/>
      <c r="E65" s="206">
        <v>136</v>
      </c>
      <c r="F65" s="206">
        <v>120</v>
      </c>
      <c r="G65" s="206"/>
      <c r="H65" s="206">
        <v>40</v>
      </c>
    </row>
    <row r="66" spans="1:8">
      <c r="A66" s="89" t="s">
        <v>51</v>
      </c>
      <c r="B66" s="51">
        <f t="shared" si="11"/>
        <v>1672</v>
      </c>
      <c r="C66" s="206">
        <v>125</v>
      </c>
      <c r="D66" s="206">
        <v>1181</v>
      </c>
      <c r="E66" s="206">
        <v>151</v>
      </c>
      <c r="F66" s="206">
        <v>130</v>
      </c>
      <c r="G66" s="206"/>
      <c r="H66" s="206">
        <v>85</v>
      </c>
    </row>
    <row r="67" spans="1:8" s="42" customFormat="1">
      <c r="A67" s="89" t="s">
        <v>52</v>
      </c>
      <c r="B67" s="51">
        <f t="shared" si="11"/>
        <v>543</v>
      </c>
      <c r="C67" s="206">
        <v>125</v>
      </c>
      <c r="D67" s="206"/>
      <c r="E67" s="206">
        <v>151</v>
      </c>
      <c r="F67" s="206">
        <v>130</v>
      </c>
      <c r="G67" s="206">
        <v>40</v>
      </c>
      <c r="H67" s="206">
        <v>97</v>
      </c>
    </row>
    <row r="68" spans="1:8" s="42" customFormat="1">
      <c r="A68" s="75" t="s">
        <v>53</v>
      </c>
      <c r="B68" s="51">
        <f t="shared" si="11"/>
        <v>8770</v>
      </c>
      <c r="C68" s="51">
        <f t="shared" ref="C68:H68" si="12">SUM(C69:C77)</f>
        <v>1275</v>
      </c>
      <c r="D68" s="51">
        <f t="shared" si="12"/>
        <v>4435</v>
      </c>
      <c r="E68" s="51">
        <f t="shared" si="12"/>
        <v>1012</v>
      </c>
      <c r="F68" s="51">
        <f t="shared" si="12"/>
        <v>1240</v>
      </c>
      <c r="G68" s="51">
        <f t="shared" si="12"/>
        <v>130</v>
      </c>
      <c r="H68" s="51">
        <f t="shared" si="12"/>
        <v>678</v>
      </c>
    </row>
    <row r="69" spans="1:8">
      <c r="A69" s="89" t="s">
        <v>205</v>
      </c>
      <c r="B69" s="51">
        <f t="shared" si="11"/>
        <v>552</v>
      </c>
      <c r="C69" s="206">
        <v>155</v>
      </c>
      <c r="D69" s="206"/>
      <c r="E69" s="206">
        <v>136</v>
      </c>
      <c r="F69" s="206">
        <v>130</v>
      </c>
      <c r="G69" s="206">
        <v>30</v>
      </c>
      <c r="H69" s="206">
        <v>101</v>
      </c>
    </row>
    <row r="70" spans="1:8">
      <c r="A70" s="89" t="s">
        <v>206</v>
      </c>
      <c r="B70" s="51">
        <f t="shared" si="11"/>
        <v>370</v>
      </c>
      <c r="C70" s="206">
        <v>155</v>
      </c>
      <c r="D70" s="206"/>
      <c r="E70" s="206"/>
      <c r="F70" s="206">
        <v>140</v>
      </c>
      <c r="G70" s="206">
        <v>30</v>
      </c>
      <c r="H70" s="206">
        <v>45</v>
      </c>
    </row>
    <row r="71" spans="1:8">
      <c r="A71" s="89" t="s">
        <v>207</v>
      </c>
      <c r="B71" s="51">
        <f t="shared" si="11"/>
        <v>339</v>
      </c>
      <c r="C71" s="206">
        <v>145</v>
      </c>
      <c r="D71" s="206"/>
      <c r="E71" s="206"/>
      <c r="F71" s="206">
        <v>120</v>
      </c>
      <c r="G71" s="206">
        <v>30</v>
      </c>
      <c r="H71" s="206">
        <v>44</v>
      </c>
    </row>
    <row r="72" spans="1:8" s="42" customFormat="1">
      <c r="A72" s="89" t="s">
        <v>55</v>
      </c>
      <c r="B72" s="51">
        <f t="shared" si="11"/>
        <v>606</v>
      </c>
      <c r="C72" s="206">
        <v>155</v>
      </c>
      <c r="D72" s="206"/>
      <c r="E72" s="206">
        <v>136</v>
      </c>
      <c r="F72" s="206">
        <v>150</v>
      </c>
      <c r="G72" s="206">
        <v>40</v>
      </c>
      <c r="H72" s="206">
        <v>125</v>
      </c>
    </row>
    <row r="73" spans="1:8">
      <c r="A73" s="89" t="s">
        <v>56</v>
      </c>
      <c r="B73" s="51">
        <f t="shared" si="11"/>
        <v>1254</v>
      </c>
      <c r="C73" s="206">
        <v>125</v>
      </c>
      <c r="D73" s="206">
        <v>800</v>
      </c>
      <c r="E73" s="206">
        <v>136</v>
      </c>
      <c r="F73" s="206">
        <v>140</v>
      </c>
      <c r="G73" s="206"/>
      <c r="H73" s="206">
        <v>53</v>
      </c>
    </row>
    <row r="74" spans="1:8">
      <c r="A74" s="89" t="s">
        <v>57</v>
      </c>
      <c r="B74" s="51">
        <f t="shared" si="11"/>
        <v>546</v>
      </c>
      <c r="C74" s="206">
        <v>135</v>
      </c>
      <c r="D74" s="206"/>
      <c r="E74" s="206">
        <v>151</v>
      </c>
      <c r="F74" s="206">
        <v>150</v>
      </c>
      <c r="G74" s="206"/>
      <c r="H74" s="206">
        <v>110</v>
      </c>
    </row>
    <row r="75" spans="1:8">
      <c r="A75" s="89" t="s">
        <v>58</v>
      </c>
      <c r="B75" s="51">
        <f t="shared" si="11"/>
        <v>2479</v>
      </c>
      <c r="C75" s="206">
        <v>135</v>
      </c>
      <c r="D75" s="206">
        <v>1975</v>
      </c>
      <c r="E75" s="206">
        <v>151</v>
      </c>
      <c r="F75" s="206">
        <v>130</v>
      </c>
      <c r="G75" s="206"/>
      <c r="H75" s="206">
        <v>88</v>
      </c>
    </row>
    <row r="76" spans="1:8">
      <c r="A76" s="89" t="s">
        <v>59</v>
      </c>
      <c r="B76" s="51">
        <f t="shared" si="11"/>
        <v>1558</v>
      </c>
      <c r="C76" s="206">
        <v>135</v>
      </c>
      <c r="D76" s="206">
        <v>1060</v>
      </c>
      <c r="E76" s="206">
        <v>151</v>
      </c>
      <c r="F76" s="206">
        <v>150</v>
      </c>
      <c r="G76" s="206"/>
      <c r="H76" s="206">
        <v>62</v>
      </c>
    </row>
    <row r="77" spans="1:8">
      <c r="A77" s="89" t="s">
        <v>60</v>
      </c>
      <c r="B77" s="51">
        <f t="shared" si="11"/>
        <v>1066</v>
      </c>
      <c r="C77" s="206">
        <v>135</v>
      </c>
      <c r="D77" s="206">
        <v>600</v>
      </c>
      <c r="E77" s="206">
        <v>151</v>
      </c>
      <c r="F77" s="206">
        <v>130</v>
      </c>
      <c r="G77" s="206"/>
      <c r="H77" s="206">
        <v>50</v>
      </c>
    </row>
    <row r="78" spans="1:8" s="42" customFormat="1">
      <c r="A78" s="75" t="s">
        <v>61</v>
      </c>
      <c r="B78" s="51">
        <f t="shared" si="11"/>
        <v>2444</v>
      </c>
      <c r="C78" s="51">
        <f t="shared" ref="C78:H78" si="13">SUM(C79:C84)</f>
        <v>790</v>
      </c>
      <c r="D78" s="51">
        <f t="shared" si="13"/>
        <v>0</v>
      </c>
      <c r="E78" s="51">
        <f t="shared" si="13"/>
        <v>438</v>
      </c>
      <c r="F78" s="51">
        <f t="shared" si="13"/>
        <v>750</v>
      </c>
      <c r="G78" s="51">
        <f t="shared" si="13"/>
        <v>170</v>
      </c>
      <c r="H78" s="51">
        <f t="shared" si="13"/>
        <v>296</v>
      </c>
    </row>
    <row r="79" spans="1:8">
      <c r="A79" s="89" t="s">
        <v>210</v>
      </c>
      <c r="B79" s="51">
        <f t="shared" si="11"/>
        <v>352</v>
      </c>
      <c r="C79" s="206">
        <v>135</v>
      </c>
      <c r="D79" s="206"/>
      <c r="E79" s="206"/>
      <c r="F79" s="206">
        <v>120</v>
      </c>
      <c r="G79" s="206">
        <v>30</v>
      </c>
      <c r="H79" s="206">
        <v>67</v>
      </c>
    </row>
    <row r="80" spans="1:8">
      <c r="A80" s="89" t="s">
        <v>211</v>
      </c>
      <c r="B80" s="51">
        <f t="shared" si="11"/>
        <v>316</v>
      </c>
      <c r="C80" s="206">
        <v>135</v>
      </c>
      <c r="D80" s="206"/>
      <c r="E80" s="206"/>
      <c r="F80" s="206">
        <v>120</v>
      </c>
      <c r="G80" s="206">
        <v>40</v>
      </c>
      <c r="H80" s="206">
        <v>21</v>
      </c>
    </row>
    <row r="81" spans="1:8">
      <c r="A81" s="89" t="s">
        <v>212</v>
      </c>
      <c r="B81" s="51">
        <f t="shared" si="11"/>
        <v>300</v>
      </c>
      <c r="C81" s="206">
        <v>135</v>
      </c>
      <c r="D81" s="206"/>
      <c r="E81" s="206"/>
      <c r="F81" s="206">
        <v>120</v>
      </c>
      <c r="G81" s="206">
        <v>30</v>
      </c>
      <c r="H81" s="206">
        <v>15</v>
      </c>
    </row>
    <row r="82" spans="1:8" s="42" customFormat="1">
      <c r="A82" s="89" t="s">
        <v>63</v>
      </c>
      <c r="B82" s="51">
        <f t="shared" si="11"/>
        <v>519</v>
      </c>
      <c r="C82" s="206">
        <v>135</v>
      </c>
      <c r="D82" s="206"/>
      <c r="E82" s="206">
        <v>151</v>
      </c>
      <c r="F82" s="206">
        <v>130</v>
      </c>
      <c r="G82" s="206">
        <v>30</v>
      </c>
      <c r="H82" s="206">
        <v>73</v>
      </c>
    </row>
    <row r="83" spans="1:8">
      <c r="A83" s="89" t="s">
        <v>64</v>
      </c>
      <c r="B83" s="51">
        <f t="shared" si="11"/>
        <v>504</v>
      </c>
      <c r="C83" s="206">
        <v>135</v>
      </c>
      <c r="D83" s="206"/>
      <c r="E83" s="206">
        <v>151</v>
      </c>
      <c r="F83" s="206">
        <v>140</v>
      </c>
      <c r="G83" s="206"/>
      <c r="H83" s="206">
        <v>78</v>
      </c>
    </row>
    <row r="84" spans="1:8">
      <c r="A84" s="89" t="s">
        <v>65</v>
      </c>
      <c r="B84" s="51">
        <f t="shared" si="11"/>
        <v>453</v>
      </c>
      <c r="C84" s="206">
        <v>115</v>
      </c>
      <c r="D84" s="206"/>
      <c r="E84" s="206">
        <v>136</v>
      </c>
      <c r="F84" s="206">
        <v>120</v>
      </c>
      <c r="G84" s="206">
        <v>40</v>
      </c>
      <c r="H84" s="206">
        <v>42</v>
      </c>
    </row>
    <row r="85" spans="1:8" s="42" customFormat="1">
      <c r="A85" s="75" t="s">
        <v>66</v>
      </c>
      <c r="B85" s="51">
        <f t="shared" si="11"/>
        <v>1244</v>
      </c>
      <c r="C85" s="51">
        <f t="shared" ref="C85:H85" si="14">SUM(C86:C89)</f>
        <v>510</v>
      </c>
      <c r="D85" s="51">
        <f t="shared" si="14"/>
        <v>0</v>
      </c>
      <c r="E85" s="51">
        <f t="shared" si="14"/>
        <v>0</v>
      </c>
      <c r="F85" s="51">
        <f t="shared" si="14"/>
        <v>480</v>
      </c>
      <c r="G85" s="51">
        <f t="shared" si="14"/>
        <v>130</v>
      </c>
      <c r="H85" s="51">
        <f t="shared" si="14"/>
        <v>124</v>
      </c>
    </row>
    <row r="86" spans="1:8">
      <c r="A86" s="89" t="s">
        <v>213</v>
      </c>
      <c r="B86" s="51">
        <f t="shared" si="11"/>
        <v>301</v>
      </c>
      <c r="C86" s="206">
        <v>135</v>
      </c>
      <c r="D86" s="206"/>
      <c r="E86" s="206"/>
      <c r="F86" s="206">
        <v>100</v>
      </c>
      <c r="G86" s="206">
        <v>40</v>
      </c>
      <c r="H86" s="206">
        <v>26</v>
      </c>
    </row>
    <row r="87" spans="1:8">
      <c r="A87" s="89" t="s">
        <v>68</v>
      </c>
      <c r="B87" s="51">
        <f t="shared" si="11"/>
        <v>347</v>
      </c>
      <c r="C87" s="206">
        <v>125</v>
      </c>
      <c r="D87" s="206"/>
      <c r="E87" s="206"/>
      <c r="F87" s="206">
        <v>140</v>
      </c>
      <c r="G87" s="206">
        <v>40</v>
      </c>
      <c r="H87" s="206">
        <v>42</v>
      </c>
    </row>
    <row r="88" spans="1:8" s="42" customFormat="1">
      <c r="A88" s="89" t="s">
        <v>69</v>
      </c>
      <c r="B88" s="51">
        <f t="shared" si="11"/>
        <v>346</v>
      </c>
      <c r="C88" s="206">
        <v>115</v>
      </c>
      <c r="D88" s="206"/>
      <c r="E88" s="206"/>
      <c r="F88" s="206">
        <v>140</v>
      </c>
      <c r="G88" s="206">
        <v>50</v>
      </c>
      <c r="H88" s="206">
        <v>41</v>
      </c>
    </row>
    <row r="89" spans="1:8">
      <c r="A89" s="89" t="s">
        <v>70</v>
      </c>
      <c r="B89" s="51">
        <f t="shared" si="11"/>
        <v>250</v>
      </c>
      <c r="C89" s="206">
        <v>135</v>
      </c>
      <c r="D89" s="206"/>
      <c r="E89" s="206"/>
      <c r="F89" s="206">
        <v>100</v>
      </c>
      <c r="G89" s="206"/>
      <c r="H89" s="206">
        <v>15</v>
      </c>
    </row>
    <row r="90" spans="1:8" s="42" customFormat="1">
      <c r="A90" s="75" t="s">
        <v>71</v>
      </c>
      <c r="B90" s="51">
        <f t="shared" si="11"/>
        <v>1875</v>
      </c>
      <c r="C90" s="51">
        <f t="shared" ref="C90:H90" si="15">SUM(C91:C96)</f>
        <v>820</v>
      </c>
      <c r="D90" s="51">
        <f t="shared" si="15"/>
        <v>0</v>
      </c>
      <c r="E90" s="51">
        <f t="shared" si="15"/>
        <v>0</v>
      </c>
      <c r="F90" s="51">
        <f t="shared" si="15"/>
        <v>710</v>
      </c>
      <c r="G90" s="51">
        <f t="shared" si="15"/>
        <v>50</v>
      </c>
      <c r="H90" s="51">
        <f t="shared" si="15"/>
        <v>295</v>
      </c>
    </row>
    <row r="91" spans="1:8">
      <c r="A91" s="89" t="s">
        <v>214</v>
      </c>
      <c r="B91" s="51">
        <f t="shared" si="11"/>
        <v>254</v>
      </c>
      <c r="C91" s="206">
        <v>115</v>
      </c>
      <c r="D91" s="206"/>
      <c r="E91" s="206"/>
      <c r="F91" s="206">
        <v>120</v>
      </c>
      <c r="G91" s="206"/>
      <c r="H91" s="206">
        <v>19</v>
      </c>
    </row>
    <row r="92" spans="1:8">
      <c r="A92" s="89" t="s">
        <v>215</v>
      </c>
      <c r="B92" s="51">
        <f t="shared" si="11"/>
        <v>256</v>
      </c>
      <c r="C92" s="206">
        <v>135</v>
      </c>
      <c r="D92" s="206"/>
      <c r="E92" s="206"/>
      <c r="F92" s="206">
        <v>100</v>
      </c>
      <c r="G92" s="206"/>
      <c r="H92" s="206">
        <v>21</v>
      </c>
    </row>
    <row r="93" spans="1:8">
      <c r="A93" s="89" t="s">
        <v>216</v>
      </c>
      <c r="B93" s="51">
        <f t="shared" si="11"/>
        <v>332</v>
      </c>
      <c r="C93" s="206">
        <v>145</v>
      </c>
      <c r="D93" s="206"/>
      <c r="E93" s="206"/>
      <c r="F93" s="206">
        <v>140</v>
      </c>
      <c r="G93" s="206"/>
      <c r="H93" s="206">
        <v>47</v>
      </c>
    </row>
    <row r="94" spans="1:8">
      <c r="A94" s="89" t="s">
        <v>73</v>
      </c>
      <c r="B94" s="51">
        <f t="shared" si="11"/>
        <v>275</v>
      </c>
      <c r="C94" s="206">
        <v>145</v>
      </c>
      <c r="D94" s="206"/>
      <c r="E94" s="206"/>
      <c r="F94" s="206">
        <v>100</v>
      </c>
      <c r="G94" s="206"/>
      <c r="H94" s="206">
        <v>30</v>
      </c>
    </row>
    <row r="95" spans="1:8" s="42" customFormat="1">
      <c r="A95" s="89" t="s">
        <v>74</v>
      </c>
      <c r="B95" s="51">
        <f t="shared" si="11"/>
        <v>377</v>
      </c>
      <c r="C95" s="206">
        <v>145</v>
      </c>
      <c r="D95" s="206"/>
      <c r="E95" s="206"/>
      <c r="F95" s="206">
        <v>120</v>
      </c>
      <c r="G95" s="206">
        <v>50</v>
      </c>
      <c r="H95" s="206">
        <v>62</v>
      </c>
    </row>
    <row r="96" spans="1:8">
      <c r="A96" s="89" t="s">
        <v>75</v>
      </c>
      <c r="B96" s="51">
        <f t="shared" si="11"/>
        <v>381</v>
      </c>
      <c r="C96" s="206">
        <v>135</v>
      </c>
      <c r="D96" s="206"/>
      <c r="E96" s="206"/>
      <c r="F96" s="206">
        <v>130</v>
      </c>
      <c r="G96" s="206"/>
      <c r="H96" s="206">
        <v>116</v>
      </c>
    </row>
    <row r="97" spans="1:8" s="42" customFormat="1">
      <c r="A97" s="75" t="s">
        <v>76</v>
      </c>
      <c r="B97" s="51">
        <f t="shared" si="11"/>
        <v>3418</v>
      </c>
      <c r="C97" s="51">
        <f t="shared" ref="C97:H97" si="16">SUM(C98:C102)</f>
        <v>675</v>
      </c>
      <c r="D97" s="51">
        <f t="shared" si="16"/>
        <v>698</v>
      </c>
      <c r="E97" s="51">
        <f t="shared" si="16"/>
        <v>755</v>
      </c>
      <c r="F97" s="51">
        <f t="shared" si="16"/>
        <v>660</v>
      </c>
      <c r="G97" s="51">
        <f t="shared" si="16"/>
        <v>240</v>
      </c>
      <c r="H97" s="51">
        <f t="shared" si="16"/>
        <v>390</v>
      </c>
    </row>
    <row r="98" spans="1:8">
      <c r="A98" s="89" t="s">
        <v>217</v>
      </c>
      <c r="B98" s="51">
        <f t="shared" ref="B98:B104" si="17">SUM(C98:H98)</f>
        <v>497</v>
      </c>
      <c r="C98" s="206">
        <v>125</v>
      </c>
      <c r="D98" s="206"/>
      <c r="E98" s="206">
        <v>151</v>
      </c>
      <c r="F98" s="206">
        <v>140</v>
      </c>
      <c r="G98" s="206">
        <v>40</v>
      </c>
      <c r="H98" s="206">
        <v>41</v>
      </c>
    </row>
    <row r="99" spans="1:8" ht="13.5" customHeight="1">
      <c r="A99" s="89" t="s">
        <v>218</v>
      </c>
      <c r="B99" s="51">
        <f t="shared" si="17"/>
        <v>567</v>
      </c>
      <c r="C99" s="206">
        <v>145</v>
      </c>
      <c r="D99" s="206"/>
      <c r="E99" s="206">
        <v>151</v>
      </c>
      <c r="F99" s="206">
        <v>120</v>
      </c>
      <c r="G99" s="206">
        <v>100</v>
      </c>
      <c r="H99" s="206">
        <v>51</v>
      </c>
    </row>
    <row r="100" spans="1:8">
      <c r="A100" s="89" t="s">
        <v>78</v>
      </c>
      <c r="B100" s="51">
        <f t="shared" si="17"/>
        <v>530</v>
      </c>
      <c r="C100" s="206">
        <v>135</v>
      </c>
      <c r="D100" s="206"/>
      <c r="E100" s="206">
        <v>151</v>
      </c>
      <c r="F100" s="206">
        <v>130</v>
      </c>
      <c r="G100" s="206"/>
      <c r="H100" s="206">
        <v>114</v>
      </c>
    </row>
    <row r="101" spans="1:8">
      <c r="A101" s="89" t="s">
        <v>79</v>
      </c>
      <c r="B101" s="51">
        <f t="shared" si="17"/>
        <v>1336</v>
      </c>
      <c r="C101" s="206">
        <v>145</v>
      </c>
      <c r="D101" s="206">
        <v>698</v>
      </c>
      <c r="E101" s="206">
        <v>151</v>
      </c>
      <c r="F101" s="206">
        <v>150</v>
      </c>
      <c r="G101" s="206">
        <v>70</v>
      </c>
      <c r="H101" s="206">
        <v>122</v>
      </c>
    </row>
    <row r="102" spans="1:8">
      <c r="A102" s="89" t="s">
        <v>80</v>
      </c>
      <c r="B102" s="51">
        <f t="shared" si="17"/>
        <v>488</v>
      </c>
      <c r="C102" s="206">
        <v>125</v>
      </c>
      <c r="D102" s="206"/>
      <c r="E102" s="206">
        <v>151</v>
      </c>
      <c r="F102" s="206">
        <v>120</v>
      </c>
      <c r="G102" s="206">
        <v>30</v>
      </c>
      <c r="H102" s="206">
        <v>62</v>
      </c>
    </row>
    <row r="103" spans="1:8" s="42" customFormat="1">
      <c r="A103" s="75" t="s">
        <v>81</v>
      </c>
      <c r="B103" s="51">
        <f t="shared" si="17"/>
        <v>1346</v>
      </c>
      <c r="C103" s="51">
        <f t="shared" ref="C103:H103" si="18">SUM(C104,C105,C114,C123)</f>
        <v>944</v>
      </c>
      <c r="D103" s="51">
        <f t="shared" si="18"/>
        <v>210</v>
      </c>
      <c r="E103" s="51">
        <f t="shared" si="18"/>
        <v>0</v>
      </c>
      <c r="F103" s="51">
        <f t="shared" si="18"/>
        <v>0</v>
      </c>
      <c r="G103" s="51">
        <f t="shared" si="18"/>
        <v>0</v>
      </c>
      <c r="H103" s="51">
        <f t="shared" si="18"/>
        <v>192</v>
      </c>
    </row>
    <row r="104" spans="1:8">
      <c r="A104" s="76" t="s">
        <v>169</v>
      </c>
      <c r="B104" s="51">
        <f t="shared" si="17"/>
        <v>70</v>
      </c>
      <c r="C104" s="51">
        <v>70</v>
      </c>
      <c r="D104" s="51"/>
      <c r="E104" s="51"/>
      <c r="F104" s="51"/>
      <c r="G104" s="51"/>
      <c r="H104" s="51"/>
    </row>
    <row r="105" spans="1:8">
      <c r="A105" s="209" t="s">
        <v>161</v>
      </c>
      <c r="B105" s="51">
        <f t="shared" ref="B105:B123" si="19">SUM(C105:H105)</f>
        <v>505</v>
      </c>
      <c r="C105" s="51">
        <f>SUM(C106:C113)</f>
        <v>405</v>
      </c>
      <c r="D105" s="51">
        <f>SUM(D106:D113)</f>
        <v>100</v>
      </c>
      <c r="E105" s="51"/>
      <c r="F105" s="51"/>
      <c r="G105" s="51"/>
      <c r="H105" s="51"/>
    </row>
    <row r="106" spans="1:8" ht="24">
      <c r="A106" s="93" t="s">
        <v>1572</v>
      </c>
      <c r="B106" s="51">
        <f t="shared" si="19"/>
        <v>20</v>
      </c>
      <c r="C106" s="210">
        <v>20</v>
      </c>
      <c r="D106" s="206"/>
      <c r="E106" s="206"/>
      <c r="F106" s="206"/>
      <c r="G106" s="51"/>
      <c r="H106" s="51"/>
    </row>
    <row r="107" spans="1:8" ht="24">
      <c r="A107" s="93" t="s">
        <v>1573</v>
      </c>
      <c r="B107" s="51">
        <f t="shared" si="19"/>
        <v>130</v>
      </c>
      <c r="C107" s="210">
        <v>130</v>
      </c>
      <c r="D107" s="206"/>
      <c r="E107" s="206"/>
      <c r="F107" s="206"/>
      <c r="G107" s="51"/>
      <c r="H107" s="51"/>
    </row>
    <row r="108" spans="1:8">
      <c r="A108" s="93" t="s">
        <v>278</v>
      </c>
      <c r="B108" s="51">
        <f t="shared" si="19"/>
        <v>180</v>
      </c>
      <c r="C108" s="210">
        <v>180</v>
      </c>
      <c r="D108" s="206"/>
      <c r="E108" s="206"/>
      <c r="F108" s="206"/>
      <c r="G108" s="51"/>
      <c r="H108" s="51"/>
    </row>
    <row r="109" spans="1:8" ht="24">
      <c r="A109" s="93" t="s">
        <v>1577</v>
      </c>
      <c r="B109" s="51">
        <f t="shared" si="19"/>
        <v>30</v>
      </c>
      <c r="C109" s="210">
        <v>30</v>
      </c>
      <c r="D109" s="206"/>
      <c r="E109" s="206"/>
      <c r="F109" s="206"/>
      <c r="G109" s="51"/>
      <c r="H109" s="51"/>
    </row>
    <row r="110" spans="1:8">
      <c r="A110" s="93" t="s">
        <v>279</v>
      </c>
      <c r="B110" s="51">
        <f t="shared" si="19"/>
        <v>100</v>
      </c>
      <c r="D110" s="210">
        <v>100</v>
      </c>
      <c r="E110" s="206"/>
      <c r="F110" s="206"/>
      <c r="G110" s="51"/>
      <c r="H110" s="51"/>
    </row>
    <row r="111" spans="1:8">
      <c r="A111" s="93" t="s">
        <v>280</v>
      </c>
      <c r="B111" s="51">
        <f t="shared" si="19"/>
        <v>15</v>
      </c>
      <c r="C111" s="210">
        <v>15</v>
      </c>
      <c r="D111" s="206"/>
      <c r="E111" s="206"/>
      <c r="F111" s="206"/>
      <c r="G111" s="51"/>
      <c r="H111" s="51"/>
    </row>
    <row r="112" spans="1:8">
      <c r="A112" s="93" t="s">
        <v>281</v>
      </c>
      <c r="B112" s="51">
        <f t="shared" si="19"/>
        <v>20</v>
      </c>
      <c r="C112" s="210">
        <v>20</v>
      </c>
      <c r="D112" s="206"/>
      <c r="E112" s="206"/>
      <c r="F112" s="206"/>
      <c r="G112" s="51"/>
      <c r="H112" s="51"/>
    </row>
    <row r="113" spans="1:8">
      <c r="A113" s="93" t="s">
        <v>282</v>
      </c>
      <c r="B113" s="51">
        <f t="shared" si="19"/>
        <v>10</v>
      </c>
      <c r="C113" s="210">
        <v>10</v>
      </c>
      <c r="D113" s="206"/>
      <c r="E113" s="206"/>
      <c r="F113" s="206"/>
      <c r="G113" s="51"/>
      <c r="H113" s="51"/>
    </row>
    <row r="114" spans="1:8">
      <c r="A114" s="209" t="s">
        <v>162</v>
      </c>
      <c r="B114" s="51">
        <f t="shared" si="19"/>
        <v>697</v>
      </c>
      <c r="C114" s="51">
        <f>SUM(C115:C122)</f>
        <v>395</v>
      </c>
      <c r="D114" s="51">
        <f>SUM(D115:D122)</f>
        <v>110</v>
      </c>
      <c r="E114" s="51"/>
      <c r="F114" s="51"/>
      <c r="G114" s="51"/>
      <c r="H114" s="51">
        <f>SUM(H115:H122)</f>
        <v>192</v>
      </c>
    </row>
    <row r="115" spans="1:8">
      <c r="A115" s="93" t="s">
        <v>1574</v>
      </c>
      <c r="B115" s="51">
        <f t="shared" si="19"/>
        <v>50</v>
      </c>
      <c r="C115" s="210">
        <v>50</v>
      </c>
      <c r="D115" s="206"/>
      <c r="E115" s="206"/>
      <c r="F115" s="206"/>
      <c r="G115" s="206"/>
      <c r="H115" s="51"/>
    </row>
    <row r="116" spans="1:8" ht="24">
      <c r="A116" s="93" t="s">
        <v>1578</v>
      </c>
      <c r="B116" s="51">
        <f t="shared" si="19"/>
        <v>15</v>
      </c>
      <c r="C116" s="210">
        <v>15</v>
      </c>
      <c r="D116" s="206"/>
      <c r="E116" s="206"/>
      <c r="F116" s="206"/>
      <c r="G116" s="206"/>
      <c r="H116" s="51"/>
    </row>
    <row r="117" spans="1:8">
      <c r="A117" s="93" t="s">
        <v>1576</v>
      </c>
      <c r="B117" s="51">
        <f t="shared" si="19"/>
        <v>40</v>
      </c>
      <c r="C117" s="210">
        <v>40</v>
      </c>
      <c r="D117" s="206"/>
      <c r="E117" s="206"/>
      <c r="F117" s="206"/>
      <c r="G117" s="206"/>
      <c r="H117" s="51"/>
    </row>
    <row r="118" spans="1:8">
      <c r="A118" s="93" t="s">
        <v>283</v>
      </c>
      <c r="B118" s="51">
        <f t="shared" si="19"/>
        <v>20</v>
      </c>
      <c r="C118" s="210">
        <v>20</v>
      </c>
      <c r="D118" s="206"/>
      <c r="E118" s="206"/>
      <c r="F118" s="206"/>
      <c r="G118" s="206"/>
      <c r="H118" s="51"/>
    </row>
    <row r="119" spans="1:8">
      <c r="A119" s="93" t="s">
        <v>284</v>
      </c>
      <c r="B119" s="51">
        <f t="shared" si="19"/>
        <v>220</v>
      </c>
      <c r="C119" s="210">
        <v>220</v>
      </c>
      <c r="D119" s="206"/>
      <c r="E119" s="206"/>
      <c r="F119" s="206"/>
      <c r="G119" s="206"/>
      <c r="H119" s="51"/>
    </row>
    <row r="120" spans="1:8">
      <c r="A120" s="93" t="s">
        <v>285</v>
      </c>
      <c r="B120" s="51">
        <f t="shared" si="19"/>
        <v>110</v>
      </c>
      <c r="C120" s="210"/>
      <c r="D120" s="206">
        <v>110</v>
      </c>
      <c r="E120" s="206"/>
      <c r="F120" s="206"/>
      <c r="G120" s="206"/>
      <c r="H120" s="51"/>
    </row>
    <row r="121" spans="1:8" ht="24">
      <c r="A121" s="93" t="s">
        <v>1575</v>
      </c>
      <c r="B121" s="51">
        <f t="shared" si="19"/>
        <v>50</v>
      </c>
      <c r="C121" s="210">
        <v>50</v>
      </c>
      <c r="D121" s="206"/>
      <c r="E121" s="206"/>
      <c r="F121" s="206"/>
      <c r="G121" s="206"/>
      <c r="H121" s="51"/>
    </row>
    <row r="122" spans="1:8">
      <c r="A122" s="93" t="s">
        <v>286</v>
      </c>
      <c r="B122" s="51">
        <f t="shared" si="19"/>
        <v>192</v>
      </c>
      <c r="C122" s="210"/>
      <c r="D122" s="206"/>
      <c r="E122" s="206"/>
      <c r="F122" s="206"/>
      <c r="G122" s="206"/>
      <c r="H122" s="206">
        <v>192</v>
      </c>
    </row>
    <row r="123" spans="1:8">
      <c r="A123" s="100" t="s">
        <v>168</v>
      </c>
      <c r="B123" s="51">
        <f t="shared" si="19"/>
        <v>74</v>
      </c>
      <c r="C123" s="51">
        <v>74</v>
      </c>
      <c r="D123" s="51"/>
      <c r="E123" s="51"/>
      <c r="F123" s="51"/>
      <c r="G123" s="51"/>
      <c r="H123" s="51"/>
    </row>
  </sheetData>
  <mergeCells count="2">
    <mergeCell ref="A2:H2"/>
    <mergeCell ref="A5:B5"/>
  </mergeCells>
  <phoneticPr fontId="67" type="noConversion"/>
  <pageMargins left="0.74803149606299213" right="0.74803149606299213" top="0.98425196850393704" bottom="0.98425196850393704" header="0.51181102362204722" footer="0.51181102362204722"/>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view="pageBreakPreview" zoomScale="106" zoomScaleNormal="100" zoomScaleSheetLayoutView="106" workbookViewId="0">
      <selection activeCell="C15" sqref="C15"/>
    </sheetView>
  </sheetViews>
  <sheetFormatPr defaultColWidth="9" defaultRowHeight="13.5"/>
  <cols>
    <col min="1" max="1" width="9.125" style="217" customWidth="1"/>
    <col min="2" max="2" width="8.5" style="217" customWidth="1"/>
    <col min="3" max="3" width="16.125" style="217" customWidth="1"/>
    <col min="4" max="4" width="9.75" style="217" customWidth="1"/>
    <col min="5" max="5" width="8.75" style="217" customWidth="1"/>
    <col min="6" max="6" width="7" style="217" customWidth="1"/>
    <col min="7" max="8" width="8.875" style="217" customWidth="1"/>
    <col min="9" max="9" width="12.125" style="217" customWidth="1"/>
    <col min="10" max="10" width="9" style="217" customWidth="1"/>
    <col min="11" max="16384" width="9" style="217"/>
  </cols>
  <sheetData>
    <row r="1" spans="1:10" ht="16.5" customHeight="1">
      <c r="A1" s="603" t="s">
        <v>1558</v>
      </c>
      <c r="B1" s="603"/>
    </row>
    <row r="2" spans="1:10" ht="20.25" customHeight="1">
      <c r="A2" s="599" t="s">
        <v>999</v>
      </c>
      <c r="B2" s="599"/>
      <c r="C2" s="599"/>
      <c r="D2" s="599"/>
      <c r="E2" s="599"/>
      <c r="F2" s="599"/>
      <c r="G2" s="599"/>
      <c r="H2" s="599"/>
      <c r="I2" s="599"/>
      <c r="J2" s="219"/>
    </row>
    <row r="3" spans="1:10" ht="33" customHeight="1">
      <c r="A3" s="599"/>
      <c r="B3" s="599"/>
      <c r="C3" s="599"/>
      <c r="D3" s="599"/>
      <c r="E3" s="599"/>
      <c r="F3" s="599"/>
      <c r="G3" s="599"/>
      <c r="H3" s="599"/>
      <c r="I3" s="599"/>
      <c r="J3" s="219"/>
    </row>
    <row r="4" spans="1:10" ht="21.75" customHeight="1">
      <c r="A4" s="218"/>
      <c r="B4" s="218"/>
      <c r="C4" s="218"/>
      <c r="D4" s="218"/>
      <c r="E4" s="218"/>
      <c r="F4" s="218"/>
      <c r="G4" s="218"/>
      <c r="H4" s="218"/>
      <c r="I4" s="220" t="s">
        <v>1</v>
      </c>
    </row>
    <row r="5" spans="1:10" ht="20.100000000000001" customHeight="1">
      <c r="A5" s="598" t="s">
        <v>227</v>
      </c>
      <c r="B5" s="598" t="s">
        <v>1579</v>
      </c>
      <c r="C5" s="598" t="s">
        <v>1580</v>
      </c>
      <c r="D5" s="604" t="s">
        <v>1581</v>
      </c>
      <c r="E5" s="605"/>
      <c r="F5" s="605"/>
      <c r="G5" s="605"/>
      <c r="H5" s="605"/>
      <c r="I5" s="606"/>
    </row>
    <row r="6" spans="1:10" ht="24">
      <c r="A6" s="598"/>
      <c r="B6" s="598"/>
      <c r="C6" s="598"/>
      <c r="D6" s="457" t="s">
        <v>1582</v>
      </c>
      <c r="E6" s="385" t="s">
        <v>1583</v>
      </c>
      <c r="F6" s="385" t="s">
        <v>1584</v>
      </c>
      <c r="G6" s="385" t="s">
        <v>1585</v>
      </c>
      <c r="H6" s="385" t="s">
        <v>1586</v>
      </c>
      <c r="I6" s="458" t="s">
        <v>220</v>
      </c>
    </row>
    <row r="7" spans="1:10" ht="20.100000000000001" customHeight="1">
      <c r="A7" s="607" t="s">
        <v>3</v>
      </c>
      <c r="B7" s="608"/>
      <c r="C7" s="609"/>
      <c r="D7" s="457">
        <f t="shared" ref="D7:I7" si="0">SUM(D8:D33)</f>
        <v>103.2</v>
      </c>
      <c r="E7" s="385">
        <f t="shared" si="0"/>
        <v>103200</v>
      </c>
      <c r="F7" s="385">
        <f t="shared" si="0"/>
        <v>46316</v>
      </c>
      <c r="G7" s="385">
        <f t="shared" si="0"/>
        <v>27154</v>
      </c>
      <c r="H7" s="385">
        <f t="shared" si="0"/>
        <v>29730</v>
      </c>
      <c r="I7" s="385">
        <f t="shared" si="0"/>
        <v>27154</v>
      </c>
    </row>
    <row r="8" spans="1:10" ht="20.100000000000001" customHeight="1">
      <c r="A8" s="610" t="s">
        <v>15</v>
      </c>
      <c r="B8" s="403" t="s">
        <v>1587</v>
      </c>
      <c r="C8" s="403" t="s">
        <v>1588</v>
      </c>
      <c r="D8" s="459">
        <v>2.5</v>
      </c>
      <c r="E8" s="460">
        <f t="shared" ref="E8:E33" si="1">D8*1000</f>
        <v>2500</v>
      </c>
      <c r="F8" s="461">
        <v>1155</v>
      </c>
      <c r="G8" s="461">
        <v>345</v>
      </c>
      <c r="H8" s="460">
        <v>1000</v>
      </c>
      <c r="I8" s="461">
        <v>345</v>
      </c>
    </row>
    <row r="9" spans="1:10" ht="20.100000000000001" customHeight="1">
      <c r="A9" s="610"/>
      <c r="B9" s="403" t="s">
        <v>1589</v>
      </c>
      <c r="C9" s="403" t="s">
        <v>1590</v>
      </c>
      <c r="D9" s="459">
        <v>7</v>
      </c>
      <c r="E9" s="460">
        <f t="shared" si="1"/>
        <v>7000</v>
      </c>
      <c r="F9" s="461">
        <v>3257</v>
      </c>
      <c r="G9" s="461">
        <v>943</v>
      </c>
      <c r="H9" s="460">
        <v>2800</v>
      </c>
      <c r="I9" s="461">
        <v>943</v>
      </c>
    </row>
    <row r="10" spans="1:10" ht="20.100000000000001" customHeight="1">
      <c r="A10" s="610"/>
      <c r="B10" s="403" t="s">
        <v>1591</v>
      </c>
      <c r="C10" s="403" t="s">
        <v>1592</v>
      </c>
      <c r="D10" s="459">
        <v>3</v>
      </c>
      <c r="E10" s="460">
        <f t="shared" si="1"/>
        <v>3000</v>
      </c>
      <c r="F10" s="461">
        <v>1386</v>
      </c>
      <c r="G10" s="461">
        <v>414</v>
      </c>
      <c r="H10" s="460">
        <v>1200</v>
      </c>
      <c r="I10" s="461">
        <v>414</v>
      </c>
    </row>
    <row r="11" spans="1:10" ht="20.100000000000001" customHeight="1">
      <c r="A11" s="596" t="s">
        <v>21</v>
      </c>
      <c r="B11" s="403" t="s">
        <v>295</v>
      </c>
      <c r="C11" s="403" t="s">
        <v>1593</v>
      </c>
      <c r="D11" s="459">
        <v>2</v>
      </c>
      <c r="E11" s="460">
        <f t="shared" si="1"/>
        <v>2000</v>
      </c>
      <c r="F11" s="461">
        <v>924</v>
      </c>
      <c r="G11" s="461">
        <v>476</v>
      </c>
      <c r="H11" s="460">
        <v>600</v>
      </c>
      <c r="I11" s="461">
        <v>476</v>
      </c>
    </row>
    <row r="12" spans="1:10" ht="20.100000000000001" customHeight="1">
      <c r="A12" s="600"/>
      <c r="B12" s="403" t="s">
        <v>296</v>
      </c>
      <c r="C12" s="403" t="s">
        <v>1594</v>
      </c>
      <c r="D12" s="459">
        <v>2</v>
      </c>
      <c r="E12" s="460">
        <f t="shared" si="1"/>
        <v>2000</v>
      </c>
      <c r="F12" s="461">
        <v>924</v>
      </c>
      <c r="G12" s="461">
        <v>476</v>
      </c>
      <c r="H12" s="460">
        <v>600</v>
      </c>
      <c r="I12" s="461">
        <v>476</v>
      </c>
    </row>
    <row r="13" spans="1:10" ht="20.100000000000001" customHeight="1">
      <c r="A13" s="600"/>
      <c r="B13" s="403" t="s">
        <v>221</v>
      </c>
      <c r="C13" s="403" t="s">
        <v>1595</v>
      </c>
      <c r="D13" s="459">
        <v>6.5</v>
      </c>
      <c r="E13" s="460">
        <f t="shared" si="1"/>
        <v>6500</v>
      </c>
      <c r="F13" s="461">
        <v>3003</v>
      </c>
      <c r="G13" s="461">
        <v>2197</v>
      </c>
      <c r="H13" s="460">
        <v>1300</v>
      </c>
      <c r="I13" s="461">
        <v>2197</v>
      </c>
    </row>
    <row r="14" spans="1:10" ht="20.100000000000001" customHeight="1">
      <c r="A14" s="600"/>
      <c r="B14" s="403" t="s">
        <v>222</v>
      </c>
      <c r="C14" s="403" t="s">
        <v>1596</v>
      </c>
      <c r="D14" s="459">
        <v>4</v>
      </c>
      <c r="E14" s="460">
        <f t="shared" si="1"/>
        <v>4000</v>
      </c>
      <c r="F14" s="461">
        <v>1848</v>
      </c>
      <c r="G14" s="461">
        <v>952</v>
      </c>
      <c r="H14" s="460">
        <v>1200</v>
      </c>
      <c r="I14" s="461">
        <v>952</v>
      </c>
    </row>
    <row r="15" spans="1:10" ht="20.100000000000001" customHeight="1">
      <c r="A15" s="600"/>
      <c r="B15" s="403" t="s">
        <v>297</v>
      </c>
      <c r="C15" s="403" t="s">
        <v>1597</v>
      </c>
      <c r="D15" s="459">
        <v>7</v>
      </c>
      <c r="E15" s="460">
        <f t="shared" si="1"/>
        <v>7000</v>
      </c>
      <c r="F15" s="461">
        <v>3234</v>
      </c>
      <c r="G15" s="461">
        <v>2366</v>
      </c>
      <c r="H15" s="460">
        <v>1400</v>
      </c>
      <c r="I15" s="461">
        <v>2366</v>
      </c>
    </row>
    <row r="16" spans="1:10" ht="20.100000000000001" customHeight="1">
      <c r="A16" s="600"/>
      <c r="B16" s="462" t="s">
        <v>298</v>
      </c>
      <c r="C16" s="462" t="s">
        <v>1598</v>
      </c>
      <c r="D16" s="459">
        <v>2</v>
      </c>
      <c r="E16" s="460">
        <f t="shared" si="1"/>
        <v>2000</v>
      </c>
      <c r="F16" s="461">
        <v>924</v>
      </c>
      <c r="G16" s="461">
        <v>676</v>
      </c>
      <c r="H16" s="460">
        <v>400</v>
      </c>
      <c r="I16" s="461">
        <v>676</v>
      </c>
    </row>
    <row r="17" spans="1:9" ht="20.100000000000001" customHeight="1">
      <c r="A17" s="600"/>
      <c r="B17" s="403" t="s">
        <v>299</v>
      </c>
      <c r="C17" s="403" t="s">
        <v>1599</v>
      </c>
      <c r="D17" s="459">
        <v>4</v>
      </c>
      <c r="E17" s="460">
        <f t="shared" si="1"/>
        <v>4000</v>
      </c>
      <c r="F17" s="461">
        <v>1848</v>
      </c>
      <c r="G17" s="461">
        <v>952</v>
      </c>
      <c r="H17" s="460">
        <v>1200</v>
      </c>
      <c r="I17" s="461">
        <v>952</v>
      </c>
    </row>
    <row r="18" spans="1:9" ht="20.100000000000001" customHeight="1">
      <c r="A18" s="463" t="s">
        <v>28</v>
      </c>
      <c r="B18" s="403" t="s">
        <v>1600</v>
      </c>
      <c r="C18" s="403" t="s">
        <v>1601</v>
      </c>
      <c r="D18" s="459">
        <v>3</v>
      </c>
      <c r="E18" s="460">
        <f t="shared" si="1"/>
        <v>3000</v>
      </c>
      <c r="F18" s="461">
        <v>1386</v>
      </c>
      <c r="G18" s="461">
        <v>414</v>
      </c>
      <c r="H18" s="460">
        <v>1200</v>
      </c>
      <c r="I18" s="461">
        <v>414</v>
      </c>
    </row>
    <row r="19" spans="1:9" ht="20.100000000000001" customHeight="1">
      <c r="A19" s="596" t="s">
        <v>37</v>
      </c>
      <c r="B19" s="403" t="s">
        <v>1602</v>
      </c>
      <c r="C19" s="403" t="s">
        <v>1603</v>
      </c>
      <c r="D19" s="459">
        <v>6</v>
      </c>
      <c r="E19" s="460">
        <f t="shared" si="1"/>
        <v>6000</v>
      </c>
      <c r="F19" s="461">
        <v>2772</v>
      </c>
      <c r="G19" s="461">
        <v>828</v>
      </c>
      <c r="H19" s="460">
        <v>2400</v>
      </c>
      <c r="I19" s="461">
        <v>828</v>
      </c>
    </row>
    <row r="20" spans="1:9" ht="20.100000000000001" customHeight="1">
      <c r="A20" s="600"/>
      <c r="B20" s="403" t="s">
        <v>1604</v>
      </c>
      <c r="C20" s="403" t="s">
        <v>1605</v>
      </c>
      <c r="D20" s="459">
        <v>3</v>
      </c>
      <c r="E20" s="460">
        <f t="shared" si="1"/>
        <v>3000</v>
      </c>
      <c r="F20" s="461">
        <v>1386</v>
      </c>
      <c r="G20" s="461">
        <v>414</v>
      </c>
      <c r="H20" s="460">
        <v>1200</v>
      </c>
      <c r="I20" s="461">
        <v>414</v>
      </c>
    </row>
    <row r="21" spans="1:9" ht="20.100000000000001" customHeight="1">
      <c r="A21" s="597"/>
      <c r="B21" s="403" t="s">
        <v>1606</v>
      </c>
      <c r="C21" s="403" t="s">
        <v>1607</v>
      </c>
      <c r="D21" s="459">
        <v>3</v>
      </c>
      <c r="E21" s="460">
        <f t="shared" si="1"/>
        <v>3000</v>
      </c>
      <c r="F21" s="461">
        <v>1386</v>
      </c>
      <c r="G21" s="461">
        <v>714</v>
      </c>
      <c r="H21" s="460">
        <v>900</v>
      </c>
      <c r="I21" s="461">
        <v>714</v>
      </c>
    </row>
    <row r="22" spans="1:9" ht="20.100000000000001" customHeight="1">
      <c r="A22" s="601" t="s">
        <v>43</v>
      </c>
      <c r="B22" s="403" t="s">
        <v>308</v>
      </c>
      <c r="C22" s="403" t="s">
        <v>1608</v>
      </c>
      <c r="D22" s="459">
        <v>3</v>
      </c>
      <c r="E22" s="460">
        <f t="shared" si="1"/>
        <v>3000</v>
      </c>
      <c r="F22" s="461">
        <v>1386</v>
      </c>
      <c r="G22" s="461">
        <v>1014</v>
      </c>
      <c r="H22" s="460">
        <v>600</v>
      </c>
      <c r="I22" s="461">
        <v>1014</v>
      </c>
    </row>
    <row r="23" spans="1:9" ht="20.100000000000001" customHeight="1">
      <c r="A23" s="602"/>
      <c r="B23" s="403" t="s">
        <v>223</v>
      </c>
      <c r="C23" s="403" t="s">
        <v>224</v>
      </c>
      <c r="D23" s="459">
        <v>3</v>
      </c>
      <c r="E23" s="460">
        <f t="shared" si="1"/>
        <v>3000</v>
      </c>
      <c r="F23" s="461">
        <v>0</v>
      </c>
      <c r="G23" s="461">
        <v>2400</v>
      </c>
      <c r="H23" s="460">
        <v>600</v>
      </c>
      <c r="I23" s="461">
        <v>2400</v>
      </c>
    </row>
    <row r="24" spans="1:9" ht="20.100000000000001" customHeight="1">
      <c r="A24" s="463" t="s">
        <v>48</v>
      </c>
      <c r="B24" s="464" t="s">
        <v>315</v>
      </c>
      <c r="C24" s="464" t="s">
        <v>1609</v>
      </c>
      <c r="D24" s="459">
        <v>6</v>
      </c>
      <c r="E24" s="460">
        <f t="shared" si="1"/>
        <v>6000</v>
      </c>
      <c r="F24" s="461">
        <v>2772</v>
      </c>
      <c r="G24" s="461">
        <v>2028</v>
      </c>
      <c r="H24" s="460">
        <v>1200</v>
      </c>
      <c r="I24" s="461">
        <v>2028</v>
      </c>
    </row>
    <row r="25" spans="1:9" ht="20.100000000000001" customHeight="1">
      <c r="A25" s="596" t="s">
        <v>53</v>
      </c>
      <c r="B25" s="462" t="s">
        <v>1610</v>
      </c>
      <c r="C25" s="403" t="s">
        <v>1611</v>
      </c>
      <c r="D25" s="459">
        <v>2.5</v>
      </c>
      <c r="E25" s="460">
        <f t="shared" si="1"/>
        <v>2500</v>
      </c>
      <c r="F25" s="461">
        <v>1155</v>
      </c>
      <c r="G25" s="461">
        <v>595</v>
      </c>
      <c r="H25" s="460">
        <v>750</v>
      </c>
      <c r="I25" s="461">
        <v>595</v>
      </c>
    </row>
    <row r="26" spans="1:9" ht="20.100000000000001" customHeight="1">
      <c r="A26" s="600"/>
      <c r="B26" s="403" t="s">
        <v>325</v>
      </c>
      <c r="C26" s="403" t="s">
        <v>1612</v>
      </c>
      <c r="D26" s="459">
        <v>3.5</v>
      </c>
      <c r="E26" s="460">
        <f t="shared" si="1"/>
        <v>3500</v>
      </c>
      <c r="F26" s="461">
        <v>1617</v>
      </c>
      <c r="G26" s="461">
        <v>1183</v>
      </c>
      <c r="H26" s="460">
        <v>700</v>
      </c>
      <c r="I26" s="461">
        <v>1183</v>
      </c>
    </row>
    <row r="27" spans="1:9" ht="20.100000000000001" customHeight="1">
      <c r="A27" s="597"/>
      <c r="B27" s="462" t="s">
        <v>225</v>
      </c>
      <c r="C27" s="462" t="s">
        <v>1613</v>
      </c>
      <c r="D27" s="459">
        <v>3</v>
      </c>
      <c r="E27" s="460">
        <f t="shared" si="1"/>
        <v>3000</v>
      </c>
      <c r="F27" s="461">
        <v>1386</v>
      </c>
      <c r="G27" s="461">
        <v>1014</v>
      </c>
      <c r="H27" s="460">
        <v>600</v>
      </c>
      <c r="I27" s="461">
        <v>1014</v>
      </c>
    </row>
    <row r="28" spans="1:9" ht="20.100000000000001" customHeight="1">
      <c r="A28" s="596" t="s">
        <v>61</v>
      </c>
      <c r="B28" s="403" t="s">
        <v>1614</v>
      </c>
      <c r="C28" s="403" t="s">
        <v>1615</v>
      </c>
      <c r="D28" s="459">
        <v>4</v>
      </c>
      <c r="E28" s="460">
        <f t="shared" si="1"/>
        <v>4000</v>
      </c>
      <c r="F28" s="461">
        <v>1848</v>
      </c>
      <c r="G28" s="461">
        <v>552</v>
      </c>
      <c r="H28" s="460">
        <v>1600</v>
      </c>
      <c r="I28" s="461">
        <v>552</v>
      </c>
    </row>
    <row r="29" spans="1:9" ht="20.100000000000001" customHeight="1">
      <c r="A29" s="597"/>
      <c r="B29" s="462" t="s">
        <v>329</v>
      </c>
      <c r="C29" s="462" t="s">
        <v>1616</v>
      </c>
      <c r="D29" s="459">
        <v>5</v>
      </c>
      <c r="E29" s="460">
        <f t="shared" si="1"/>
        <v>5000</v>
      </c>
      <c r="F29" s="461">
        <v>2310</v>
      </c>
      <c r="G29" s="461">
        <v>1690</v>
      </c>
      <c r="H29" s="460">
        <v>1000</v>
      </c>
      <c r="I29" s="461">
        <v>1690</v>
      </c>
    </row>
    <row r="30" spans="1:9" ht="20.100000000000001" customHeight="1">
      <c r="A30" s="463" t="s">
        <v>66</v>
      </c>
      <c r="B30" s="403" t="s">
        <v>1617</v>
      </c>
      <c r="C30" s="403" t="s">
        <v>1618</v>
      </c>
      <c r="D30" s="459">
        <v>1.2</v>
      </c>
      <c r="E30" s="460">
        <f t="shared" si="1"/>
        <v>1200</v>
      </c>
      <c r="F30" s="461">
        <v>555</v>
      </c>
      <c r="G30" s="461">
        <v>165</v>
      </c>
      <c r="H30" s="460">
        <v>480</v>
      </c>
      <c r="I30" s="461">
        <v>165</v>
      </c>
    </row>
    <row r="31" spans="1:9" ht="20.100000000000001" customHeight="1">
      <c r="A31" s="596" t="s">
        <v>71</v>
      </c>
      <c r="B31" s="462" t="s">
        <v>1619</v>
      </c>
      <c r="C31" s="462" t="s">
        <v>1620</v>
      </c>
      <c r="D31" s="459">
        <v>3</v>
      </c>
      <c r="E31" s="460">
        <f t="shared" si="1"/>
        <v>3000</v>
      </c>
      <c r="F31" s="461">
        <v>1386</v>
      </c>
      <c r="G31" s="461">
        <v>414</v>
      </c>
      <c r="H31" s="460">
        <v>1200</v>
      </c>
      <c r="I31" s="461">
        <v>414</v>
      </c>
    </row>
    <row r="32" spans="1:9" ht="20.100000000000001" customHeight="1">
      <c r="A32" s="597"/>
      <c r="B32" s="462" t="s">
        <v>1621</v>
      </c>
      <c r="C32" s="462" t="s">
        <v>1622</v>
      </c>
      <c r="D32" s="459">
        <v>8</v>
      </c>
      <c r="E32" s="460">
        <f t="shared" si="1"/>
        <v>8000</v>
      </c>
      <c r="F32" s="461">
        <v>3696</v>
      </c>
      <c r="G32" s="461">
        <v>1904</v>
      </c>
      <c r="H32" s="460">
        <v>2400</v>
      </c>
      <c r="I32" s="461">
        <v>1904</v>
      </c>
    </row>
    <row r="33" spans="1:9" ht="20.100000000000001" customHeight="1">
      <c r="A33" s="463" t="s">
        <v>76</v>
      </c>
      <c r="B33" s="403" t="s">
        <v>336</v>
      </c>
      <c r="C33" s="403" t="s">
        <v>1623</v>
      </c>
      <c r="D33" s="459">
        <v>6</v>
      </c>
      <c r="E33" s="460">
        <f t="shared" si="1"/>
        <v>6000</v>
      </c>
      <c r="F33" s="461">
        <v>2772</v>
      </c>
      <c r="G33" s="461">
        <v>2028</v>
      </c>
      <c r="H33" s="460">
        <v>1200</v>
      </c>
      <c r="I33" s="461">
        <v>2028</v>
      </c>
    </row>
  </sheetData>
  <mergeCells count="14">
    <mergeCell ref="A1:B1"/>
    <mergeCell ref="D5:I5"/>
    <mergeCell ref="A7:C7"/>
    <mergeCell ref="A5:A6"/>
    <mergeCell ref="A8:A10"/>
    <mergeCell ref="A31:A32"/>
    <mergeCell ref="B5:B6"/>
    <mergeCell ref="C5:C6"/>
    <mergeCell ref="A2:I3"/>
    <mergeCell ref="A11:A17"/>
    <mergeCell ref="A19:A21"/>
    <mergeCell ref="A22:A23"/>
    <mergeCell ref="A25:A27"/>
    <mergeCell ref="A28:A29"/>
  </mergeCells>
  <phoneticPr fontId="67" type="noConversion"/>
  <printOptions horizontalCentered="1"/>
  <pageMargins left="0.70866141732283505" right="0.70866141732283505" top="0.74803149606299202" bottom="0.74803149606299202" header="0.31496062992126" footer="0.31496062992126"/>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view="pageBreakPreview" zoomScaleNormal="100" zoomScaleSheetLayoutView="100" workbookViewId="0">
      <selection activeCell="I7" sqref="I7"/>
    </sheetView>
  </sheetViews>
  <sheetFormatPr defaultColWidth="9" defaultRowHeight="15"/>
  <cols>
    <col min="1" max="1" width="5" style="214" customWidth="1"/>
    <col min="2" max="3" width="9" style="214"/>
    <col min="4" max="4" width="10.375" style="214" customWidth="1"/>
    <col min="5" max="5" width="11" style="214" bestFit="1" customWidth="1"/>
    <col min="6" max="9" width="6.625" style="214" customWidth="1"/>
    <col min="10" max="16384" width="9" style="214"/>
  </cols>
  <sheetData>
    <row r="1" spans="1:12">
      <c r="A1" s="603" t="s">
        <v>1559</v>
      </c>
      <c r="B1" s="603"/>
      <c r="C1" s="215"/>
      <c r="D1" s="215"/>
      <c r="E1" s="215"/>
      <c r="F1" s="215"/>
      <c r="G1" s="215"/>
      <c r="H1" s="215"/>
      <c r="I1" s="215"/>
      <c r="J1" s="215"/>
    </row>
    <row r="2" spans="1:12" ht="51" customHeight="1">
      <c r="A2" s="615" t="s">
        <v>1000</v>
      </c>
      <c r="B2" s="615"/>
      <c r="C2" s="615"/>
      <c r="D2" s="615"/>
      <c r="E2" s="615"/>
      <c r="F2" s="615"/>
      <c r="G2" s="615"/>
      <c r="H2" s="615"/>
      <c r="I2" s="615"/>
      <c r="J2" s="615"/>
    </row>
    <row r="3" spans="1:12" ht="21.75" customHeight="1">
      <c r="A3" s="216"/>
      <c r="B3" s="216"/>
      <c r="C3" s="216"/>
      <c r="D3" s="216"/>
      <c r="E3" s="216"/>
      <c r="F3" s="216"/>
      <c r="G3" s="216"/>
      <c r="H3" s="216"/>
      <c r="I3" s="616" t="s">
        <v>1</v>
      </c>
      <c r="J3" s="616"/>
    </row>
    <row r="4" spans="1:12" s="211" customFormat="1" ht="30" customHeight="1">
      <c r="A4" s="620" t="s">
        <v>226</v>
      </c>
      <c r="B4" s="620" t="s">
        <v>227</v>
      </c>
      <c r="C4" s="620" t="s">
        <v>228</v>
      </c>
      <c r="D4" s="620" t="s">
        <v>1625</v>
      </c>
      <c r="E4" s="620" t="s">
        <v>1626</v>
      </c>
      <c r="F4" s="617" t="s">
        <v>229</v>
      </c>
      <c r="G4" s="618"/>
      <c r="H4" s="618"/>
      <c r="I4" s="619"/>
      <c r="J4" s="622" t="s">
        <v>230</v>
      </c>
    </row>
    <row r="5" spans="1:12" s="211" customFormat="1" ht="30" customHeight="1">
      <c r="A5" s="621"/>
      <c r="B5" s="621"/>
      <c r="C5" s="621"/>
      <c r="D5" s="621"/>
      <c r="E5" s="621"/>
      <c r="F5" s="444" t="s">
        <v>269</v>
      </c>
      <c r="G5" s="444" t="s">
        <v>231</v>
      </c>
      <c r="H5" s="444" t="s">
        <v>232</v>
      </c>
      <c r="I5" s="444" t="s">
        <v>1586</v>
      </c>
      <c r="J5" s="622"/>
    </row>
    <row r="6" spans="1:12" s="211" customFormat="1" ht="26.45" customHeight="1">
      <c r="A6" s="617" t="s">
        <v>1624</v>
      </c>
      <c r="B6" s="618"/>
      <c r="C6" s="618"/>
      <c r="D6" s="444">
        <f t="shared" ref="D6:J6" si="0">SUM(D7:D31)</f>
        <v>41</v>
      </c>
      <c r="E6" s="444">
        <f t="shared" si="0"/>
        <v>140</v>
      </c>
      <c r="F6" s="444">
        <f t="shared" si="0"/>
        <v>14000</v>
      </c>
      <c r="G6" s="444">
        <f t="shared" si="0"/>
        <v>662</v>
      </c>
      <c r="H6" s="444">
        <f t="shared" si="0"/>
        <v>7548</v>
      </c>
      <c r="I6" s="444">
        <f t="shared" si="0"/>
        <v>5790</v>
      </c>
      <c r="J6" s="444">
        <f t="shared" si="0"/>
        <v>7548</v>
      </c>
    </row>
    <row r="7" spans="1:12" s="211" customFormat="1" ht="21.95" customHeight="1">
      <c r="A7" s="465">
        <v>1</v>
      </c>
      <c r="B7" s="611" t="s">
        <v>233</v>
      </c>
      <c r="C7" s="99" t="s">
        <v>234</v>
      </c>
      <c r="D7" s="466">
        <v>2.7</v>
      </c>
      <c r="E7" s="467">
        <v>10</v>
      </c>
      <c r="F7" s="99">
        <v>1000</v>
      </c>
      <c r="G7" s="99">
        <v>182</v>
      </c>
      <c r="H7" s="468">
        <v>318</v>
      </c>
      <c r="I7" s="469">
        <v>500</v>
      </c>
      <c r="J7" s="468">
        <v>318</v>
      </c>
    </row>
    <row r="8" spans="1:12" s="211" customFormat="1" ht="21.95" customHeight="1">
      <c r="A8" s="465">
        <v>2</v>
      </c>
      <c r="B8" s="613"/>
      <c r="C8" s="99" t="s">
        <v>235</v>
      </c>
      <c r="D8" s="466">
        <v>1.5</v>
      </c>
      <c r="E8" s="99">
        <v>5</v>
      </c>
      <c r="F8" s="99">
        <v>500</v>
      </c>
      <c r="G8" s="99">
        <v>80</v>
      </c>
      <c r="H8" s="468">
        <v>170</v>
      </c>
      <c r="I8" s="469">
        <v>250</v>
      </c>
      <c r="J8" s="468">
        <v>170</v>
      </c>
    </row>
    <row r="9" spans="1:12" s="211" customFormat="1" ht="21.95" customHeight="1">
      <c r="A9" s="465">
        <v>3</v>
      </c>
      <c r="B9" s="612"/>
      <c r="C9" s="99" t="s">
        <v>236</v>
      </c>
      <c r="D9" s="466">
        <v>1.5</v>
      </c>
      <c r="E9" s="99">
        <v>5</v>
      </c>
      <c r="F9" s="99">
        <v>500</v>
      </c>
      <c r="G9" s="99"/>
      <c r="H9" s="468">
        <v>250</v>
      </c>
      <c r="I9" s="469">
        <v>250</v>
      </c>
      <c r="J9" s="468">
        <v>250</v>
      </c>
      <c r="L9" s="452"/>
    </row>
    <row r="10" spans="1:12" s="211" customFormat="1" ht="21.95" customHeight="1">
      <c r="A10" s="465">
        <v>4</v>
      </c>
      <c r="B10" s="99" t="s">
        <v>237</v>
      </c>
      <c r="C10" s="99" t="s">
        <v>750</v>
      </c>
      <c r="D10" s="466">
        <v>2.7</v>
      </c>
      <c r="E10" s="99">
        <v>10</v>
      </c>
      <c r="F10" s="99">
        <v>1000</v>
      </c>
      <c r="G10" s="99"/>
      <c r="H10" s="468">
        <v>500</v>
      </c>
      <c r="I10" s="469">
        <v>500</v>
      </c>
      <c r="J10" s="468">
        <v>500</v>
      </c>
    </row>
    <row r="11" spans="1:12" s="211" customFormat="1" ht="21.95" customHeight="1">
      <c r="A11" s="465">
        <v>5</v>
      </c>
      <c r="B11" s="611" t="s">
        <v>238</v>
      </c>
      <c r="C11" s="99" t="s">
        <v>239</v>
      </c>
      <c r="D11" s="466">
        <v>1.5</v>
      </c>
      <c r="E11" s="99">
        <v>5</v>
      </c>
      <c r="F11" s="99">
        <v>500</v>
      </c>
      <c r="G11" s="99"/>
      <c r="H11" s="468">
        <v>350</v>
      </c>
      <c r="I11" s="469">
        <v>150</v>
      </c>
      <c r="J11" s="468">
        <v>350</v>
      </c>
    </row>
    <row r="12" spans="1:12" s="211" customFormat="1" ht="21.95" customHeight="1">
      <c r="A12" s="465">
        <v>6</v>
      </c>
      <c r="B12" s="613"/>
      <c r="C12" s="99" t="s">
        <v>240</v>
      </c>
      <c r="D12" s="466">
        <v>1.5</v>
      </c>
      <c r="E12" s="99">
        <v>5</v>
      </c>
      <c r="F12" s="99">
        <v>500</v>
      </c>
      <c r="G12" s="99"/>
      <c r="H12" s="468">
        <v>300</v>
      </c>
      <c r="I12" s="469">
        <v>200</v>
      </c>
      <c r="J12" s="468">
        <v>300</v>
      </c>
    </row>
    <row r="13" spans="1:12" s="211" customFormat="1" ht="21.95" customHeight="1">
      <c r="A13" s="465">
        <v>7</v>
      </c>
      <c r="B13" s="613"/>
      <c r="C13" s="99" t="s">
        <v>241</v>
      </c>
      <c r="D13" s="466">
        <v>1.5</v>
      </c>
      <c r="E13" s="99">
        <v>5</v>
      </c>
      <c r="F13" s="99">
        <v>500</v>
      </c>
      <c r="G13" s="99"/>
      <c r="H13" s="468">
        <v>300</v>
      </c>
      <c r="I13" s="469">
        <v>200</v>
      </c>
      <c r="J13" s="468">
        <v>300</v>
      </c>
    </row>
    <row r="14" spans="1:12" s="211" customFormat="1" ht="21.95" customHeight="1">
      <c r="A14" s="465">
        <v>8</v>
      </c>
      <c r="B14" s="612"/>
      <c r="C14" s="99" t="s">
        <v>242</v>
      </c>
      <c r="D14" s="466">
        <v>1.5</v>
      </c>
      <c r="E14" s="99">
        <v>5</v>
      </c>
      <c r="F14" s="99">
        <v>500</v>
      </c>
      <c r="G14" s="99"/>
      <c r="H14" s="468">
        <v>300</v>
      </c>
      <c r="I14" s="469">
        <v>200</v>
      </c>
      <c r="J14" s="468">
        <v>300</v>
      </c>
    </row>
    <row r="15" spans="1:12" s="211" customFormat="1" ht="21.95" customHeight="1">
      <c r="A15" s="465">
        <v>9</v>
      </c>
      <c r="B15" s="611" t="s">
        <v>243</v>
      </c>
      <c r="C15" s="99" t="s">
        <v>244</v>
      </c>
      <c r="D15" s="466">
        <v>2.7</v>
      </c>
      <c r="E15" s="99">
        <v>10</v>
      </c>
      <c r="F15" s="99">
        <v>1000</v>
      </c>
      <c r="G15" s="99">
        <v>160</v>
      </c>
      <c r="H15" s="468">
        <v>340</v>
      </c>
      <c r="I15" s="469">
        <v>500</v>
      </c>
      <c r="J15" s="468">
        <v>340</v>
      </c>
    </row>
    <row r="16" spans="1:12" s="211" customFormat="1" ht="21.95" customHeight="1">
      <c r="A16" s="465">
        <v>10</v>
      </c>
      <c r="B16" s="612"/>
      <c r="C16" s="99" t="s">
        <v>245</v>
      </c>
      <c r="D16" s="466">
        <v>1.5</v>
      </c>
      <c r="E16" s="99">
        <v>5</v>
      </c>
      <c r="F16" s="99">
        <v>500</v>
      </c>
      <c r="G16" s="99"/>
      <c r="H16" s="468">
        <v>250</v>
      </c>
      <c r="I16" s="469">
        <v>250</v>
      </c>
      <c r="J16" s="468">
        <v>250</v>
      </c>
    </row>
    <row r="17" spans="1:10" s="212" customFormat="1" ht="21.95" customHeight="1">
      <c r="A17" s="465">
        <v>11</v>
      </c>
      <c r="B17" s="614" t="s">
        <v>246</v>
      </c>
      <c r="C17" s="99" t="s">
        <v>247</v>
      </c>
      <c r="D17" s="466">
        <v>1.5</v>
      </c>
      <c r="E17" s="99">
        <v>5</v>
      </c>
      <c r="F17" s="99">
        <v>500</v>
      </c>
      <c r="G17" s="99">
        <v>80</v>
      </c>
      <c r="H17" s="468">
        <v>170</v>
      </c>
      <c r="I17" s="469">
        <v>250</v>
      </c>
      <c r="J17" s="468">
        <v>170</v>
      </c>
    </row>
    <row r="18" spans="1:10" s="212" customFormat="1" ht="21.95" customHeight="1">
      <c r="A18" s="465">
        <v>12</v>
      </c>
      <c r="B18" s="614"/>
      <c r="C18" s="99" t="s">
        <v>248</v>
      </c>
      <c r="D18" s="466">
        <v>1.5</v>
      </c>
      <c r="E18" s="99">
        <v>5</v>
      </c>
      <c r="F18" s="99">
        <v>500</v>
      </c>
      <c r="G18" s="99"/>
      <c r="H18" s="468">
        <v>300</v>
      </c>
      <c r="I18" s="469">
        <v>200</v>
      </c>
      <c r="J18" s="468">
        <v>300</v>
      </c>
    </row>
    <row r="19" spans="1:10" s="213" customFormat="1" ht="21.95" customHeight="1">
      <c r="A19" s="465">
        <v>13</v>
      </c>
      <c r="B19" s="611" t="s">
        <v>249</v>
      </c>
      <c r="C19" s="99" t="s">
        <v>250</v>
      </c>
      <c r="D19" s="466">
        <v>1.2</v>
      </c>
      <c r="E19" s="99">
        <v>4</v>
      </c>
      <c r="F19" s="99">
        <v>400</v>
      </c>
      <c r="G19" s="99"/>
      <c r="H19" s="468">
        <v>240</v>
      </c>
      <c r="I19" s="469">
        <v>160</v>
      </c>
      <c r="J19" s="468">
        <v>240</v>
      </c>
    </row>
    <row r="20" spans="1:10" s="213" customFormat="1" ht="21.95" customHeight="1">
      <c r="A20" s="465">
        <v>14</v>
      </c>
      <c r="B20" s="612"/>
      <c r="C20" s="99" t="s">
        <v>251</v>
      </c>
      <c r="D20" s="466">
        <v>1.7</v>
      </c>
      <c r="E20" s="99">
        <v>6</v>
      </c>
      <c r="F20" s="99">
        <v>600</v>
      </c>
      <c r="G20" s="99"/>
      <c r="H20" s="468">
        <v>420</v>
      </c>
      <c r="I20" s="469">
        <v>180</v>
      </c>
      <c r="J20" s="468">
        <v>420</v>
      </c>
    </row>
    <row r="21" spans="1:10" s="213" customFormat="1" ht="21.95" customHeight="1">
      <c r="A21" s="465">
        <v>15</v>
      </c>
      <c r="B21" s="611" t="s">
        <v>252</v>
      </c>
      <c r="C21" s="99" t="s">
        <v>253</v>
      </c>
      <c r="D21" s="466">
        <v>1.5</v>
      </c>
      <c r="E21" s="99">
        <v>5</v>
      </c>
      <c r="F21" s="99">
        <v>500</v>
      </c>
      <c r="G21" s="99"/>
      <c r="H21" s="468">
        <v>350</v>
      </c>
      <c r="I21" s="469">
        <v>150</v>
      </c>
      <c r="J21" s="468">
        <v>350</v>
      </c>
    </row>
    <row r="22" spans="1:10" s="213" customFormat="1" ht="21.95" customHeight="1">
      <c r="A22" s="465">
        <v>16</v>
      </c>
      <c r="B22" s="612"/>
      <c r="C22" s="99" t="s">
        <v>254</v>
      </c>
      <c r="D22" s="466">
        <v>1.5</v>
      </c>
      <c r="E22" s="99">
        <v>5</v>
      </c>
      <c r="F22" s="99">
        <v>500</v>
      </c>
      <c r="G22" s="99"/>
      <c r="H22" s="468">
        <v>350</v>
      </c>
      <c r="I22" s="469">
        <v>150</v>
      </c>
      <c r="J22" s="468">
        <v>350</v>
      </c>
    </row>
    <row r="23" spans="1:10" s="211" customFormat="1" ht="21.95" customHeight="1">
      <c r="A23" s="465">
        <v>17</v>
      </c>
      <c r="B23" s="611" t="s">
        <v>255</v>
      </c>
      <c r="C23" s="99" t="s">
        <v>256</v>
      </c>
      <c r="D23" s="466">
        <v>1.5</v>
      </c>
      <c r="E23" s="99">
        <v>5</v>
      </c>
      <c r="F23" s="99">
        <v>500</v>
      </c>
      <c r="G23" s="99">
        <v>80</v>
      </c>
      <c r="H23" s="468">
        <v>220</v>
      </c>
      <c r="I23" s="469">
        <v>200</v>
      </c>
      <c r="J23" s="468">
        <v>220</v>
      </c>
    </row>
    <row r="24" spans="1:10" s="211" customFormat="1" ht="21.95" customHeight="1">
      <c r="A24" s="465">
        <v>18</v>
      </c>
      <c r="B24" s="613"/>
      <c r="C24" s="99" t="s">
        <v>257</v>
      </c>
      <c r="D24" s="466">
        <v>1.5</v>
      </c>
      <c r="E24" s="99">
        <v>5</v>
      </c>
      <c r="F24" s="99">
        <v>500</v>
      </c>
      <c r="G24" s="99"/>
      <c r="H24" s="468">
        <v>350</v>
      </c>
      <c r="I24" s="469">
        <v>150</v>
      </c>
      <c r="J24" s="468">
        <v>350</v>
      </c>
    </row>
    <row r="25" spans="1:10" s="211" customFormat="1" ht="21.95" customHeight="1">
      <c r="A25" s="465">
        <v>19</v>
      </c>
      <c r="B25" s="611" t="s">
        <v>258</v>
      </c>
      <c r="C25" s="99" t="s">
        <v>259</v>
      </c>
      <c r="D25" s="466">
        <v>1.5</v>
      </c>
      <c r="E25" s="99">
        <v>5</v>
      </c>
      <c r="F25" s="99">
        <v>500</v>
      </c>
      <c r="G25" s="99"/>
      <c r="H25" s="468">
        <v>350</v>
      </c>
      <c r="I25" s="469">
        <v>150</v>
      </c>
      <c r="J25" s="468">
        <v>350</v>
      </c>
    </row>
    <row r="26" spans="1:10" s="211" customFormat="1" ht="21.95" customHeight="1">
      <c r="A26" s="465">
        <v>20</v>
      </c>
      <c r="B26" s="612"/>
      <c r="C26" s="99" t="s">
        <v>260</v>
      </c>
      <c r="D26" s="466">
        <v>1.5</v>
      </c>
      <c r="E26" s="99">
        <v>5</v>
      </c>
      <c r="F26" s="99">
        <v>500</v>
      </c>
      <c r="G26" s="99"/>
      <c r="H26" s="468">
        <v>300</v>
      </c>
      <c r="I26" s="469">
        <v>200</v>
      </c>
      <c r="J26" s="468">
        <v>300</v>
      </c>
    </row>
    <row r="27" spans="1:10" s="213" customFormat="1" ht="21.95" customHeight="1">
      <c r="A27" s="465">
        <v>21</v>
      </c>
      <c r="B27" s="467" t="s">
        <v>261</v>
      </c>
      <c r="C27" s="99" t="s">
        <v>262</v>
      </c>
      <c r="D27" s="466">
        <v>1.5</v>
      </c>
      <c r="E27" s="99">
        <v>5</v>
      </c>
      <c r="F27" s="99">
        <v>500</v>
      </c>
      <c r="G27" s="99">
        <v>80</v>
      </c>
      <c r="H27" s="468">
        <v>170</v>
      </c>
      <c r="I27" s="469">
        <v>250</v>
      </c>
      <c r="J27" s="468">
        <v>170</v>
      </c>
    </row>
    <row r="28" spans="1:10" s="213" customFormat="1" ht="21.95" customHeight="1">
      <c r="A28" s="465">
        <v>22</v>
      </c>
      <c r="B28" s="614" t="s">
        <v>263</v>
      </c>
      <c r="C28" s="99" t="s">
        <v>264</v>
      </c>
      <c r="D28" s="466">
        <v>1.5</v>
      </c>
      <c r="E28" s="99">
        <v>5</v>
      </c>
      <c r="F28" s="99">
        <v>500</v>
      </c>
      <c r="G28" s="99"/>
      <c r="H28" s="468">
        <v>250</v>
      </c>
      <c r="I28" s="469">
        <v>250</v>
      </c>
      <c r="J28" s="468">
        <v>250</v>
      </c>
    </row>
    <row r="29" spans="1:10" s="213" customFormat="1" ht="21.95" customHeight="1">
      <c r="A29" s="465">
        <v>23</v>
      </c>
      <c r="B29" s="614"/>
      <c r="C29" s="99" t="s">
        <v>265</v>
      </c>
      <c r="D29" s="466">
        <v>1.5</v>
      </c>
      <c r="E29" s="99">
        <v>5</v>
      </c>
      <c r="F29" s="99">
        <v>500</v>
      </c>
      <c r="G29" s="99"/>
      <c r="H29" s="468">
        <v>300</v>
      </c>
      <c r="I29" s="469">
        <v>200</v>
      </c>
      <c r="J29" s="468">
        <v>300</v>
      </c>
    </row>
    <row r="30" spans="1:10" s="213" customFormat="1" ht="21.95" customHeight="1">
      <c r="A30" s="465">
        <v>24</v>
      </c>
      <c r="B30" s="611" t="s">
        <v>266</v>
      </c>
      <c r="C30" s="99" t="s">
        <v>267</v>
      </c>
      <c r="D30" s="466">
        <v>1.5</v>
      </c>
      <c r="E30" s="99">
        <v>5</v>
      </c>
      <c r="F30" s="99">
        <v>500</v>
      </c>
      <c r="G30" s="99"/>
      <c r="H30" s="468">
        <v>350</v>
      </c>
      <c r="I30" s="469">
        <v>150</v>
      </c>
      <c r="J30" s="468">
        <v>350</v>
      </c>
    </row>
    <row r="31" spans="1:10" s="213" customFormat="1" ht="21.95" customHeight="1">
      <c r="A31" s="465">
        <v>25</v>
      </c>
      <c r="B31" s="612"/>
      <c r="C31" s="99" t="s">
        <v>268</v>
      </c>
      <c r="D31" s="470">
        <v>1.5</v>
      </c>
      <c r="E31" s="99">
        <v>5</v>
      </c>
      <c r="F31" s="99">
        <v>500</v>
      </c>
      <c r="G31" s="99"/>
      <c r="H31" s="468">
        <v>350</v>
      </c>
      <c r="I31" s="469">
        <v>150</v>
      </c>
      <c r="J31" s="468">
        <v>350</v>
      </c>
    </row>
  </sheetData>
  <mergeCells count="21">
    <mergeCell ref="A1:B1"/>
    <mergeCell ref="A2:J2"/>
    <mergeCell ref="I3:J3"/>
    <mergeCell ref="F4:I4"/>
    <mergeCell ref="A6:C6"/>
    <mergeCell ref="A4:A5"/>
    <mergeCell ref="B4:B5"/>
    <mergeCell ref="C4:C5"/>
    <mergeCell ref="D4:D5"/>
    <mergeCell ref="E4:E5"/>
    <mergeCell ref="J4:J5"/>
    <mergeCell ref="B7:B9"/>
    <mergeCell ref="B11:B14"/>
    <mergeCell ref="B15:B16"/>
    <mergeCell ref="B17:B18"/>
    <mergeCell ref="B19:B20"/>
    <mergeCell ref="B21:B22"/>
    <mergeCell ref="B23:B24"/>
    <mergeCell ref="B25:B26"/>
    <mergeCell ref="B28:B29"/>
    <mergeCell ref="B30:B31"/>
  </mergeCells>
  <phoneticPr fontId="67"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N162"/>
  <sheetViews>
    <sheetView view="pageBreakPreview" zoomScale="112" zoomScaleNormal="100" zoomScaleSheetLayoutView="112" workbookViewId="0">
      <selection activeCell="N51" sqref="N51"/>
    </sheetView>
  </sheetViews>
  <sheetFormatPr defaultColWidth="9" defaultRowHeight="13.5"/>
  <cols>
    <col min="1" max="1" width="25.5" style="252" customWidth="1"/>
    <col min="2" max="2" width="7.5" style="267" customWidth="1"/>
    <col min="3" max="3" width="7.5" style="250" customWidth="1"/>
    <col min="4" max="6" width="7.5" style="267" customWidth="1"/>
    <col min="7" max="13" width="7.5" style="250" customWidth="1"/>
    <col min="14" max="14" width="21.125" style="251" customWidth="1"/>
    <col min="15" max="16384" width="9" style="252"/>
  </cols>
  <sheetData>
    <row r="1" spans="1:14">
      <c r="A1" s="603" t="s">
        <v>1560</v>
      </c>
      <c r="B1" s="603"/>
      <c r="D1" s="249"/>
      <c r="E1" s="249"/>
      <c r="F1" s="249"/>
    </row>
    <row r="2" spans="1:14" ht="20.25">
      <c r="A2" s="625" t="s">
        <v>1919</v>
      </c>
      <c r="B2" s="625"/>
      <c r="C2" s="625"/>
      <c r="D2" s="625"/>
      <c r="E2" s="625"/>
      <c r="F2" s="625"/>
      <c r="G2" s="625"/>
      <c r="H2" s="625"/>
      <c r="I2" s="625"/>
      <c r="J2" s="625"/>
      <c r="K2" s="625"/>
      <c r="L2" s="625"/>
      <c r="M2" s="625"/>
      <c r="N2" s="625"/>
    </row>
    <row r="3" spans="1:14" s="175" customFormat="1" ht="12">
      <c r="N3" s="253" t="s">
        <v>1129</v>
      </c>
    </row>
    <row r="4" spans="1:14" s="254" customFormat="1">
      <c r="A4" s="626" t="s">
        <v>2</v>
      </c>
      <c r="B4" s="628" t="s">
        <v>1130</v>
      </c>
      <c r="C4" s="629" t="s">
        <v>1131</v>
      </c>
      <c r="D4" s="630"/>
      <c r="E4" s="630"/>
      <c r="F4" s="631"/>
      <c r="G4" s="629" t="s">
        <v>1132</v>
      </c>
      <c r="H4" s="630"/>
      <c r="I4" s="630"/>
      <c r="J4" s="630"/>
      <c r="K4" s="630"/>
      <c r="L4" s="630"/>
      <c r="M4" s="630"/>
      <c r="N4" s="632" t="s">
        <v>1133</v>
      </c>
    </row>
    <row r="5" spans="1:14" s="254" customFormat="1" ht="48">
      <c r="A5" s="627"/>
      <c r="B5" s="628"/>
      <c r="C5" s="255" t="s">
        <v>1134</v>
      </c>
      <c r="D5" s="255" t="s">
        <v>1962</v>
      </c>
      <c r="E5" s="255" t="s">
        <v>1135</v>
      </c>
      <c r="F5" s="255" t="s">
        <v>1136</v>
      </c>
      <c r="G5" s="255" t="s">
        <v>1137</v>
      </c>
      <c r="H5" s="255" t="s">
        <v>1961</v>
      </c>
      <c r="I5" s="255" t="s">
        <v>1638</v>
      </c>
      <c r="J5" s="255" t="s">
        <v>1138</v>
      </c>
      <c r="K5" s="255" t="s">
        <v>1139</v>
      </c>
      <c r="L5" s="255" t="s">
        <v>1140</v>
      </c>
      <c r="M5" s="255" t="s">
        <v>1141</v>
      </c>
      <c r="N5" s="632"/>
    </row>
    <row r="6" spans="1:14" s="254" customFormat="1">
      <c r="A6" s="623" t="s">
        <v>1142</v>
      </c>
      <c r="B6" s="624"/>
      <c r="C6" s="256"/>
      <c r="D6" s="256" t="s">
        <v>1143</v>
      </c>
      <c r="E6" s="256" t="s">
        <v>1143</v>
      </c>
      <c r="F6" s="256" t="s">
        <v>1143</v>
      </c>
      <c r="G6" s="256"/>
      <c r="H6" s="256" t="s">
        <v>1143</v>
      </c>
      <c r="I6" s="256" t="s">
        <v>1143</v>
      </c>
      <c r="J6" s="256" t="s">
        <v>1143</v>
      </c>
      <c r="K6" s="256" t="s">
        <v>1143</v>
      </c>
      <c r="L6" s="256" t="s">
        <v>1143</v>
      </c>
      <c r="M6" s="256" t="s">
        <v>1143</v>
      </c>
      <c r="N6" s="257"/>
    </row>
    <row r="7" spans="1:14" s="254" customFormat="1">
      <c r="A7" s="326" t="s">
        <v>12</v>
      </c>
      <c r="B7" s="259">
        <f>G7+C7</f>
        <v>43930</v>
      </c>
      <c r="C7" s="259">
        <f>SUM(D7:F7)</f>
        <v>10990</v>
      </c>
      <c r="D7" s="259">
        <f t="shared" ref="D7:M7" si="0">D8+D93</f>
        <v>7321</v>
      </c>
      <c r="E7" s="259">
        <f t="shared" si="0"/>
        <v>779</v>
      </c>
      <c r="F7" s="259">
        <f t="shared" si="0"/>
        <v>2890</v>
      </c>
      <c r="G7" s="259">
        <f t="shared" si="0"/>
        <v>32940</v>
      </c>
      <c r="H7" s="259">
        <f t="shared" si="0"/>
        <v>20731</v>
      </c>
      <c r="I7" s="259">
        <f t="shared" si="0"/>
        <v>2000</v>
      </c>
      <c r="J7" s="259">
        <f t="shared" si="0"/>
        <v>1990</v>
      </c>
      <c r="K7" s="259">
        <f t="shared" si="0"/>
        <v>2470</v>
      </c>
      <c r="L7" s="259">
        <f t="shared" si="0"/>
        <v>2970</v>
      </c>
      <c r="M7" s="259">
        <f t="shared" si="0"/>
        <v>2779</v>
      </c>
      <c r="N7" s="521"/>
    </row>
    <row r="8" spans="1:14" s="254" customFormat="1">
      <c r="A8" s="326" t="s">
        <v>1144</v>
      </c>
      <c r="B8" s="259">
        <f t="shared" ref="B8:B71" si="1">G8+C8</f>
        <v>26230</v>
      </c>
      <c r="C8" s="259">
        <f>SUM(D8:F8)</f>
        <v>6698</v>
      </c>
      <c r="D8" s="259">
        <f>D9+D16+D20+D29+D34+D40+D47+D54+D62+D70+D78+D84+D88</f>
        <v>3029</v>
      </c>
      <c r="E8" s="259">
        <f t="shared" ref="E8:F8" si="2">E9+E16+E20+E29+E34+E40+E47+E54+E62+E70+E78+E84+E88</f>
        <v>779</v>
      </c>
      <c r="F8" s="259">
        <f t="shared" si="2"/>
        <v>2890</v>
      </c>
      <c r="G8" s="259">
        <f t="shared" ref="G8:G71" si="3">SUM(H8:M8)</f>
        <v>19532</v>
      </c>
      <c r="H8" s="259">
        <f t="shared" ref="H8:M8" si="4">H9+H16+H20+H29+H34+H40+H47+H54+H62+H70+H78+H84+H88</f>
        <v>7623</v>
      </c>
      <c r="I8" s="259">
        <f t="shared" si="4"/>
        <v>2000</v>
      </c>
      <c r="J8" s="259">
        <f t="shared" si="4"/>
        <v>1690</v>
      </c>
      <c r="K8" s="259">
        <f t="shared" si="4"/>
        <v>2470</v>
      </c>
      <c r="L8" s="259">
        <f t="shared" si="4"/>
        <v>2970</v>
      </c>
      <c r="M8" s="259">
        <f t="shared" si="4"/>
        <v>2779</v>
      </c>
      <c r="N8" s="259"/>
    </row>
    <row r="9" spans="1:14" s="39" customFormat="1">
      <c r="A9" s="471" t="s">
        <v>1145</v>
      </c>
      <c r="B9" s="259">
        <f t="shared" si="1"/>
        <v>5705</v>
      </c>
      <c r="C9" s="259">
        <f t="shared" ref="C9:C72" si="5">SUM(D9:F9)</f>
        <v>1247</v>
      </c>
      <c r="D9" s="259">
        <f t="shared" ref="D9:F9" si="6">SUM(D10:D15)</f>
        <v>164</v>
      </c>
      <c r="E9" s="259">
        <f t="shared" si="6"/>
        <v>188</v>
      </c>
      <c r="F9" s="259">
        <f t="shared" si="6"/>
        <v>895</v>
      </c>
      <c r="G9" s="259">
        <f t="shared" si="3"/>
        <v>4458</v>
      </c>
      <c r="H9" s="259">
        <f>SUM(H10:H15)</f>
        <v>951</v>
      </c>
      <c r="I9" s="259">
        <f t="shared" ref="I9:M9" si="7">SUM(I10:I15)</f>
        <v>0</v>
      </c>
      <c r="J9" s="259">
        <f t="shared" si="7"/>
        <v>830</v>
      </c>
      <c r="K9" s="259">
        <f t="shared" si="7"/>
        <v>1173</v>
      </c>
      <c r="L9" s="259">
        <f t="shared" si="7"/>
        <v>1504</v>
      </c>
      <c r="M9" s="259">
        <f t="shared" si="7"/>
        <v>0</v>
      </c>
      <c r="N9" s="521"/>
    </row>
    <row r="10" spans="1:14">
      <c r="A10" s="472" t="s">
        <v>1146</v>
      </c>
      <c r="B10" s="259">
        <f t="shared" si="1"/>
        <v>148</v>
      </c>
      <c r="C10" s="259">
        <f t="shared" si="5"/>
        <v>38</v>
      </c>
      <c r="D10" s="262">
        <v>25</v>
      </c>
      <c r="E10" s="262">
        <v>3</v>
      </c>
      <c r="F10" s="262">
        <v>10</v>
      </c>
      <c r="G10" s="259">
        <f t="shared" si="3"/>
        <v>110</v>
      </c>
      <c r="H10" s="262">
        <v>86</v>
      </c>
      <c r="I10" s="262"/>
      <c r="J10" s="262"/>
      <c r="K10" s="262"/>
      <c r="L10" s="262">
        <v>24</v>
      </c>
      <c r="M10" s="262"/>
      <c r="N10" s="308"/>
    </row>
    <row r="11" spans="1:14">
      <c r="A11" s="472" t="s">
        <v>1147</v>
      </c>
      <c r="B11" s="259">
        <f t="shared" si="1"/>
        <v>1405</v>
      </c>
      <c r="C11" s="259">
        <f t="shared" si="5"/>
        <v>309</v>
      </c>
      <c r="D11" s="262">
        <v>10</v>
      </c>
      <c r="E11" s="262">
        <v>59</v>
      </c>
      <c r="F11" s="262">
        <v>240</v>
      </c>
      <c r="G11" s="259">
        <f t="shared" si="3"/>
        <v>1096</v>
      </c>
      <c r="H11" s="262">
        <v>93</v>
      </c>
      <c r="I11" s="262"/>
      <c r="J11" s="262"/>
      <c r="K11" s="262">
        <v>443</v>
      </c>
      <c r="L11" s="262">
        <v>560</v>
      </c>
      <c r="M11" s="262"/>
      <c r="N11" s="308"/>
    </row>
    <row r="12" spans="1:14" ht="24">
      <c r="A12" s="472" t="s">
        <v>1148</v>
      </c>
      <c r="B12" s="259">
        <f t="shared" si="1"/>
        <v>402</v>
      </c>
      <c r="C12" s="259">
        <f t="shared" si="5"/>
        <v>128</v>
      </c>
      <c r="D12" s="262">
        <v>5</v>
      </c>
      <c r="E12" s="262">
        <v>18</v>
      </c>
      <c r="F12" s="262">
        <v>105</v>
      </c>
      <c r="G12" s="259">
        <f t="shared" si="3"/>
        <v>274</v>
      </c>
      <c r="H12" s="262">
        <v>56</v>
      </c>
      <c r="I12" s="262"/>
      <c r="J12" s="262"/>
      <c r="K12" s="262">
        <v>90</v>
      </c>
      <c r="L12" s="262">
        <v>128</v>
      </c>
      <c r="M12" s="262"/>
      <c r="N12" s="308" t="s">
        <v>1742</v>
      </c>
    </row>
    <row r="13" spans="1:14">
      <c r="A13" s="472" t="s">
        <v>1149</v>
      </c>
      <c r="B13" s="259">
        <f t="shared" si="1"/>
        <v>1625</v>
      </c>
      <c r="C13" s="259">
        <f t="shared" si="5"/>
        <v>268</v>
      </c>
      <c r="D13" s="262">
        <v>58</v>
      </c>
      <c r="E13" s="262">
        <v>45</v>
      </c>
      <c r="F13" s="262">
        <v>165</v>
      </c>
      <c r="G13" s="259">
        <f t="shared" si="3"/>
        <v>1357</v>
      </c>
      <c r="H13" s="261">
        <v>309</v>
      </c>
      <c r="I13" s="261"/>
      <c r="J13" s="261">
        <v>300</v>
      </c>
      <c r="K13" s="262">
        <v>396</v>
      </c>
      <c r="L13" s="261">
        <v>352</v>
      </c>
      <c r="M13" s="261"/>
      <c r="N13" s="308"/>
    </row>
    <row r="14" spans="1:14">
      <c r="A14" s="472" t="s">
        <v>1150</v>
      </c>
      <c r="B14" s="259">
        <f t="shared" si="1"/>
        <v>1737</v>
      </c>
      <c r="C14" s="259">
        <f t="shared" si="5"/>
        <v>405</v>
      </c>
      <c r="D14" s="262">
        <v>42</v>
      </c>
      <c r="E14" s="262">
        <v>53</v>
      </c>
      <c r="F14" s="262">
        <v>310</v>
      </c>
      <c r="G14" s="259">
        <f t="shared" si="3"/>
        <v>1332</v>
      </c>
      <c r="H14" s="262">
        <v>270</v>
      </c>
      <c r="I14" s="262"/>
      <c r="J14" s="262">
        <v>530</v>
      </c>
      <c r="K14" s="262">
        <v>212</v>
      </c>
      <c r="L14" s="261">
        <v>320</v>
      </c>
      <c r="M14" s="261"/>
      <c r="N14" s="308"/>
    </row>
    <row r="15" spans="1:14">
      <c r="A15" s="472" t="s">
        <v>1151</v>
      </c>
      <c r="B15" s="259">
        <f t="shared" si="1"/>
        <v>388</v>
      </c>
      <c r="C15" s="259">
        <f t="shared" si="5"/>
        <v>99</v>
      </c>
      <c r="D15" s="262">
        <v>24</v>
      </c>
      <c r="E15" s="262">
        <v>10</v>
      </c>
      <c r="F15" s="262">
        <v>65</v>
      </c>
      <c r="G15" s="259">
        <f t="shared" si="3"/>
        <v>289</v>
      </c>
      <c r="H15" s="262">
        <v>137</v>
      </c>
      <c r="I15" s="262"/>
      <c r="J15" s="262"/>
      <c r="K15" s="262">
        <v>32</v>
      </c>
      <c r="L15" s="261">
        <v>120</v>
      </c>
      <c r="M15" s="261"/>
      <c r="N15" s="308"/>
    </row>
    <row r="16" spans="1:14" s="39" customFormat="1">
      <c r="A16" s="471" t="s">
        <v>1152</v>
      </c>
      <c r="B16" s="259">
        <f t="shared" si="1"/>
        <v>717</v>
      </c>
      <c r="C16" s="259">
        <f t="shared" si="5"/>
        <v>177</v>
      </c>
      <c r="D16" s="259">
        <f>SUM(D17:D19)</f>
        <v>84</v>
      </c>
      <c r="E16" s="259">
        <f>SUM(E17:E19)</f>
        <v>13</v>
      </c>
      <c r="F16" s="259">
        <f>SUM(F17:F19)</f>
        <v>80</v>
      </c>
      <c r="G16" s="259">
        <f t="shared" si="3"/>
        <v>540</v>
      </c>
      <c r="H16" s="259">
        <f>SUM(H17:H19)</f>
        <v>375</v>
      </c>
      <c r="I16" s="259"/>
      <c r="J16" s="259"/>
      <c r="K16" s="259">
        <f>SUM(K17:K19)</f>
        <v>55</v>
      </c>
      <c r="L16" s="259"/>
      <c r="M16" s="259">
        <f t="shared" ref="M16" si="8">SUM(M17:M19)</f>
        <v>110</v>
      </c>
      <c r="N16" s="521"/>
    </row>
    <row r="17" spans="1:14">
      <c r="A17" s="472" t="s">
        <v>1153</v>
      </c>
      <c r="B17" s="259">
        <f t="shared" si="1"/>
        <v>152</v>
      </c>
      <c r="C17" s="259">
        <f t="shared" si="5"/>
        <v>30</v>
      </c>
      <c r="D17" s="262">
        <v>30</v>
      </c>
      <c r="E17" s="262"/>
      <c r="F17" s="262"/>
      <c r="G17" s="259">
        <f t="shared" si="3"/>
        <v>122</v>
      </c>
      <c r="H17" s="262">
        <v>122</v>
      </c>
      <c r="I17" s="261"/>
      <c r="J17" s="261"/>
      <c r="K17" s="261"/>
      <c r="L17" s="261"/>
      <c r="M17" s="261"/>
      <c r="N17" s="308"/>
    </row>
    <row r="18" spans="1:14">
      <c r="A18" s="472" t="s">
        <v>1154</v>
      </c>
      <c r="B18" s="259">
        <f t="shared" si="1"/>
        <v>188</v>
      </c>
      <c r="C18" s="259">
        <f t="shared" si="5"/>
        <v>35</v>
      </c>
      <c r="D18" s="262">
        <v>35</v>
      </c>
      <c r="E18" s="259"/>
      <c r="F18" s="259"/>
      <c r="G18" s="259">
        <f t="shared" si="3"/>
        <v>153</v>
      </c>
      <c r="H18" s="263">
        <v>143</v>
      </c>
      <c r="I18" s="263"/>
      <c r="J18" s="263"/>
      <c r="K18" s="261"/>
      <c r="L18" s="261"/>
      <c r="M18" s="261">
        <v>10</v>
      </c>
      <c r="N18" s="308"/>
    </row>
    <row r="19" spans="1:14" ht="24">
      <c r="A19" s="472" t="s">
        <v>1155</v>
      </c>
      <c r="B19" s="259">
        <f t="shared" si="1"/>
        <v>377</v>
      </c>
      <c r="C19" s="259">
        <f t="shared" si="5"/>
        <v>112</v>
      </c>
      <c r="D19" s="262">
        <v>19</v>
      </c>
      <c r="E19" s="262">
        <v>13</v>
      </c>
      <c r="F19" s="262">
        <v>80</v>
      </c>
      <c r="G19" s="259">
        <f t="shared" si="3"/>
        <v>265</v>
      </c>
      <c r="H19" s="263">
        <v>110</v>
      </c>
      <c r="I19" s="263"/>
      <c r="J19" s="263"/>
      <c r="K19" s="261">
        <v>55</v>
      </c>
      <c r="L19" s="261"/>
      <c r="M19" s="261">
        <v>100</v>
      </c>
      <c r="N19" s="308" t="s">
        <v>829</v>
      </c>
    </row>
    <row r="20" spans="1:14" s="39" customFormat="1">
      <c r="A20" s="471" t="s">
        <v>1156</v>
      </c>
      <c r="B20" s="259">
        <f t="shared" si="1"/>
        <v>2425</v>
      </c>
      <c r="C20" s="259">
        <f t="shared" si="5"/>
        <v>612</v>
      </c>
      <c r="D20" s="259">
        <f t="shared" ref="D20:F20" si="9">SUM(D21:D28)</f>
        <v>409</v>
      </c>
      <c r="E20" s="259">
        <f t="shared" si="9"/>
        <v>73</v>
      </c>
      <c r="F20" s="259">
        <f t="shared" si="9"/>
        <v>130</v>
      </c>
      <c r="G20" s="259">
        <f t="shared" si="3"/>
        <v>1813</v>
      </c>
      <c r="H20" s="259">
        <f>SUM(H21:H28)</f>
        <v>774</v>
      </c>
      <c r="I20" s="259"/>
      <c r="J20" s="259">
        <f t="shared" ref="J20:M20" si="10">SUM(J21:J28)</f>
        <v>150</v>
      </c>
      <c r="K20" s="259">
        <f t="shared" si="10"/>
        <v>307</v>
      </c>
      <c r="L20" s="259">
        <f t="shared" si="10"/>
        <v>242</v>
      </c>
      <c r="M20" s="259">
        <f t="shared" si="10"/>
        <v>340</v>
      </c>
      <c r="N20" s="521"/>
    </row>
    <row r="21" spans="1:14">
      <c r="A21" s="472" t="s">
        <v>1157</v>
      </c>
      <c r="B21" s="259">
        <f t="shared" si="1"/>
        <v>742</v>
      </c>
      <c r="C21" s="259">
        <f t="shared" si="5"/>
        <v>221</v>
      </c>
      <c r="D21" s="262">
        <v>207</v>
      </c>
      <c r="E21" s="262">
        <v>9</v>
      </c>
      <c r="F21" s="262">
        <v>5</v>
      </c>
      <c r="G21" s="259">
        <f t="shared" si="3"/>
        <v>521</v>
      </c>
      <c r="H21" s="262">
        <v>237</v>
      </c>
      <c r="I21" s="261"/>
      <c r="J21" s="261"/>
      <c r="K21" s="261"/>
      <c r="L21" s="261"/>
      <c r="M21" s="261">
        <v>284</v>
      </c>
      <c r="N21" s="308"/>
    </row>
    <row r="22" spans="1:14">
      <c r="A22" s="472" t="s">
        <v>1158</v>
      </c>
      <c r="B22" s="259">
        <f t="shared" si="1"/>
        <v>422</v>
      </c>
      <c r="C22" s="259">
        <f t="shared" si="5"/>
        <v>85</v>
      </c>
      <c r="D22" s="262">
        <v>21</v>
      </c>
      <c r="E22" s="262">
        <v>19</v>
      </c>
      <c r="F22" s="262">
        <v>45</v>
      </c>
      <c r="G22" s="259">
        <f t="shared" si="3"/>
        <v>337</v>
      </c>
      <c r="H22" s="262">
        <v>42</v>
      </c>
      <c r="I22" s="261"/>
      <c r="J22" s="261"/>
      <c r="K22" s="261">
        <v>280</v>
      </c>
      <c r="L22" s="261">
        <v>15</v>
      </c>
      <c r="M22" s="261"/>
      <c r="N22" s="308"/>
    </row>
    <row r="23" spans="1:14">
      <c r="A23" s="472" t="s">
        <v>1159</v>
      </c>
      <c r="B23" s="259">
        <f t="shared" si="1"/>
        <v>160</v>
      </c>
      <c r="C23" s="259">
        <f t="shared" si="5"/>
        <v>18</v>
      </c>
      <c r="D23" s="262">
        <v>10</v>
      </c>
      <c r="E23" s="262">
        <v>3</v>
      </c>
      <c r="F23" s="262">
        <v>5</v>
      </c>
      <c r="G23" s="259">
        <f t="shared" si="3"/>
        <v>142</v>
      </c>
      <c r="H23" s="262">
        <v>22</v>
      </c>
      <c r="I23" s="263"/>
      <c r="J23" s="263">
        <v>50</v>
      </c>
      <c r="K23" s="261">
        <v>27</v>
      </c>
      <c r="L23" s="261">
        <v>16</v>
      </c>
      <c r="M23" s="261">
        <v>27</v>
      </c>
      <c r="N23" s="308"/>
    </row>
    <row r="24" spans="1:14">
      <c r="A24" s="472" t="s">
        <v>1160</v>
      </c>
      <c r="B24" s="259">
        <f t="shared" si="1"/>
        <v>107</v>
      </c>
      <c r="C24" s="259">
        <f t="shared" si="5"/>
        <v>8</v>
      </c>
      <c r="D24" s="262">
        <v>6</v>
      </c>
      <c r="E24" s="262">
        <v>2</v>
      </c>
      <c r="F24" s="262"/>
      <c r="G24" s="259">
        <f t="shared" si="3"/>
        <v>99</v>
      </c>
      <c r="H24" s="262">
        <v>70</v>
      </c>
      <c r="I24" s="263"/>
      <c r="J24" s="263"/>
      <c r="K24" s="261"/>
      <c r="L24" s="261"/>
      <c r="M24" s="261">
        <v>29</v>
      </c>
      <c r="N24" s="308"/>
    </row>
    <row r="25" spans="1:14">
      <c r="A25" s="472" t="s">
        <v>1161</v>
      </c>
      <c r="B25" s="259">
        <f t="shared" si="1"/>
        <v>60</v>
      </c>
      <c r="C25" s="259">
        <f t="shared" si="5"/>
        <v>10</v>
      </c>
      <c r="D25" s="262">
        <v>10</v>
      </c>
      <c r="E25" s="262"/>
      <c r="F25" s="262"/>
      <c r="G25" s="259">
        <f t="shared" si="3"/>
        <v>50</v>
      </c>
      <c r="H25" s="262">
        <v>50</v>
      </c>
      <c r="I25" s="262"/>
      <c r="J25" s="262"/>
      <c r="K25" s="261"/>
      <c r="L25" s="261"/>
      <c r="M25" s="261"/>
      <c r="N25" s="308"/>
    </row>
    <row r="26" spans="1:14">
      <c r="A26" s="472" t="s">
        <v>1162</v>
      </c>
      <c r="B26" s="259">
        <f t="shared" si="1"/>
        <v>271</v>
      </c>
      <c r="C26" s="259">
        <f t="shared" si="5"/>
        <v>26</v>
      </c>
      <c r="D26" s="262">
        <v>17</v>
      </c>
      <c r="E26" s="262">
        <v>9</v>
      </c>
      <c r="F26" s="262"/>
      <c r="G26" s="259">
        <f t="shared" si="3"/>
        <v>245</v>
      </c>
      <c r="H26" s="262">
        <v>101</v>
      </c>
      <c r="I26" s="262"/>
      <c r="J26" s="262">
        <v>100</v>
      </c>
      <c r="K26" s="261"/>
      <c r="L26" s="261">
        <v>44</v>
      </c>
      <c r="M26" s="261"/>
      <c r="N26" s="308"/>
    </row>
    <row r="27" spans="1:14">
      <c r="A27" s="472" t="s">
        <v>1163</v>
      </c>
      <c r="B27" s="259">
        <f t="shared" si="1"/>
        <v>200</v>
      </c>
      <c r="C27" s="259">
        <f t="shared" si="5"/>
        <v>87</v>
      </c>
      <c r="D27" s="262">
        <v>68</v>
      </c>
      <c r="E27" s="262">
        <v>4</v>
      </c>
      <c r="F27" s="262">
        <v>15</v>
      </c>
      <c r="G27" s="259">
        <f t="shared" si="3"/>
        <v>113</v>
      </c>
      <c r="H27" s="263">
        <v>81</v>
      </c>
      <c r="I27" s="263"/>
      <c r="J27" s="263"/>
      <c r="K27" s="261"/>
      <c r="L27" s="261">
        <v>32</v>
      </c>
      <c r="M27" s="261"/>
      <c r="N27" s="308"/>
    </row>
    <row r="28" spans="1:14">
      <c r="A28" s="472" t="s">
        <v>1164</v>
      </c>
      <c r="B28" s="259">
        <f t="shared" si="1"/>
        <v>463</v>
      </c>
      <c r="C28" s="259">
        <f t="shared" si="5"/>
        <v>157</v>
      </c>
      <c r="D28" s="262">
        <v>70</v>
      </c>
      <c r="E28" s="262">
        <v>27</v>
      </c>
      <c r="F28" s="262">
        <v>60</v>
      </c>
      <c r="G28" s="259">
        <f t="shared" si="3"/>
        <v>306</v>
      </c>
      <c r="H28" s="263">
        <v>171</v>
      </c>
      <c r="I28" s="263"/>
      <c r="J28" s="263"/>
      <c r="K28" s="261"/>
      <c r="L28" s="261">
        <f>131+4</f>
        <v>135</v>
      </c>
      <c r="M28" s="261"/>
      <c r="N28" s="308"/>
    </row>
    <row r="29" spans="1:14" s="39" customFormat="1">
      <c r="A29" s="471" t="s">
        <v>28</v>
      </c>
      <c r="B29" s="259">
        <f t="shared" si="1"/>
        <v>1442</v>
      </c>
      <c r="C29" s="259">
        <f t="shared" si="5"/>
        <v>522</v>
      </c>
      <c r="D29" s="259">
        <f>D30+D31+D32++D33</f>
        <v>55</v>
      </c>
      <c r="E29" s="259">
        <f t="shared" ref="E29:H29" si="11">E30+E31+E32++E33</f>
        <v>62</v>
      </c>
      <c r="F29" s="259">
        <f t="shared" si="11"/>
        <v>405</v>
      </c>
      <c r="G29" s="259">
        <f t="shared" si="3"/>
        <v>920</v>
      </c>
      <c r="H29" s="259">
        <f t="shared" si="11"/>
        <v>507</v>
      </c>
      <c r="I29" s="259"/>
      <c r="J29" s="259">
        <f t="shared" ref="J29:M29" si="12">J30+J31+J32++J33</f>
        <v>110</v>
      </c>
      <c r="K29" s="259">
        <f t="shared" si="12"/>
        <v>208</v>
      </c>
      <c r="L29" s="259"/>
      <c r="M29" s="259">
        <f t="shared" si="12"/>
        <v>95</v>
      </c>
      <c r="N29" s="521"/>
    </row>
    <row r="30" spans="1:14">
      <c r="A30" s="472" t="s">
        <v>1165</v>
      </c>
      <c r="B30" s="259">
        <f t="shared" si="1"/>
        <v>157</v>
      </c>
      <c r="C30" s="259">
        <f t="shared" si="5"/>
        <v>14</v>
      </c>
      <c r="D30" s="262">
        <v>14</v>
      </c>
      <c r="E30" s="262">
        <v>0</v>
      </c>
      <c r="F30" s="262"/>
      <c r="G30" s="259">
        <f t="shared" si="3"/>
        <v>143</v>
      </c>
      <c r="H30" s="262">
        <v>68</v>
      </c>
      <c r="I30" s="261"/>
      <c r="J30" s="261"/>
      <c r="K30" s="261"/>
      <c r="L30" s="261"/>
      <c r="M30" s="261">
        <v>75</v>
      </c>
      <c r="N30" s="308"/>
    </row>
    <row r="31" spans="1:14">
      <c r="A31" s="472" t="s">
        <v>1166</v>
      </c>
      <c r="B31" s="259">
        <f t="shared" si="1"/>
        <v>375</v>
      </c>
      <c r="C31" s="259">
        <f t="shared" si="5"/>
        <v>135</v>
      </c>
      <c r="D31" s="262">
        <v>6</v>
      </c>
      <c r="E31" s="262">
        <v>19</v>
      </c>
      <c r="F31" s="262">
        <v>110</v>
      </c>
      <c r="G31" s="259">
        <f t="shared" si="3"/>
        <v>240</v>
      </c>
      <c r="H31" s="262">
        <v>130</v>
      </c>
      <c r="I31" s="262"/>
      <c r="J31" s="262">
        <v>110</v>
      </c>
      <c r="K31" s="261"/>
      <c r="L31" s="261"/>
      <c r="M31" s="261"/>
      <c r="N31" s="308"/>
    </row>
    <row r="32" spans="1:14">
      <c r="A32" s="472" t="s">
        <v>1167</v>
      </c>
      <c r="B32" s="259">
        <f t="shared" si="1"/>
        <v>92</v>
      </c>
      <c r="C32" s="259">
        <f t="shared" si="5"/>
        <v>10</v>
      </c>
      <c r="D32" s="262">
        <v>10</v>
      </c>
      <c r="E32" s="262">
        <v>0</v>
      </c>
      <c r="F32" s="262"/>
      <c r="G32" s="259">
        <f t="shared" si="3"/>
        <v>82</v>
      </c>
      <c r="H32" s="262">
        <v>62</v>
      </c>
      <c r="I32" s="261"/>
      <c r="J32" s="261"/>
      <c r="K32" s="261"/>
      <c r="L32" s="261"/>
      <c r="M32" s="261">
        <v>20</v>
      </c>
      <c r="N32" s="308"/>
    </row>
    <row r="33" spans="1:14">
      <c r="A33" s="472" t="s">
        <v>1168</v>
      </c>
      <c r="B33" s="259">
        <f t="shared" si="1"/>
        <v>818</v>
      </c>
      <c r="C33" s="259">
        <f t="shared" si="5"/>
        <v>363</v>
      </c>
      <c r="D33" s="262">
        <v>25</v>
      </c>
      <c r="E33" s="262">
        <v>43</v>
      </c>
      <c r="F33" s="262">
        <v>295</v>
      </c>
      <c r="G33" s="259">
        <f t="shared" si="3"/>
        <v>455</v>
      </c>
      <c r="H33" s="261">
        <v>247</v>
      </c>
      <c r="I33" s="264"/>
      <c r="J33" s="264"/>
      <c r="K33" s="261">
        <v>208</v>
      </c>
      <c r="L33" s="261"/>
      <c r="M33" s="261"/>
      <c r="N33" s="308"/>
    </row>
    <row r="34" spans="1:14" s="39" customFormat="1">
      <c r="A34" s="471" t="s">
        <v>31</v>
      </c>
      <c r="B34" s="259">
        <f t="shared" si="1"/>
        <v>735</v>
      </c>
      <c r="C34" s="259">
        <f t="shared" si="5"/>
        <v>65</v>
      </c>
      <c r="D34" s="517">
        <f>SUM(D35:D39)</f>
        <v>65</v>
      </c>
      <c r="E34" s="517"/>
      <c r="F34" s="517"/>
      <c r="G34" s="259">
        <f t="shared" si="3"/>
        <v>670</v>
      </c>
      <c r="H34" s="259">
        <f>SUM(H35:H39)</f>
        <v>372</v>
      </c>
      <c r="I34" s="259"/>
      <c r="J34" s="259"/>
      <c r="K34" s="259"/>
      <c r="L34" s="259"/>
      <c r="M34" s="259">
        <f t="shared" ref="M34" si="13">SUM(M35:M39)</f>
        <v>298</v>
      </c>
      <c r="N34" s="521"/>
    </row>
    <row r="35" spans="1:14" ht="24">
      <c r="A35" s="472" t="s">
        <v>1169</v>
      </c>
      <c r="B35" s="259">
        <f t="shared" si="1"/>
        <v>127</v>
      </c>
      <c r="C35" s="259">
        <f t="shared" si="5"/>
        <v>5</v>
      </c>
      <c r="D35" s="262">
        <v>5</v>
      </c>
      <c r="E35" s="259"/>
      <c r="F35" s="259"/>
      <c r="G35" s="259">
        <f t="shared" si="3"/>
        <v>122</v>
      </c>
      <c r="H35" s="262">
        <v>32</v>
      </c>
      <c r="I35" s="261"/>
      <c r="J35" s="261"/>
      <c r="K35" s="261"/>
      <c r="L35" s="261"/>
      <c r="M35" s="261">
        <v>90</v>
      </c>
      <c r="N35" s="308" t="s">
        <v>830</v>
      </c>
    </row>
    <row r="36" spans="1:14">
      <c r="A36" s="472" t="s">
        <v>1170</v>
      </c>
      <c r="B36" s="259">
        <f t="shared" si="1"/>
        <v>374</v>
      </c>
      <c r="C36" s="259">
        <f t="shared" si="5"/>
        <v>35</v>
      </c>
      <c r="D36" s="262">
        <v>35</v>
      </c>
      <c r="E36" s="259"/>
      <c r="F36" s="259"/>
      <c r="G36" s="259">
        <f t="shared" si="3"/>
        <v>339</v>
      </c>
      <c r="H36" s="262">
        <v>152</v>
      </c>
      <c r="I36" s="262"/>
      <c r="J36" s="262"/>
      <c r="K36" s="262"/>
      <c r="L36" s="262"/>
      <c r="M36" s="262">
        <v>187</v>
      </c>
      <c r="N36" s="308"/>
    </row>
    <row r="37" spans="1:14">
      <c r="A37" s="472" t="s">
        <v>1171</v>
      </c>
      <c r="B37" s="259">
        <f t="shared" si="1"/>
        <v>158</v>
      </c>
      <c r="C37" s="259">
        <f t="shared" si="5"/>
        <v>15</v>
      </c>
      <c r="D37" s="262">
        <v>15</v>
      </c>
      <c r="E37" s="259"/>
      <c r="F37" s="259"/>
      <c r="G37" s="259">
        <f t="shared" si="3"/>
        <v>143</v>
      </c>
      <c r="H37" s="263">
        <v>122</v>
      </c>
      <c r="I37" s="263"/>
      <c r="J37" s="263"/>
      <c r="K37" s="263"/>
      <c r="L37" s="263"/>
      <c r="M37" s="263">
        <v>21</v>
      </c>
      <c r="N37" s="308"/>
    </row>
    <row r="38" spans="1:14">
      <c r="A38" s="472" t="s">
        <v>1172</v>
      </c>
      <c r="B38" s="259">
        <f t="shared" si="1"/>
        <v>76</v>
      </c>
      <c r="C38" s="259">
        <f t="shared" si="5"/>
        <v>10</v>
      </c>
      <c r="D38" s="262">
        <v>10</v>
      </c>
      <c r="E38" s="259"/>
      <c r="F38" s="259"/>
      <c r="G38" s="259">
        <f t="shared" si="3"/>
        <v>66</v>
      </c>
      <c r="H38" s="262">
        <v>66</v>
      </c>
      <c r="I38" s="262"/>
      <c r="J38" s="262"/>
      <c r="K38" s="262"/>
      <c r="L38" s="262"/>
      <c r="M38" s="262"/>
      <c r="N38" s="308"/>
    </row>
    <row r="39" spans="1:14" hidden="1">
      <c r="A39" s="472" t="s">
        <v>1173</v>
      </c>
      <c r="B39" s="259">
        <f t="shared" si="1"/>
        <v>0</v>
      </c>
      <c r="C39" s="259">
        <f t="shared" si="5"/>
        <v>0</v>
      </c>
      <c r="D39" s="259">
        <v>0</v>
      </c>
      <c r="E39" s="259"/>
      <c r="F39" s="259"/>
      <c r="G39" s="259">
        <f t="shared" si="3"/>
        <v>0</v>
      </c>
      <c r="H39" s="262"/>
      <c r="I39" s="262"/>
      <c r="J39" s="262"/>
      <c r="K39" s="262"/>
      <c r="L39" s="262"/>
      <c r="M39" s="262"/>
      <c r="N39" s="308"/>
    </row>
    <row r="40" spans="1:14" s="39" customFormat="1">
      <c r="A40" s="471" t="s">
        <v>37</v>
      </c>
      <c r="B40" s="259">
        <f t="shared" si="1"/>
        <v>1398</v>
      </c>
      <c r="C40" s="259">
        <f t="shared" si="5"/>
        <v>218</v>
      </c>
      <c r="D40" s="259">
        <f>SUM(D41:D46)</f>
        <v>218</v>
      </c>
      <c r="E40" s="259"/>
      <c r="F40" s="259"/>
      <c r="G40" s="259">
        <f t="shared" si="3"/>
        <v>1180</v>
      </c>
      <c r="H40" s="259">
        <f>SUM(H41:H46)</f>
        <v>528</v>
      </c>
      <c r="I40" s="259">
        <f>SUM(I41:I46)</f>
        <v>500</v>
      </c>
      <c r="J40" s="259"/>
      <c r="K40" s="259"/>
      <c r="L40" s="259"/>
      <c r="M40" s="259">
        <f t="shared" ref="M40" si="14">SUM(M41:M46)</f>
        <v>152</v>
      </c>
      <c r="N40" s="521"/>
    </row>
    <row r="41" spans="1:14" ht="36">
      <c r="A41" s="472" t="s">
        <v>1174</v>
      </c>
      <c r="B41" s="259">
        <f t="shared" si="1"/>
        <v>752</v>
      </c>
      <c r="C41" s="259">
        <f t="shared" si="5"/>
        <v>65</v>
      </c>
      <c r="D41" s="262">
        <v>65</v>
      </c>
      <c r="E41" s="259"/>
      <c r="F41" s="259"/>
      <c r="G41" s="259">
        <f t="shared" si="3"/>
        <v>687</v>
      </c>
      <c r="H41" s="262">
        <v>168</v>
      </c>
      <c r="I41" s="261">
        <v>500</v>
      </c>
      <c r="J41" s="261"/>
      <c r="K41" s="261"/>
      <c r="L41" s="261"/>
      <c r="M41" s="261">
        <v>19</v>
      </c>
      <c r="N41" s="308" t="s">
        <v>831</v>
      </c>
    </row>
    <row r="42" spans="1:14">
      <c r="A42" s="473" t="s">
        <v>1175</v>
      </c>
      <c r="B42" s="259">
        <f t="shared" si="1"/>
        <v>112</v>
      </c>
      <c r="C42" s="259">
        <f t="shared" si="5"/>
        <v>20</v>
      </c>
      <c r="D42" s="262">
        <v>20</v>
      </c>
      <c r="E42" s="259"/>
      <c r="F42" s="259"/>
      <c r="G42" s="259">
        <f t="shared" si="3"/>
        <v>92</v>
      </c>
      <c r="H42" s="262">
        <v>62</v>
      </c>
      <c r="I42" s="262"/>
      <c r="J42" s="262"/>
      <c r="K42" s="262"/>
      <c r="L42" s="262"/>
      <c r="M42" s="262">
        <v>30</v>
      </c>
      <c r="N42" s="308"/>
    </row>
    <row r="43" spans="1:14">
      <c r="A43" s="472" t="s">
        <v>1176</v>
      </c>
      <c r="B43" s="259">
        <f t="shared" si="1"/>
        <v>98</v>
      </c>
      <c r="C43" s="259">
        <f t="shared" si="5"/>
        <v>20</v>
      </c>
      <c r="D43" s="262">
        <v>20</v>
      </c>
      <c r="E43" s="259"/>
      <c r="F43" s="259"/>
      <c r="G43" s="259">
        <f t="shared" si="3"/>
        <v>78</v>
      </c>
      <c r="H43" s="262">
        <v>62</v>
      </c>
      <c r="I43" s="262"/>
      <c r="J43" s="262"/>
      <c r="K43" s="262"/>
      <c r="L43" s="262"/>
      <c r="M43" s="262">
        <v>16</v>
      </c>
      <c r="N43" s="308"/>
    </row>
    <row r="44" spans="1:14">
      <c r="A44" s="472" t="s">
        <v>1177</v>
      </c>
      <c r="B44" s="259">
        <f t="shared" si="1"/>
        <v>144</v>
      </c>
      <c r="C44" s="259">
        <f t="shared" si="5"/>
        <v>20</v>
      </c>
      <c r="D44" s="262">
        <v>20</v>
      </c>
      <c r="E44" s="259"/>
      <c r="F44" s="259"/>
      <c r="G44" s="259">
        <f t="shared" si="3"/>
        <v>124</v>
      </c>
      <c r="H44" s="262">
        <v>79</v>
      </c>
      <c r="I44" s="262"/>
      <c r="J44" s="262"/>
      <c r="K44" s="262"/>
      <c r="L44" s="262"/>
      <c r="M44" s="262">
        <v>45</v>
      </c>
      <c r="N44" s="308"/>
    </row>
    <row r="45" spans="1:14">
      <c r="A45" s="472" t="s">
        <v>1178</v>
      </c>
      <c r="B45" s="259">
        <f t="shared" si="1"/>
        <v>155</v>
      </c>
      <c r="C45" s="259">
        <f t="shared" si="5"/>
        <v>51</v>
      </c>
      <c r="D45" s="262">
        <v>51</v>
      </c>
      <c r="E45" s="259"/>
      <c r="F45" s="259"/>
      <c r="G45" s="259">
        <f t="shared" si="3"/>
        <v>104</v>
      </c>
      <c r="H45" s="262">
        <v>78</v>
      </c>
      <c r="I45" s="262"/>
      <c r="J45" s="262"/>
      <c r="K45" s="262"/>
      <c r="L45" s="262"/>
      <c r="M45" s="262">
        <v>26</v>
      </c>
      <c r="N45" s="308"/>
    </row>
    <row r="46" spans="1:14">
      <c r="A46" s="472" t="s">
        <v>1179</v>
      </c>
      <c r="B46" s="259">
        <f t="shared" si="1"/>
        <v>137</v>
      </c>
      <c r="C46" s="259">
        <f t="shared" si="5"/>
        <v>42</v>
      </c>
      <c r="D46" s="262">
        <v>42</v>
      </c>
      <c r="E46" s="259"/>
      <c r="F46" s="259"/>
      <c r="G46" s="259">
        <f t="shared" si="3"/>
        <v>95</v>
      </c>
      <c r="H46" s="262">
        <v>79</v>
      </c>
      <c r="I46" s="262"/>
      <c r="J46" s="262"/>
      <c r="K46" s="262"/>
      <c r="L46" s="262"/>
      <c r="M46" s="262">
        <v>16</v>
      </c>
      <c r="N46" s="308"/>
    </row>
    <row r="47" spans="1:14" s="39" customFormat="1">
      <c r="A47" s="471" t="s">
        <v>43</v>
      </c>
      <c r="B47" s="259">
        <f t="shared" si="1"/>
        <v>3045</v>
      </c>
      <c r="C47" s="259">
        <f t="shared" si="5"/>
        <v>969</v>
      </c>
      <c r="D47" s="259">
        <f>SUM(D48:D53)</f>
        <v>574</v>
      </c>
      <c r="E47" s="259">
        <f>SUM(E48:E53)</f>
        <v>145</v>
      </c>
      <c r="F47" s="259">
        <f>SUM(F48:F53)</f>
        <v>250</v>
      </c>
      <c r="G47" s="259">
        <f t="shared" si="3"/>
        <v>2076</v>
      </c>
      <c r="H47" s="259">
        <f>SUM(H48:H53)</f>
        <v>909</v>
      </c>
      <c r="I47" s="259">
        <f t="shared" ref="I47:J47" si="15">SUM(I48:I53)</f>
        <v>300</v>
      </c>
      <c r="J47" s="259">
        <f t="shared" si="15"/>
        <v>40</v>
      </c>
      <c r="K47" s="259"/>
      <c r="L47" s="259">
        <f>SUM(L48:L53)</f>
        <v>753</v>
      </c>
      <c r="M47" s="259">
        <f>SUM(M48:M53)</f>
        <v>74</v>
      </c>
      <c r="N47" s="521"/>
    </row>
    <row r="48" spans="1:14">
      <c r="A48" s="472" t="s">
        <v>1180</v>
      </c>
      <c r="B48" s="259">
        <f t="shared" si="1"/>
        <v>1038</v>
      </c>
      <c r="C48" s="259">
        <f t="shared" si="5"/>
        <v>244</v>
      </c>
      <c r="D48" s="262">
        <v>200</v>
      </c>
      <c r="E48" s="262">
        <v>14</v>
      </c>
      <c r="F48" s="262">
        <v>30</v>
      </c>
      <c r="G48" s="259">
        <f t="shared" si="3"/>
        <v>794</v>
      </c>
      <c r="H48" s="262">
        <v>445</v>
      </c>
      <c r="I48" s="262">
        <v>300</v>
      </c>
      <c r="J48" s="262"/>
      <c r="K48" s="262"/>
      <c r="L48" s="262">
        <v>49</v>
      </c>
      <c r="M48" s="262"/>
      <c r="N48" s="308" t="s">
        <v>1965</v>
      </c>
    </row>
    <row r="49" spans="1:14">
      <c r="A49" s="472" t="s">
        <v>1181</v>
      </c>
      <c r="B49" s="259">
        <f t="shared" si="1"/>
        <v>929</v>
      </c>
      <c r="C49" s="259">
        <f t="shared" si="5"/>
        <v>264</v>
      </c>
      <c r="D49" s="262">
        <v>91</v>
      </c>
      <c r="E49" s="262">
        <v>68</v>
      </c>
      <c r="F49" s="262">
        <v>105</v>
      </c>
      <c r="G49" s="259">
        <f t="shared" si="3"/>
        <v>665</v>
      </c>
      <c r="H49" s="262">
        <v>121</v>
      </c>
      <c r="I49" s="262"/>
      <c r="J49" s="262">
        <v>40</v>
      </c>
      <c r="K49" s="262"/>
      <c r="L49" s="262">
        <v>504</v>
      </c>
      <c r="M49" s="262"/>
      <c r="N49" s="308"/>
    </row>
    <row r="50" spans="1:14">
      <c r="A50" s="472" t="s">
        <v>1182</v>
      </c>
      <c r="B50" s="259">
        <f t="shared" si="1"/>
        <v>57</v>
      </c>
      <c r="C50" s="259">
        <f t="shared" si="5"/>
        <v>5</v>
      </c>
      <c r="D50" s="262"/>
      <c r="E50" s="262">
        <v>5</v>
      </c>
      <c r="F50" s="262"/>
      <c r="G50" s="259">
        <f t="shared" si="3"/>
        <v>52</v>
      </c>
      <c r="H50" s="262">
        <v>20</v>
      </c>
      <c r="I50" s="262"/>
      <c r="J50" s="262"/>
      <c r="K50" s="262"/>
      <c r="L50" s="262">
        <v>32</v>
      </c>
      <c r="M50" s="262"/>
      <c r="N50" s="308"/>
    </row>
    <row r="51" spans="1:14" ht="24">
      <c r="A51" s="472" t="s">
        <v>1183</v>
      </c>
      <c r="B51" s="259">
        <f t="shared" si="1"/>
        <v>760</v>
      </c>
      <c r="C51" s="259">
        <f t="shared" si="5"/>
        <v>382</v>
      </c>
      <c r="D51" s="262">
        <v>209</v>
      </c>
      <c r="E51" s="262">
        <v>58</v>
      </c>
      <c r="F51" s="262">
        <v>115</v>
      </c>
      <c r="G51" s="259">
        <f t="shared" si="3"/>
        <v>378</v>
      </c>
      <c r="H51" s="262">
        <v>190</v>
      </c>
      <c r="I51" s="262"/>
      <c r="J51" s="262"/>
      <c r="K51" s="262"/>
      <c r="L51" s="262">
        <f>112+56</f>
        <v>168</v>
      </c>
      <c r="M51" s="262">
        <v>20</v>
      </c>
      <c r="N51" s="522" t="s">
        <v>1943</v>
      </c>
    </row>
    <row r="52" spans="1:14">
      <c r="A52" s="472" t="s">
        <v>1184</v>
      </c>
      <c r="B52" s="259">
        <f t="shared" si="1"/>
        <v>161</v>
      </c>
      <c r="C52" s="259">
        <f t="shared" si="5"/>
        <v>36</v>
      </c>
      <c r="D52" s="262">
        <v>36</v>
      </c>
      <c r="E52" s="262"/>
      <c r="F52" s="262"/>
      <c r="G52" s="259">
        <f t="shared" si="3"/>
        <v>125</v>
      </c>
      <c r="H52" s="262">
        <v>71</v>
      </c>
      <c r="I52" s="262"/>
      <c r="J52" s="262"/>
      <c r="K52" s="262"/>
      <c r="L52" s="262"/>
      <c r="M52" s="262">
        <v>54</v>
      </c>
      <c r="N52" s="308"/>
    </row>
    <row r="53" spans="1:14" s="39" customFormat="1">
      <c r="A53" s="472" t="s">
        <v>1185</v>
      </c>
      <c r="B53" s="259">
        <f t="shared" si="1"/>
        <v>100</v>
      </c>
      <c r="C53" s="259">
        <f t="shared" si="5"/>
        <v>38</v>
      </c>
      <c r="D53" s="262">
        <v>38</v>
      </c>
      <c r="E53" s="262"/>
      <c r="F53" s="262"/>
      <c r="G53" s="259">
        <f t="shared" si="3"/>
        <v>62</v>
      </c>
      <c r="H53" s="262">
        <v>62</v>
      </c>
      <c r="I53" s="262"/>
      <c r="J53" s="262"/>
      <c r="K53" s="262"/>
      <c r="L53" s="262"/>
      <c r="M53" s="262"/>
      <c r="N53" s="521"/>
    </row>
    <row r="54" spans="1:14" s="254" customFormat="1">
      <c r="A54" s="471" t="s">
        <v>48</v>
      </c>
      <c r="B54" s="259">
        <f t="shared" si="1"/>
        <v>2151</v>
      </c>
      <c r="C54" s="259">
        <f t="shared" si="5"/>
        <v>793</v>
      </c>
      <c r="D54" s="259">
        <f>SUM(D55:D61)</f>
        <v>284</v>
      </c>
      <c r="E54" s="259">
        <f>SUM(E55:E61)</f>
        <v>114</v>
      </c>
      <c r="F54" s="259">
        <f>SUM(F55:F61)</f>
        <v>395</v>
      </c>
      <c r="G54" s="259">
        <f t="shared" si="3"/>
        <v>1358</v>
      </c>
      <c r="H54" s="259">
        <f>SUM(H55:H61)</f>
        <v>567</v>
      </c>
      <c r="I54" s="259"/>
      <c r="J54" s="259">
        <f>SUM(J55:J61)</f>
        <v>140</v>
      </c>
      <c r="K54" s="259">
        <f>SUM(K55:K61)</f>
        <v>546</v>
      </c>
      <c r="L54" s="259"/>
      <c r="M54" s="259">
        <f t="shared" ref="M54" si="16">SUM(M55:M61)</f>
        <v>105</v>
      </c>
      <c r="N54" s="521"/>
    </row>
    <row r="55" spans="1:14">
      <c r="A55" s="472" t="s">
        <v>1186</v>
      </c>
      <c r="B55" s="259">
        <f t="shared" si="1"/>
        <v>127</v>
      </c>
      <c r="C55" s="259">
        <f t="shared" si="5"/>
        <v>41</v>
      </c>
      <c r="D55" s="262">
        <v>41</v>
      </c>
      <c r="E55" s="259"/>
      <c r="F55" s="259"/>
      <c r="G55" s="259">
        <f t="shared" si="3"/>
        <v>86</v>
      </c>
      <c r="H55" s="262">
        <v>73</v>
      </c>
      <c r="I55" s="262"/>
      <c r="J55" s="262"/>
      <c r="K55" s="262"/>
      <c r="L55" s="262"/>
      <c r="M55" s="262">
        <v>13</v>
      </c>
      <c r="N55" s="308"/>
    </row>
    <row r="56" spans="1:14">
      <c r="A56" s="472" t="s">
        <v>1187</v>
      </c>
      <c r="B56" s="259">
        <f t="shared" si="1"/>
        <v>120</v>
      </c>
      <c r="C56" s="259">
        <f t="shared" si="5"/>
        <v>27</v>
      </c>
      <c r="D56" s="262">
        <v>27</v>
      </c>
      <c r="E56" s="259"/>
      <c r="F56" s="259"/>
      <c r="G56" s="259">
        <f t="shared" si="3"/>
        <v>93</v>
      </c>
      <c r="H56" s="265">
        <v>93</v>
      </c>
      <c r="I56" s="262"/>
      <c r="J56" s="262"/>
      <c r="K56" s="262"/>
      <c r="L56" s="262"/>
      <c r="M56" s="262"/>
      <c r="N56" s="308"/>
    </row>
    <row r="57" spans="1:14">
      <c r="A57" s="472" t="s">
        <v>1188</v>
      </c>
      <c r="B57" s="259">
        <f t="shared" si="1"/>
        <v>144</v>
      </c>
      <c r="C57" s="259">
        <f t="shared" si="5"/>
        <v>30</v>
      </c>
      <c r="D57" s="262">
        <v>30</v>
      </c>
      <c r="E57" s="259"/>
      <c r="F57" s="259"/>
      <c r="G57" s="259">
        <f t="shared" si="3"/>
        <v>114</v>
      </c>
      <c r="H57" s="265">
        <v>60</v>
      </c>
      <c r="I57" s="262"/>
      <c r="J57" s="262"/>
      <c r="K57" s="262"/>
      <c r="L57" s="262"/>
      <c r="M57" s="262">
        <v>54</v>
      </c>
      <c r="N57" s="308"/>
    </row>
    <row r="58" spans="1:14">
      <c r="A58" s="472" t="s">
        <v>1189</v>
      </c>
      <c r="B58" s="259">
        <f t="shared" si="1"/>
        <v>72</v>
      </c>
      <c r="C58" s="259">
        <f t="shared" si="5"/>
        <v>40</v>
      </c>
      <c r="D58" s="262">
        <v>40</v>
      </c>
      <c r="E58" s="259"/>
      <c r="F58" s="259"/>
      <c r="G58" s="259">
        <f t="shared" si="3"/>
        <v>32</v>
      </c>
      <c r="H58" s="265">
        <v>32</v>
      </c>
      <c r="I58" s="262"/>
      <c r="J58" s="262"/>
      <c r="K58" s="262"/>
      <c r="L58" s="262"/>
      <c r="M58" s="262"/>
      <c r="N58" s="308"/>
    </row>
    <row r="59" spans="1:14">
      <c r="A59" s="472" t="s">
        <v>1190</v>
      </c>
      <c r="B59" s="259">
        <f t="shared" si="1"/>
        <v>88</v>
      </c>
      <c r="C59" s="259">
        <f t="shared" si="5"/>
        <v>48</v>
      </c>
      <c r="D59" s="262">
        <v>30</v>
      </c>
      <c r="E59" s="262">
        <v>3</v>
      </c>
      <c r="F59" s="262">
        <v>15</v>
      </c>
      <c r="G59" s="259">
        <f t="shared" si="3"/>
        <v>40</v>
      </c>
      <c r="H59" s="265">
        <v>40</v>
      </c>
      <c r="I59" s="265"/>
      <c r="J59" s="265"/>
      <c r="K59" s="265"/>
      <c r="L59" s="265"/>
      <c r="M59" s="265"/>
      <c r="N59" s="308"/>
    </row>
    <row r="60" spans="1:14">
      <c r="A60" s="472" t="s">
        <v>1191</v>
      </c>
      <c r="B60" s="259">
        <f t="shared" si="1"/>
        <v>1496</v>
      </c>
      <c r="C60" s="259">
        <f t="shared" si="5"/>
        <v>568</v>
      </c>
      <c r="D60" s="262">
        <v>77</v>
      </c>
      <c r="E60" s="262">
        <v>111</v>
      </c>
      <c r="F60" s="262">
        <v>380</v>
      </c>
      <c r="G60" s="259">
        <f t="shared" si="3"/>
        <v>928</v>
      </c>
      <c r="H60" s="265">
        <v>204</v>
      </c>
      <c r="I60" s="265"/>
      <c r="J60" s="265">
        <v>140</v>
      </c>
      <c r="K60" s="265">
        <v>546</v>
      </c>
      <c r="L60" s="265"/>
      <c r="M60" s="265">
        <v>38</v>
      </c>
      <c r="N60" s="308"/>
    </row>
    <row r="61" spans="1:14" s="39" customFormat="1">
      <c r="A61" s="472" t="s">
        <v>1192</v>
      </c>
      <c r="B61" s="259">
        <f t="shared" si="1"/>
        <v>104</v>
      </c>
      <c r="C61" s="259">
        <f t="shared" si="5"/>
        <v>39</v>
      </c>
      <c r="D61" s="262">
        <v>39</v>
      </c>
      <c r="E61" s="262"/>
      <c r="F61" s="262"/>
      <c r="G61" s="259">
        <f t="shared" si="3"/>
        <v>65</v>
      </c>
      <c r="H61" s="265">
        <v>65</v>
      </c>
      <c r="I61" s="265"/>
      <c r="J61" s="265"/>
      <c r="K61" s="265"/>
      <c r="L61" s="265"/>
      <c r="M61" s="265"/>
      <c r="N61" s="521"/>
    </row>
    <row r="62" spans="1:14" s="254" customFormat="1">
      <c r="A62" s="471" t="s">
        <v>53</v>
      </c>
      <c r="B62" s="259">
        <f t="shared" si="1"/>
        <v>2836</v>
      </c>
      <c r="C62" s="259">
        <f t="shared" si="5"/>
        <v>610</v>
      </c>
      <c r="D62" s="259">
        <f>SUM(D63:D69)</f>
        <v>610</v>
      </c>
      <c r="E62" s="259"/>
      <c r="F62" s="259"/>
      <c r="G62" s="259">
        <f t="shared" si="3"/>
        <v>2226</v>
      </c>
      <c r="H62" s="259">
        <f>SUM(H63:H69)</f>
        <v>1104</v>
      </c>
      <c r="I62" s="259">
        <f>SUM(I63:I69)</f>
        <v>300</v>
      </c>
      <c r="J62" s="259"/>
      <c r="K62" s="259"/>
      <c r="L62" s="259"/>
      <c r="M62" s="259">
        <f t="shared" ref="M62" si="17">SUM(M63:M69)</f>
        <v>822</v>
      </c>
      <c r="N62" s="521"/>
    </row>
    <row r="63" spans="1:14" ht="24">
      <c r="A63" s="472" t="s">
        <v>1193</v>
      </c>
      <c r="B63" s="259">
        <f t="shared" si="1"/>
        <v>1048</v>
      </c>
      <c r="C63" s="259">
        <f t="shared" si="5"/>
        <v>128</v>
      </c>
      <c r="D63" s="262">
        <v>128</v>
      </c>
      <c r="E63" s="259"/>
      <c r="F63" s="259"/>
      <c r="G63" s="259">
        <f t="shared" si="3"/>
        <v>920</v>
      </c>
      <c r="H63" s="262">
        <v>603</v>
      </c>
      <c r="I63" s="262">
        <v>300</v>
      </c>
      <c r="J63" s="262"/>
      <c r="K63" s="262"/>
      <c r="L63" s="262"/>
      <c r="M63" s="262">
        <v>17</v>
      </c>
      <c r="N63" s="308" t="s">
        <v>832</v>
      </c>
    </row>
    <row r="64" spans="1:14">
      <c r="A64" s="472" t="s">
        <v>1194</v>
      </c>
      <c r="B64" s="259">
        <f t="shared" si="1"/>
        <v>224</v>
      </c>
      <c r="C64" s="259">
        <f t="shared" si="5"/>
        <v>83</v>
      </c>
      <c r="D64" s="262">
        <v>83</v>
      </c>
      <c r="E64" s="259"/>
      <c r="F64" s="259"/>
      <c r="G64" s="259">
        <f t="shared" si="3"/>
        <v>141</v>
      </c>
      <c r="H64" s="262">
        <v>103</v>
      </c>
      <c r="I64" s="262"/>
      <c r="J64" s="262"/>
      <c r="K64" s="262"/>
      <c r="L64" s="262"/>
      <c r="M64" s="262">
        <v>38</v>
      </c>
      <c r="N64" s="308"/>
    </row>
    <row r="65" spans="1:14" s="39" customFormat="1">
      <c r="A65" s="472" t="s">
        <v>1195</v>
      </c>
      <c r="B65" s="259">
        <f t="shared" si="1"/>
        <v>344</v>
      </c>
      <c r="C65" s="259">
        <f t="shared" si="5"/>
        <v>54</v>
      </c>
      <c r="D65" s="262">
        <v>54</v>
      </c>
      <c r="E65" s="259"/>
      <c r="F65" s="259"/>
      <c r="G65" s="259">
        <f t="shared" si="3"/>
        <v>290</v>
      </c>
      <c r="H65" s="262">
        <v>94</v>
      </c>
      <c r="I65" s="262"/>
      <c r="J65" s="262"/>
      <c r="K65" s="262"/>
      <c r="L65" s="262"/>
      <c r="M65" s="262">
        <v>196</v>
      </c>
      <c r="N65" s="521"/>
    </row>
    <row r="66" spans="1:14">
      <c r="A66" s="472" t="s">
        <v>1196</v>
      </c>
      <c r="B66" s="259">
        <f t="shared" si="1"/>
        <v>270</v>
      </c>
      <c r="C66" s="259">
        <f t="shared" si="5"/>
        <v>100</v>
      </c>
      <c r="D66" s="262">
        <v>100</v>
      </c>
      <c r="E66" s="259"/>
      <c r="F66" s="259"/>
      <c r="G66" s="259">
        <f t="shared" si="3"/>
        <v>170</v>
      </c>
      <c r="H66" s="262">
        <v>68</v>
      </c>
      <c r="I66" s="262"/>
      <c r="J66" s="262"/>
      <c r="K66" s="262"/>
      <c r="L66" s="262"/>
      <c r="M66" s="262">
        <v>102</v>
      </c>
      <c r="N66" s="308"/>
    </row>
    <row r="67" spans="1:14">
      <c r="A67" s="472" t="s">
        <v>1197</v>
      </c>
      <c r="B67" s="259">
        <f t="shared" si="1"/>
        <v>340</v>
      </c>
      <c r="C67" s="259">
        <f t="shared" si="5"/>
        <v>100</v>
      </c>
      <c r="D67" s="262">
        <v>100</v>
      </c>
      <c r="E67" s="259"/>
      <c r="F67" s="259"/>
      <c r="G67" s="259">
        <f t="shared" si="3"/>
        <v>240</v>
      </c>
      <c r="H67" s="262">
        <v>71</v>
      </c>
      <c r="I67" s="262"/>
      <c r="J67" s="262"/>
      <c r="K67" s="262"/>
      <c r="L67" s="262"/>
      <c r="M67" s="262">
        <v>169</v>
      </c>
      <c r="N67" s="308"/>
    </row>
    <row r="68" spans="1:14">
      <c r="A68" s="472" t="s">
        <v>1198</v>
      </c>
      <c r="B68" s="259">
        <f t="shared" si="1"/>
        <v>353</v>
      </c>
      <c r="C68" s="259">
        <f t="shared" si="5"/>
        <v>60</v>
      </c>
      <c r="D68" s="262">
        <v>60</v>
      </c>
      <c r="E68" s="259"/>
      <c r="F68" s="259"/>
      <c r="G68" s="259">
        <f t="shared" si="3"/>
        <v>293</v>
      </c>
      <c r="H68" s="262">
        <v>91</v>
      </c>
      <c r="I68" s="262"/>
      <c r="J68" s="262"/>
      <c r="K68" s="262"/>
      <c r="L68" s="262"/>
      <c r="M68" s="262">
        <v>202</v>
      </c>
      <c r="N68" s="308"/>
    </row>
    <row r="69" spans="1:14">
      <c r="A69" s="472" t="s">
        <v>1199</v>
      </c>
      <c r="B69" s="259">
        <f t="shared" si="1"/>
        <v>257</v>
      </c>
      <c r="C69" s="259">
        <f t="shared" si="5"/>
        <v>85</v>
      </c>
      <c r="D69" s="262">
        <v>85</v>
      </c>
      <c r="E69" s="259"/>
      <c r="F69" s="259"/>
      <c r="G69" s="259">
        <f t="shared" si="3"/>
        <v>172</v>
      </c>
      <c r="H69" s="262">
        <v>74</v>
      </c>
      <c r="I69" s="262"/>
      <c r="J69" s="262"/>
      <c r="K69" s="262"/>
      <c r="L69" s="262"/>
      <c r="M69" s="262">
        <v>98</v>
      </c>
      <c r="N69" s="308"/>
    </row>
    <row r="70" spans="1:14" s="254" customFormat="1">
      <c r="A70" s="471" t="s">
        <v>61</v>
      </c>
      <c r="B70" s="259">
        <f t="shared" si="1"/>
        <v>1855</v>
      </c>
      <c r="C70" s="259">
        <f t="shared" si="5"/>
        <v>426</v>
      </c>
      <c r="D70" s="259">
        <f t="shared" ref="D70:F70" si="18">SUM(D71:D77)</f>
        <v>183</v>
      </c>
      <c r="E70" s="259">
        <f t="shared" si="18"/>
        <v>63</v>
      </c>
      <c r="F70" s="259">
        <f t="shared" si="18"/>
        <v>180</v>
      </c>
      <c r="G70" s="259">
        <f t="shared" si="3"/>
        <v>1429</v>
      </c>
      <c r="H70" s="259">
        <f>SUM(H71:H77)</f>
        <v>500</v>
      </c>
      <c r="I70" s="259">
        <f>SUM(I71:I77)</f>
        <v>300</v>
      </c>
      <c r="J70" s="259">
        <f t="shared" ref="J70:M70" si="19">SUM(J71:J77)</f>
        <v>420</v>
      </c>
      <c r="K70" s="259">
        <f t="shared" si="19"/>
        <v>0</v>
      </c>
      <c r="L70" s="259">
        <f t="shared" si="19"/>
        <v>7</v>
      </c>
      <c r="M70" s="259">
        <f t="shared" si="19"/>
        <v>202</v>
      </c>
      <c r="N70" s="521"/>
    </row>
    <row r="71" spans="1:14">
      <c r="A71" s="472" t="s">
        <v>1200</v>
      </c>
      <c r="B71" s="259">
        <f t="shared" si="1"/>
        <v>477</v>
      </c>
      <c r="C71" s="259">
        <f t="shared" si="5"/>
        <v>25</v>
      </c>
      <c r="D71" s="262">
        <v>25</v>
      </c>
      <c r="E71" s="262"/>
      <c r="F71" s="262"/>
      <c r="G71" s="259">
        <f t="shared" si="3"/>
        <v>452</v>
      </c>
      <c r="H71" s="262">
        <v>98</v>
      </c>
      <c r="I71" s="262">
        <v>300</v>
      </c>
      <c r="J71" s="262"/>
      <c r="K71" s="262"/>
      <c r="L71" s="262"/>
      <c r="M71" s="262">
        <v>54</v>
      </c>
      <c r="N71" s="308" t="s">
        <v>1964</v>
      </c>
    </row>
    <row r="72" spans="1:14">
      <c r="A72" s="472" t="s">
        <v>1201</v>
      </c>
      <c r="B72" s="259">
        <f t="shared" ref="B72:B135" si="20">G72+C72</f>
        <v>44</v>
      </c>
      <c r="C72" s="259">
        <f t="shared" si="5"/>
        <v>10</v>
      </c>
      <c r="D72" s="262">
        <v>10</v>
      </c>
      <c r="E72" s="262"/>
      <c r="F72" s="262"/>
      <c r="G72" s="259">
        <f t="shared" ref="G72:G135" si="21">SUM(H72:M72)</f>
        <v>34</v>
      </c>
      <c r="H72" s="262">
        <v>34</v>
      </c>
      <c r="I72" s="262"/>
      <c r="J72" s="262"/>
      <c r="K72" s="262"/>
      <c r="L72" s="262"/>
      <c r="M72" s="262"/>
      <c r="N72" s="308"/>
    </row>
    <row r="73" spans="1:14">
      <c r="A73" s="472" t="s">
        <v>1202</v>
      </c>
      <c r="B73" s="259">
        <f t="shared" si="20"/>
        <v>163</v>
      </c>
      <c r="C73" s="259">
        <f t="shared" ref="C73:C136" si="22">SUM(D73:F73)</f>
        <v>69</v>
      </c>
      <c r="D73" s="262">
        <v>25</v>
      </c>
      <c r="E73" s="262">
        <v>9</v>
      </c>
      <c r="F73" s="262">
        <v>35</v>
      </c>
      <c r="G73" s="259">
        <f t="shared" si="21"/>
        <v>94</v>
      </c>
      <c r="H73" s="262">
        <v>94</v>
      </c>
      <c r="I73" s="262"/>
      <c r="J73" s="262"/>
      <c r="K73" s="262"/>
      <c r="L73" s="262"/>
      <c r="M73" s="262"/>
      <c r="N73" s="308"/>
    </row>
    <row r="74" spans="1:14">
      <c r="A74" s="472" t="s">
        <v>1203</v>
      </c>
      <c r="B74" s="259">
        <f t="shared" si="20"/>
        <v>61</v>
      </c>
      <c r="C74" s="259">
        <f t="shared" si="22"/>
        <v>6</v>
      </c>
      <c r="D74" s="262">
        <v>6</v>
      </c>
      <c r="E74" s="262"/>
      <c r="F74" s="262"/>
      <c r="G74" s="259">
        <f t="shared" si="21"/>
        <v>55</v>
      </c>
      <c r="H74" s="262">
        <v>34</v>
      </c>
      <c r="I74" s="262"/>
      <c r="J74" s="262"/>
      <c r="K74" s="262"/>
      <c r="L74" s="262"/>
      <c r="M74" s="262">
        <v>21</v>
      </c>
      <c r="N74" s="308"/>
    </row>
    <row r="75" spans="1:14" s="39" customFormat="1">
      <c r="A75" s="472" t="s">
        <v>1204</v>
      </c>
      <c r="B75" s="259">
        <f t="shared" si="20"/>
        <v>105</v>
      </c>
      <c r="C75" s="259">
        <f t="shared" si="22"/>
        <v>26</v>
      </c>
      <c r="D75" s="262">
        <v>26</v>
      </c>
      <c r="E75" s="262"/>
      <c r="F75" s="262"/>
      <c r="G75" s="259">
        <f t="shared" si="21"/>
        <v>79</v>
      </c>
      <c r="H75" s="262">
        <v>52</v>
      </c>
      <c r="I75" s="262"/>
      <c r="J75" s="262"/>
      <c r="K75" s="262"/>
      <c r="L75" s="262"/>
      <c r="M75" s="262">
        <v>27</v>
      </c>
      <c r="N75" s="521"/>
    </row>
    <row r="76" spans="1:14">
      <c r="A76" s="472" t="s">
        <v>1205</v>
      </c>
      <c r="B76" s="259">
        <f t="shared" si="20"/>
        <v>241</v>
      </c>
      <c r="C76" s="259">
        <f t="shared" si="22"/>
        <v>68</v>
      </c>
      <c r="D76" s="262">
        <v>56</v>
      </c>
      <c r="E76" s="262">
        <v>2</v>
      </c>
      <c r="F76" s="262">
        <v>10</v>
      </c>
      <c r="G76" s="259">
        <f t="shared" si="21"/>
        <v>173</v>
      </c>
      <c r="H76" s="262">
        <v>73</v>
      </c>
      <c r="I76" s="262"/>
      <c r="J76" s="262"/>
      <c r="K76" s="262"/>
      <c r="L76" s="262"/>
      <c r="M76" s="262">
        <v>100</v>
      </c>
      <c r="N76" s="308"/>
    </row>
    <row r="77" spans="1:14">
      <c r="A77" s="472" t="s">
        <v>1206</v>
      </c>
      <c r="B77" s="259">
        <f t="shared" si="20"/>
        <v>764</v>
      </c>
      <c r="C77" s="259">
        <f t="shared" si="22"/>
        <v>222</v>
      </c>
      <c r="D77" s="262">
        <v>35</v>
      </c>
      <c r="E77" s="262">
        <v>52</v>
      </c>
      <c r="F77" s="262">
        <v>135</v>
      </c>
      <c r="G77" s="259">
        <f t="shared" si="21"/>
        <v>542</v>
      </c>
      <c r="H77" s="262">
        <v>115</v>
      </c>
      <c r="I77" s="262"/>
      <c r="J77" s="262">
        <v>420</v>
      </c>
      <c r="K77" s="262"/>
      <c r="L77" s="262">
        <v>7</v>
      </c>
      <c r="M77" s="262"/>
      <c r="N77" s="308"/>
    </row>
    <row r="78" spans="1:14" s="254" customFormat="1">
      <c r="A78" s="471" t="s">
        <v>66</v>
      </c>
      <c r="B78" s="259">
        <f t="shared" si="20"/>
        <v>2502</v>
      </c>
      <c r="C78" s="259">
        <f t="shared" si="22"/>
        <v>682</v>
      </c>
      <c r="D78" s="259">
        <f t="shared" ref="D78:F78" si="23">SUM(D79:D83)</f>
        <v>156</v>
      </c>
      <c r="E78" s="259">
        <f t="shared" si="23"/>
        <v>81</v>
      </c>
      <c r="F78" s="259">
        <f t="shared" si="23"/>
        <v>445</v>
      </c>
      <c r="G78" s="259">
        <f t="shared" si="21"/>
        <v>1820</v>
      </c>
      <c r="H78" s="259">
        <f>SUM(H79:H83)</f>
        <v>621</v>
      </c>
      <c r="I78" s="259">
        <f t="shared" ref="I78:K78" si="24">SUM(I79:I83)</f>
        <v>300</v>
      </c>
      <c r="J78" s="259"/>
      <c r="K78" s="259">
        <f t="shared" si="24"/>
        <v>181</v>
      </c>
      <c r="L78" s="259">
        <f>SUM(L79:L83)</f>
        <v>464</v>
      </c>
      <c r="M78" s="259">
        <f>SUM(M79:M83)</f>
        <v>254</v>
      </c>
      <c r="N78" s="521"/>
    </row>
    <row r="79" spans="1:14">
      <c r="A79" s="472" t="s">
        <v>1207</v>
      </c>
      <c r="B79" s="259">
        <f t="shared" si="20"/>
        <v>449</v>
      </c>
      <c r="C79" s="259">
        <f t="shared" si="22"/>
        <v>114</v>
      </c>
      <c r="D79" s="262">
        <v>51</v>
      </c>
      <c r="E79" s="262">
        <v>8</v>
      </c>
      <c r="F79" s="262">
        <v>55</v>
      </c>
      <c r="G79" s="259">
        <f t="shared" si="21"/>
        <v>335</v>
      </c>
      <c r="H79" s="262">
        <v>153</v>
      </c>
      <c r="I79" s="262"/>
      <c r="J79" s="262"/>
      <c r="K79" s="262">
        <v>30</v>
      </c>
      <c r="L79" s="262">
        <v>46</v>
      </c>
      <c r="M79" s="262">
        <v>106</v>
      </c>
      <c r="N79" s="308"/>
    </row>
    <row r="80" spans="1:14">
      <c r="A80" s="472" t="s">
        <v>1208</v>
      </c>
      <c r="B80" s="259">
        <f t="shared" si="20"/>
        <v>565</v>
      </c>
      <c r="C80" s="259">
        <f t="shared" si="22"/>
        <v>181</v>
      </c>
      <c r="D80" s="262">
        <v>10</v>
      </c>
      <c r="E80" s="262">
        <v>26</v>
      </c>
      <c r="F80" s="262">
        <v>145</v>
      </c>
      <c r="G80" s="259">
        <f t="shared" si="21"/>
        <v>384</v>
      </c>
      <c r="H80" s="262">
        <v>147</v>
      </c>
      <c r="I80" s="262"/>
      <c r="J80" s="262"/>
      <c r="K80" s="262">
        <v>121</v>
      </c>
      <c r="L80" s="262">
        <v>116</v>
      </c>
      <c r="M80" s="262"/>
      <c r="N80" s="308"/>
    </row>
    <row r="81" spans="1:14">
      <c r="A81" s="472" t="s">
        <v>1209</v>
      </c>
      <c r="B81" s="259">
        <f t="shared" si="20"/>
        <v>192</v>
      </c>
      <c r="C81" s="259">
        <f t="shared" si="22"/>
        <v>56</v>
      </c>
      <c r="D81" s="262">
        <v>10</v>
      </c>
      <c r="E81" s="262">
        <v>6</v>
      </c>
      <c r="F81" s="262">
        <v>40</v>
      </c>
      <c r="G81" s="259">
        <f t="shared" si="21"/>
        <v>136</v>
      </c>
      <c r="H81" s="262">
        <v>80</v>
      </c>
      <c r="I81" s="262"/>
      <c r="J81" s="262"/>
      <c r="K81" s="262">
        <v>30</v>
      </c>
      <c r="L81" s="262">
        <v>12</v>
      </c>
      <c r="M81" s="262">
        <v>14</v>
      </c>
      <c r="N81" s="308"/>
    </row>
    <row r="82" spans="1:14" s="39" customFormat="1" ht="36">
      <c r="A82" s="472" t="s">
        <v>1210</v>
      </c>
      <c r="B82" s="259">
        <f t="shared" si="20"/>
        <v>1190</v>
      </c>
      <c r="C82" s="259">
        <f t="shared" si="22"/>
        <v>296</v>
      </c>
      <c r="D82" s="262">
        <v>50</v>
      </c>
      <c r="E82" s="262">
        <v>41</v>
      </c>
      <c r="F82" s="262">
        <v>205</v>
      </c>
      <c r="G82" s="259">
        <f t="shared" si="21"/>
        <v>894</v>
      </c>
      <c r="H82" s="262">
        <v>188</v>
      </c>
      <c r="I82" s="262">
        <v>300</v>
      </c>
      <c r="J82" s="262"/>
      <c r="K82" s="262"/>
      <c r="L82" s="262">
        <f>190+100</f>
        <v>290</v>
      </c>
      <c r="M82" s="262">
        <v>116</v>
      </c>
      <c r="N82" s="308" t="s">
        <v>833</v>
      </c>
    </row>
    <row r="83" spans="1:14">
      <c r="A83" s="472" t="s">
        <v>1211</v>
      </c>
      <c r="B83" s="259">
        <f t="shared" si="20"/>
        <v>106</v>
      </c>
      <c r="C83" s="259">
        <f t="shared" si="22"/>
        <v>35</v>
      </c>
      <c r="D83" s="262">
        <v>35</v>
      </c>
      <c r="E83" s="262"/>
      <c r="F83" s="262"/>
      <c r="G83" s="259">
        <f t="shared" si="21"/>
        <v>71</v>
      </c>
      <c r="H83" s="262">
        <v>53</v>
      </c>
      <c r="I83" s="262"/>
      <c r="J83" s="262"/>
      <c r="K83" s="262"/>
      <c r="L83" s="262"/>
      <c r="M83" s="262">
        <v>18</v>
      </c>
      <c r="N83" s="308"/>
    </row>
    <row r="84" spans="1:14" s="254" customFormat="1">
      <c r="A84" s="471" t="s">
        <v>71</v>
      </c>
      <c r="B84" s="259">
        <f t="shared" si="20"/>
        <v>882</v>
      </c>
      <c r="C84" s="259">
        <f t="shared" si="22"/>
        <v>100</v>
      </c>
      <c r="D84" s="259">
        <f>SUM(D85:D87)</f>
        <v>100</v>
      </c>
      <c r="E84" s="259"/>
      <c r="F84" s="259"/>
      <c r="G84" s="259">
        <f t="shared" si="21"/>
        <v>782</v>
      </c>
      <c r="H84" s="259">
        <f>SUM(H85:H87)</f>
        <v>203</v>
      </c>
      <c r="I84" s="259">
        <f>SUM(I85:I87)</f>
        <v>300</v>
      </c>
      <c r="J84" s="259"/>
      <c r="K84" s="259"/>
      <c r="L84" s="259"/>
      <c r="M84" s="259">
        <f t="shared" ref="M84" si="25">SUM(M85:M87)</f>
        <v>279</v>
      </c>
      <c r="N84" s="521"/>
    </row>
    <row r="85" spans="1:14">
      <c r="A85" s="472" t="s">
        <v>1212</v>
      </c>
      <c r="B85" s="259">
        <f t="shared" si="20"/>
        <v>98</v>
      </c>
      <c r="C85" s="259">
        <f t="shared" si="22"/>
        <v>20</v>
      </c>
      <c r="D85" s="262">
        <v>20</v>
      </c>
      <c r="E85" s="259"/>
      <c r="F85" s="259"/>
      <c r="G85" s="259">
        <f t="shared" si="21"/>
        <v>78</v>
      </c>
      <c r="H85" s="262">
        <v>40</v>
      </c>
      <c r="I85" s="262"/>
      <c r="J85" s="262"/>
      <c r="K85" s="262"/>
      <c r="L85" s="262"/>
      <c r="M85" s="262">
        <v>38</v>
      </c>
      <c r="N85" s="308"/>
    </row>
    <row r="86" spans="1:14">
      <c r="A86" s="472" t="s">
        <v>1213</v>
      </c>
      <c r="B86" s="259">
        <f t="shared" si="20"/>
        <v>261</v>
      </c>
      <c r="C86" s="259">
        <f t="shared" si="22"/>
        <v>50</v>
      </c>
      <c r="D86" s="262">
        <v>50</v>
      </c>
      <c r="E86" s="259"/>
      <c r="F86" s="259"/>
      <c r="G86" s="259">
        <f t="shared" si="21"/>
        <v>211</v>
      </c>
      <c r="H86" s="262">
        <v>70</v>
      </c>
      <c r="I86" s="262"/>
      <c r="J86" s="262"/>
      <c r="K86" s="262"/>
      <c r="L86" s="262"/>
      <c r="M86" s="262">
        <v>141</v>
      </c>
      <c r="N86" s="308"/>
    </row>
    <row r="87" spans="1:14" s="39" customFormat="1" ht="24">
      <c r="A87" s="472" t="s">
        <v>1214</v>
      </c>
      <c r="B87" s="259">
        <f t="shared" si="20"/>
        <v>523</v>
      </c>
      <c r="C87" s="259">
        <f t="shared" si="22"/>
        <v>30</v>
      </c>
      <c r="D87" s="262">
        <v>30</v>
      </c>
      <c r="E87" s="259"/>
      <c r="F87" s="259"/>
      <c r="G87" s="259">
        <f t="shared" si="21"/>
        <v>493</v>
      </c>
      <c r="H87" s="262">
        <v>93</v>
      </c>
      <c r="I87" s="262">
        <v>300</v>
      </c>
      <c r="J87" s="262"/>
      <c r="K87" s="262"/>
      <c r="L87" s="262"/>
      <c r="M87" s="262">
        <v>100</v>
      </c>
      <c r="N87" s="308" t="s">
        <v>834</v>
      </c>
    </row>
    <row r="88" spans="1:14" s="254" customFormat="1">
      <c r="A88" s="471" t="s">
        <v>76</v>
      </c>
      <c r="B88" s="259">
        <f t="shared" si="20"/>
        <v>537</v>
      </c>
      <c r="C88" s="259">
        <f t="shared" si="22"/>
        <v>277</v>
      </c>
      <c r="D88" s="259">
        <f>SUM(D89:D92)</f>
        <v>127</v>
      </c>
      <c r="E88" s="259">
        <f>SUM(E89:E92)</f>
        <v>40</v>
      </c>
      <c r="F88" s="259">
        <f>SUM(F89:F92)</f>
        <v>110</v>
      </c>
      <c r="G88" s="259">
        <f t="shared" si="21"/>
        <v>260</v>
      </c>
      <c r="H88" s="259">
        <f>SUM(H89:H92)</f>
        <v>212</v>
      </c>
      <c r="I88" s="259"/>
      <c r="J88" s="259"/>
      <c r="K88" s="259"/>
      <c r="L88" s="259"/>
      <c r="M88" s="259">
        <f t="shared" ref="M88" si="26">SUM(M89:M92)</f>
        <v>48</v>
      </c>
      <c r="N88" s="521"/>
    </row>
    <row r="89" spans="1:14">
      <c r="A89" s="472" t="s">
        <v>1215</v>
      </c>
      <c r="B89" s="259">
        <f t="shared" si="20"/>
        <v>161</v>
      </c>
      <c r="C89" s="259">
        <f t="shared" si="22"/>
        <v>70</v>
      </c>
      <c r="D89" s="262">
        <v>70</v>
      </c>
      <c r="E89" s="262"/>
      <c r="F89" s="262"/>
      <c r="G89" s="259">
        <f t="shared" si="21"/>
        <v>91</v>
      </c>
      <c r="H89" s="262">
        <v>83</v>
      </c>
      <c r="I89" s="262"/>
      <c r="J89" s="262"/>
      <c r="K89" s="262"/>
      <c r="L89" s="262"/>
      <c r="M89" s="262">
        <v>8</v>
      </c>
      <c r="N89" s="308"/>
    </row>
    <row r="90" spans="1:14">
      <c r="A90" s="472" t="s">
        <v>1216</v>
      </c>
      <c r="B90" s="259">
        <f t="shared" si="20"/>
        <v>91</v>
      </c>
      <c r="C90" s="259">
        <f t="shared" si="22"/>
        <v>37</v>
      </c>
      <c r="D90" s="262">
        <v>37</v>
      </c>
      <c r="E90" s="262"/>
      <c r="F90" s="262"/>
      <c r="G90" s="259">
        <f t="shared" si="21"/>
        <v>54</v>
      </c>
      <c r="H90" s="262">
        <v>30</v>
      </c>
      <c r="I90" s="262"/>
      <c r="J90" s="262"/>
      <c r="K90" s="262"/>
      <c r="L90" s="262"/>
      <c r="M90" s="262">
        <v>24</v>
      </c>
      <c r="N90" s="308"/>
    </row>
    <row r="91" spans="1:14">
      <c r="A91" s="472" t="s">
        <v>1217</v>
      </c>
      <c r="B91" s="259">
        <f t="shared" si="20"/>
        <v>239</v>
      </c>
      <c r="C91" s="259">
        <f t="shared" si="22"/>
        <v>160</v>
      </c>
      <c r="D91" s="262">
        <v>10</v>
      </c>
      <c r="E91" s="262">
        <v>40</v>
      </c>
      <c r="F91" s="262">
        <v>110</v>
      </c>
      <c r="G91" s="259">
        <f t="shared" si="21"/>
        <v>79</v>
      </c>
      <c r="H91" s="262">
        <v>79</v>
      </c>
      <c r="I91" s="262"/>
      <c r="J91" s="262"/>
      <c r="K91" s="262"/>
      <c r="L91" s="262"/>
      <c r="M91" s="262"/>
      <c r="N91" s="308"/>
    </row>
    <row r="92" spans="1:14">
      <c r="A92" s="472" t="s">
        <v>1218</v>
      </c>
      <c r="B92" s="259">
        <f t="shared" si="20"/>
        <v>46</v>
      </c>
      <c r="C92" s="259">
        <f t="shared" si="22"/>
        <v>10</v>
      </c>
      <c r="D92" s="262">
        <v>10</v>
      </c>
      <c r="E92" s="262"/>
      <c r="F92" s="262"/>
      <c r="G92" s="259">
        <f t="shared" si="21"/>
        <v>36</v>
      </c>
      <c r="H92" s="262">
        <v>20</v>
      </c>
      <c r="I92" s="262"/>
      <c r="J92" s="262"/>
      <c r="K92" s="262"/>
      <c r="L92" s="262"/>
      <c r="M92" s="262">
        <v>16</v>
      </c>
      <c r="N92" s="308"/>
    </row>
    <row r="93" spans="1:14" s="254" customFormat="1">
      <c r="A93" s="471" t="s">
        <v>1219</v>
      </c>
      <c r="B93" s="259">
        <f t="shared" si="20"/>
        <v>17700</v>
      </c>
      <c r="C93" s="259">
        <f t="shared" si="22"/>
        <v>4292</v>
      </c>
      <c r="D93" s="517">
        <f>D94+D104+D115+D121+D131+D137+D145+D155++D162+D152+D153+D154+D142+D161+D160</f>
        <v>4292</v>
      </c>
      <c r="E93" s="517"/>
      <c r="F93" s="517"/>
      <c r="G93" s="259">
        <f t="shared" si="21"/>
        <v>13408</v>
      </c>
      <c r="H93" s="517">
        <f>H94+H104+H115+H121+H131+H137+H145+H155+H162+H152+H153+H154+H142+H161+H160</f>
        <v>13108</v>
      </c>
      <c r="I93" s="517"/>
      <c r="J93" s="517">
        <f>J94+J104+J115+J121+J131+J137+J145+J155+J162+J152+J153+J154+J142+J161+J160</f>
        <v>300</v>
      </c>
      <c r="K93" s="517"/>
      <c r="L93" s="517"/>
      <c r="M93" s="517"/>
      <c r="N93" s="521"/>
    </row>
    <row r="94" spans="1:14" s="254" customFormat="1">
      <c r="A94" s="277" t="s">
        <v>83</v>
      </c>
      <c r="B94" s="259">
        <f t="shared" si="20"/>
        <v>1880</v>
      </c>
      <c r="C94" s="259">
        <f t="shared" si="22"/>
        <v>563</v>
      </c>
      <c r="D94" s="517">
        <v>563</v>
      </c>
      <c r="E94" s="259"/>
      <c r="F94" s="259"/>
      <c r="G94" s="259">
        <f t="shared" si="21"/>
        <v>1317</v>
      </c>
      <c r="H94" s="517">
        <v>1317</v>
      </c>
      <c r="I94" s="517"/>
      <c r="J94" s="517"/>
      <c r="K94" s="517"/>
      <c r="L94" s="517"/>
      <c r="M94" s="517"/>
      <c r="N94" s="521"/>
    </row>
    <row r="95" spans="1:14">
      <c r="A95" s="281" t="s">
        <v>1220</v>
      </c>
      <c r="B95" s="259">
        <f t="shared" si="20"/>
        <v>143</v>
      </c>
      <c r="C95" s="259">
        <f t="shared" si="22"/>
        <v>25</v>
      </c>
      <c r="D95" s="261">
        <v>25</v>
      </c>
      <c r="E95" s="259"/>
      <c r="F95" s="259"/>
      <c r="G95" s="259">
        <f t="shared" si="21"/>
        <v>118</v>
      </c>
      <c r="H95" s="261">
        <v>118</v>
      </c>
      <c r="I95" s="261"/>
      <c r="J95" s="261"/>
      <c r="K95" s="261"/>
      <c r="L95" s="261"/>
      <c r="M95" s="261"/>
      <c r="N95" s="308"/>
    </row>
    <row r="96" spans="1:14">
      <c r="A96" s="281" t="s">
        <v>1221</v>
      </c>
      <c r="B96" s="259">
        <f t="shared" si="20"/>
        <v>241</v>
      </c>
      <c r="C96" s="259">
        <f t="shared" si="22"/>
        <v>120</v>
      </c>
      <c r="D96" s="261">
        <v>120</v>
      </c>
      <c r="E96" s="259"/>
      <c r="F96" s="259"/>
      <c r="G96" s="259">
        <f t="shared" si="21"/>
        <v>121</v>
      </c>
      <c r="H96" s="261">
        <v>121</v>
      </c>
      <c r="I96" s="261"/>
      <c r="J96" s="261"/>
      <c r="K96" s="261"/>
      <c r="L96" s="261"/>
      <c r="M96" s="261"/>
      <c r="N96" s="308"/>
    </row>
    <row r="97" spans="1:14">
      <c r="A97" s="281" t="s">
        <v>1222</v>
      </c>
      <c r="B97" s="259">
        <f t="shared" si="20"/>
        <v>578</v>
      </c>
      <c r="C97" s="259">
        <f t="shared" si="22"/>
        <v>95</v>
      </c>
      <c r="D97" s="261">
        <v>95</v>
      </c>
      <c r="E97" s="259"/>
      <c r="F97" s="259"/>
      <c r="G97" s="259">
        <f t="shared" si="21"/>
        <v>483</v>
      </c>
      <c r="H97" s="261">
        <v>483</v>
      </c>
      <c r="I97" s="261"/>
      <c r="J97" s="261"/>
      <c r="K97" s="261"/>
      <c r="L97" s="261"/>
      <c r="M97" s="261"/>
      <c r="N97" s="308"/>
    </row>
    <row r="98" spans="1:14">
      <c r="A98" s="281" t="s">
        <v>1223</v>
      </c>
      <c r="B98" s="259">
        <f t="shared" si="20"/>
        <v>115</v>
      </c>
      <c r="C98" s="259">
        <f t="shared" si="22"/>
        <v>79</v>
      </c>
      <c r="D98" s="261">
        <v>79</v>
      </c>
      <c r="E98" s="259"/>
      <c r="F98" s="259"/>
      <c r="G98" s="259">
        <f t="shared" si="21"/>
        <v>36</v>
      </c>
      <c r="H98" s="261">
        <v>36</v>
      </c>
      <c r="I98" s="261"/>
      <c r="J98" s="261"/>
      <c r="K98" s="261"/>
      <c r="L98" s="261"/>
      <c r="M98" s="261"/>
      <c r="N98" s="308"/>
    </row>
    <row r="99" spans="1:14">
      <c r="A99" s="281" t="s">
        <v>1224</v>
      </c>
      <c r="B99" s="259">
        <f t="shared" si="20"/>
        <v>220</v>
      </c>
      <c r="C99" s="259">
        <f t="shared" si="22"/>
        <v>90</v>
      </c>
      <c r="D99" s="261">
        <v>90</v>
      </c>
      <c r="E99" s="259"/>
      <c r="F99" s="259"/>
      <c r="G99" s="259">
        <f t="shared" si="21"/>
        <v>130</v>
      </c>
      <c r="H99" s="261">
        <v>130</v>
      </c>
      <c r="I99" s="261"/>
      <c r="J99" s="261"/>
      <c r="K99" s="261"/>
      <c r="L99" s="261"/>
      <c r="M99" s="261"/>
      <c r="N99" s="308"/>
    </row>
    <row r="100" spans="1:14">
      <c r="A100" s="281" t="s">
        <v>1225</v>
      </c>
      <c r="B100" s="259">
        <f t="shared" si="20"/>
        <v>102</v>
      </c>
      <c r="C100" s="259">
        <f t="shared" si="22"/>
        <v>30</v>
      </c>
      <c r="D100" s="261">
        <v>30</v>
      </c>
      <c r="E100" s="259"/>
      <c r="F100" s="259"/>
      <c r="G100" s="259">
        <f t="shared" si="21"/>
        <v>72</v>
      </c>
      <c r="H100" s="261">
        <v>72</v>
      </c>
      <c r="I100" s="261"/>
      <c r="J100" s="261"/>
      <c r="K100" s="261"/>
      <c r="L100" s="261"/>
      <c r="M100" s="261"/>
      <c r="N100" s="308"/>
    </row>
    <row r="101" spans="1:14">
      <c r="A101" s="281" t="s">
        <v>1226</v>
      </c>
      <c r="B101" s="259">
        <f t="shared" si="20"/>
        <v>164</v>
      </c>
      <c r="C101" s="259">
        <f t="shared" si="22"/>
        <v>46</v>
      </c>
      <c r="D101" s="261">
        <v>46</v>
      </c>
      <c r="E101" s="259"/>
      <c r="F101" s="259"/>
      <c r="G101" s="259">
        <f t="shared" si="21"/>
        <v>118</v>
      </c>
      <c r="H101" s="261">
        <v>118</v>
      </c>
      <c r="I101" s="261"/>
      <c r="J101" s="261"/>
      <c r="K101" s="261"/>
      <c r="L101" s="261"/>
      <c r="M101" s="261"/>
      <c r="N101" s="308"/>
    </row>
    <row r="102" spans="1:14">
      <c r="A102" s="281" t="s">
        <v>1227</v>
      </c>
      <c r="B102" s="259">
        <f t="shared" si="20"/>
        <v>186</v>
      </c>
      <c r="C102" s="259">
        <f t="shared" si="22"/>
        <v>26</v>
      </c>
      <c r="D102" s="261">
        <v>26</v>
      </c>
      <c r="E102" s="259"/>
      <c r="F102" s="259"/>
      <c r="G102" s="259">
        <f t="shared" si="21"/>
        <v>160</v>
      </c>
      <c r="H102" s="261">
        <v>160</v>
      </c>
      <c r="I102" s="261"/>
      <c r="J102" s="261"/>
      <c r="K102" s="261"/>
      <c r="L102" s="261"/>
      <c r="M102" s="261"/>
      <c r="N102" s="308"/>
    </row>
    <row r="103" spans="1:14">
      <c r="A103" s="281" t="s">
        <v>1228</v>
      </c>
      <c r="B103" s="259">
        <f t="shared" si="20"/>
        <v>131</v>
      </c>
      <c r="C103" s="259">
        <f t="shared" si="22"/>
        <v>52</v>
      </c>
      <c r="D103" s="261">
        <v>52</v>
      </c>
      <c r="E103" s="259"/>
      <c r="F103" s="259"/>
      <c r="G103" s="259">
        <f t="shared" si="21"/>
        <v>79</v>
      </c>
      <c r="H103" s="261">
        <v>79</v>
      </c>
      <c r="I103" s="261"/>
      <c r="J103" s="261"/>
      <c r="K103" s="261"/>
      <c r="L103" s="261"/>
      <c r="M103" s="261"/>
      <c r="N103" s="308"/>
    </row>
    <row r="104" spans="1:14" s="254" customFormat="1">
      <c r="A104" s="277" t="s">
        <v>1229</v>
      </c>
      <c r="B104" s="259">
        <f t="shared" si="20"/>
        <v>1852</v>
      </c>
      <c r="C104" s="259">
        <f t="shared" si="22"/>
        <v>507</v>
      </c>
      <c r="D104" s="517">
        <v>507</v>
      </c>
      <c r="E104" s="259"/>
      <c r="F104" s="259"/>
      <c r="G104" s="259">
        <f t="shared" si="21"/>
        <v>1345</v>
      </c>
      <c r="H104" s="517">
        <v>1345</v>
      </c>
      <c r="I104" s="517"/>
      <c r="J104" s="517"/>
      <c r="K104" s="517"/>
      <c r="L104" s="517"/>
      <c r="M104" s="517"/>
      <c r="N104" s="521"/>
    </row>
    <row r="105" spans="1:14">
      <c r="A105" s="281" t="s">
        <v>1230</v>
      </c>
      <c r="B105" s="259">
        <f t="shared" si="20"/>
        <v>320</v>
      </c>
      <c r="C105" s="259">
        <f t="shared" si="22"/>
        <v>62</v>
      </c>
      <c r="D105" s="261">
        <v>62</v>
      </c>
      <c r="E105" s="259"/>
      <c r="F105" s="259"/>
      <c r="G105" s="259">
        <f t="shared" si="21"/>
        <v>258</v>
      </c>
      <c r="H105" s="261">
        <v>258</v>
      </c>
      <c r="I105" s="261"/>
      <c r="J105" s="261"/>
      <c r="K105" s="261"/>
      <c r="L105" s="261"/>
      <c r="M105" s="261"/>
      <c r="N105" s="308"/>
    </row>
    <row r="106" spans="1:14">
      <c r="A106" s="281" t="s">
        <v>1231</v>
      </c>
      <c r="B106" s="259">
        <f t="shared" si="20"/>
        <v>116</v>
      </c>
      <c r="C106" s="259">
        <f t="shared" si="22"/>
        <v>47</v>
      </c>
      <c r="D106" s="261">
        <v>47</v>
      </c>
      <c r="E106" s="259"/>
      <c r="F106" s="259"/>
      <c r="G106" s="259">
        <f t="shared" si="21"/>
        <v>69</v>
      </c>
      <c r="H106" s="261">
        <v>69</v>
      </c>
      <c r="I106" s="261"/>
      <c r="J106" s="261"/>
      <c r="K106" s="261"/>
      <c r="L106" s="261"/>
      <c r="M106" s="261"/>
      <c r="N106" s="308"/>
    </row>
    <row r="107" spans="1:14">
      <c r="A107" s="281" t="s">
        <v>1232</v>
      </c>
      <c r="B107" s="259">
        <f t="shared" si="20"/>
        <v>315</v>
      </c>
      <c r="C107" s="259">
        <f t="shared" si="22"/>
        <v>69</v>
      </c>
      <c r="D107" s="261">
        <v>69</v>
      </c>
      <c r="E107" s="259"/>
      <c r="F107" s="259"/>
      <c r="G107" s="259">
        <f t="shared" si="21"/>
        <v>246</v>
      </c>
      <c r="H107" s="261">
        <v>246</v>
      </c>
      <c r="I107" s="261"/>
      <c r="J107" s="261"/>
      <c r="K107" s="261"/>
      <c r="L107" s="261"/>
      <c r="M107" s="261"/>
      <c r="N107" s="308"/>
    </row>
    <row r="108" spans="1:14">
      <c r="A108" s="281" t="s">
        <v>1233</v>
      </c>
      <c r="B108" s="259">
        <f t="shared" si="20"/>
        <v>121</v>
      </c>
      <c r="C108" s="259">
        <f t="shared" si="22"/>
        <v>35</v>
      </c>
      <c r="D108" s="261">
        <v>35</v>
      </c>
      <c r="E108" s="259"/>
      <c r="F108" s="259"/>
      <c r="G108" s="259">
        <f t="shared" si="21"/>
        <v>86</v>
      </c>
      <c r="H108" s="261">
        <v>86</v>
      </c>
      <c r="I108" s="261"/>
      <c r="J108" s="261"/>
      <c r="K108" s="261"/>
      <c r="L108" s="261"/>
      <c r="M108" s="261"/>
      <c r="N108" s="308"/>
    </row>
    <row r="109" spans="1:14">
      <c r="A109" s="281" t="s">
        <v>1234</v>
      </c>
      <c r="B109" s="259">
        <f t="shared" si="20"/>
        <v>529</v>
      </c>
      <c r="C109" s="259">
        <f t="shared" si="22"/>
        <v>73</v>
      </c>
      <c r="D109" s="261">
        <v>73</v>
      </c>
      <c r="E109" s="259"/>
      <c r="F109" s="259"/>
      <c r="G109" s="259">
        <f t="shared" si="21"/>
        <v>456</v>
      </c>
      <c r="H109" s="261">
        <v>456</v>
      </c>
      <c r="I109" s="261"/>
      <c r="J109" s="261"/>
      <c r="K109" s="261"/>
      <c r="L109" s="261"/>
      <c r="M109" s="261"/>
      <c r="N109" s="308"/>
    </row>
    <row r="110" spans="1:14">
      <c r="A110" s="281" t="s">
        <v>1235</v>
      </c>
      <c r="B110" s="259">
        <f t="shared" si="20"/>
        <v>32</v>
      </c>
      <c r="C110" s="259">
        <f t="shared" si="22"/>
        <v>31</v>
      </c>
      <c r="D110" s="261">
        <v>31</v>
      </c>
      <c r="E110" s="259"/>
      <c r="F110" s="259"/>
      <c r="G110" s="259">
        <f t="shared" si="21"/>
        <v>1</v>
      </c>
      <c r="H110" s="261">
        <v>1</v>
      </c>
      <c r="I110" s="261"/>
      <c r="J110" s="261"/>
      <c r="K110" s="261"/>
      <c r="L110" s="261"/>
      <c r="M110" s="261"/>
      <c r="N110" s="308"/>
    </row>
    <row r="111" spans="1:14">
      <c r="A111" s="281" t="s">
        <v>1236</v>
      </c>
      <c r="B111" s="259">
        <f t="shared" si="20"/>
        <v>121</v>
      </c>
      <c r="C111" s="259">
        <f t="shared" si="22"/>
        <v>32</v>
      </c>
      <c r="D111" s="261">
        <v>32</v>
      </c>
      <c r="E111" s="259"/>
      <c r="F111" s="259"/>
      <c r="G111" s="259">
        <f t="shared" si="21"/>
        <v>89</v>
      </c>
      <c r="H111" s="261">
        <v>89</v>
      </c>
      <c r="I111" s="261"/>
      <c r="J111" s="261"/>
      <c r="K111" s="261"/>
      <c r="L111" s="261"/>
      <c r="M111" s="261"/>
      <c r="N111" s="308"/>
    </row>
    <row r="112" spans="1:14">
      <c r="A112" s="281" t="s">
        <v>1237</v>
      </c>
      <c r="B112" s="259">
        <f t="shared" si="20"/>
        <v>128</v>
      </c>
      <c r="C112" s="259">
        <f t="shared" si="22"/>
        <v>25</v>
      </c>
      <c r="D112" s="261">
        <v>25</v>
      </c>
      <c r="E112" s="259"/>
      <c r="F112" s="259"/>
      <c r="G112" s="259">
        <f t="shared" si="21"/>
        <v>103</v>
      </c>
      <c r="H112" s="261">
        <v>103</v>
      </c>
      <c r="I112" s="261"/>
      <c r="J112" s="261"/>
      <c r="K112" s="261"/>
      <c r="L112" s="261"/>
      <c r="M112" s="261"/>
      <c r="N112" s="308"/>
    </row>
    <row r="113" spans="1:14">
      <c r="A113" s="281" t="s">
        <v>1238</v>
      </c>
      <c r="B113" s="259">
        <f t="shared" si="20"/>
        <v>85</v>
      </c>
      <c r="C113" s="259">
        <f t="shared" si="22"/>
        <v>55</v>
      </c>
      <c r="D113" s="261">
        <v>55</v>
      </c>
      <c r="E113" s="259"/>
      <c r="F113" s="259"/>
      <c r="G113" s="259">
        <f t="shared" si="21"/>
        <v>30</v>
      </c>
      <c r="H113" s="261">
        <v>30</v>
      </c>
      <c r="I113" s="261"/>
      <c r="J113" s="261"/>
      <c r="K113" s="261"/>
      <c r="L113" s="261"/>
      <c r="M113" s="261"/>
      <c r="N113" s="308"/>
    </row>
    <row r="114" spans="1:14">
      <c r="A114" s="281" t="s">
        <v>1963</v>
      </c>
      <c r="B114" s="259">
        <f t="shared" si="20"/>
        <v>85</v>
      </c>
      <c r="C114" s="259">
        <f t="shared" si="22"/>
        <v>78</v>
      </c>
      <c r="D114" s="261">
        <v>78</v>
      </c>
      <c r="E114" s="259"/>
      <c r="F114" s="259"/>
      <c r="G114" s="259">
        <f t="shared" si="21"/>
        <v>7</v>
      </c>
      <c r="H114" s="261">
        <v>7</v>
      </c>
      <c r="I114" s="261"/>
      <c r="J114" s="261"/>
      <c r="K114" s="261"/>
      <c r="L114" s="261"/>
      <c r="M114" s="261"/>
      <c r="N114" s="308"/>
    </row>
    <row r="115" spans="1:14" s="254" customFormat="1">
      <c r="A115" s="565" t="s">
        <v>105</v>
      </c>
      <c r="B115" s="259">
        <f t="shared" si="20"/>
        <v>246</v>
      </c>
      <c r="C115" s="259">
        <f t="shared" si="22"/>
        <v>140</v>
      </c>
      <c r="D115" s="517">
        <v>140</v>
      </c>
      <c r="E115" s="259"/>
      <c r="F115" s="259"/>
      <c r="G115" s="259">
        <f t="shared" si="21"/>
        <v>106</v>
      </c>
      <c r="H115" s="517">
        <v>106</v>
      </c>
      <c r="I115" s="517"/>
      <c r="J115" s="517"/>
      <c r="K115" s="517"/>
      <c r="L115" s="517"/>
      <c r="M115" s="517"/>
      <c r="N115" s="521"/>
    </row>
    <row r="116" spans="1:14">
      <c r="A116" s="281" t="s">
        <v>1230</v>
      </c>
      <c r="B116" s="259">
        <f t="shared" si="20"/>
        <v>36</v>
      </c>
      <c r="C116" s="259">
        <f t="shared" si="22"/>
        <v>36</v>
      </c>
      <c r="D116" s="261">
        <v>36</v>
      </c>
      <c r="E116" s="259"/>
      <c r="F116" s="259"/>
      <c r="G116" s="259">
        <f t="shared" si="21"/>
        <v>0</v>
      </c>
      <c r="H116" s="261">
        <v>0</v>
      </c>
      <c r="I116" s="261"/>
      <c r="J116" s="261"/>
      <c r="K116" s="261"/>
      <c r="L116" s="261"/>
      <c r="M116" s="261"/>
      <c r="N116" s="308"/>
    </row>
    <row r="117" spans="1:14">
      <c r="A117" s="281" t="s">
        <v>1239</v>
      </c>
      <c r="B117" s="259">
        <f t="shared" si="20"/>
        <v>16</v>
      </c>
      <c r="C117" s="259">
        <f t="shared" si="22"/>
        <v>11</v>
      </c>
      <c r="D117" s="261">
        <v>11</v>
      </c>
      <c r="E117" s="259"/>
      <c r="F117" s="259"/>
      <c r="G117" s="259">
        <f t="shared" si="21"/>
        <v>5</v>
      </c>
      <c r="H117" s="261">
        <v>5</v>
      </c>
      <c r="I117" s="261"/>
      <c r="J117" s="261"/>
      <c r="K117" s="261"/>
      <c r="L117" s="261"/>
      <c r="M117" s="261"/>
      <c r="N117" s="308"/>
    </row>
    <row r="118" spans="1:14">
      <c r="A118" s="281" t="s">
        <v>1240</v>
      </c>
      <c r="B118" s="259">
        <f t="shared" si="20"/>
        <v>24</v>
      </c>
      <c r="C118" s="259">
        <f t="shared" si="22"/>
        <v>23</v>
      </c>
      <c r="D118" s="261">
        <v>23</v>
      </c>
      <c r="E118" s="259"/>
      <c r="F118" s="259"/>
      <c r="G118" s="259">
        <f t="shared" si="21"/>
        <v>1</v>
      </c>
      <c r="H118" s="261">
        <v>1</v>
      </c>
      <c r="I118" s="261"/>
      <c r="J118" s="261"/>
      <c r="K118" s="261"/>
      <c r="L118" s="261"/>
      <c r="M118" s="261"/>
      <c r="N118" s="308"/>
    </row>
    <row r="119" spans="1:14">
      <c r="A119" s="281" t="s">
        <v>1241</v>
      </c>
      <c r="B119" s="259">
        <f t="shared" si="20"/>
        <v>34</v>
      </c>
      <c r="C119" s="259">
        <f t="shared" si="22"/>
        <v>28</v>
      </c>
      <c r="D119" s="261">
        <v>28</v>
      </c>
      <c r="E119" s="259"/>
      <c r="F119" s="259"/>
      <c r="G119" s="259">
        <f t="shared" si="21"/>
        <v>6</v>
      </c>
      <c r="H119" s="261">
        <v>6</v>
      </c>
      <c r="I119" s="261"/>
      <c r="J119" s="261"/>
      <c r="K119" s="261"/>
      <c r="L119" s="261"/>
      <c r="M119" s="261"/>
      <c r="N119" s="308"/>
    </row>
    <row r="120" spans="1:14">
      <c r="A120" s="281" t="s">
        <v>1242</v>
      </c>
      <c r="B120" s="259">
        <f t="shared" si="20"/>
        <v>136</v>
      </c>
      <c r="C120" s="259">
        <f t="shared" si="22"/>
        <v>42</v>
      </c>
      <c r="D120" s="261">
        <v>42</v>
      </c>
      <c r="E120" s="259"/>
      <c r="F120" s="259"/>
      <c r="G120" s="259">
        <f t="shared" si="21"/>
        <v>94</v>
      </c>
      <c r="H120" s="261">
        <v>94</v>
      </c>
      <c r="I120" s="261"/>
      <c r="J120" s="261"/>
      <c r="K120" s="261"/>
      <c r="L120" s="261"/>
      <c r="M120" s="261"/>
      <c r="N120" s="308"/>
    </row>
    <row r="121" spans="1:14" s="254" customFormat="1">
      <c r="A121" s="277" t="s">
        <v>110</v>
      </c>
      <c r="B121" s="259">
        <f t="shared" si="20"/>
        <v>2343</v>
      </c>
      <c r="C121" s="259">
        <f t="shared" si="22"/>
        <v>581</v>
      </c>
      <c r="D121" s="517">
        <v>581</v>
      </c>
      <c r="E121" s="259"/>
      <c r="F121" s="259"/>
      <c r="G121" s="259">
        <f t="shared" si="21"/>
        <v>1762</v>
      </c>
      <c r="H121" s="517">
        <v>1762</v>
      </c>
      <c r="I121" s="517"/>
      <c r="J121" s="517"/>
      <c r="K121" s="517"/>
      <c r="L121" s="517"/>
      <c r="M121" s="517"/>
      <c r="N121" s="521"/>
    </row>
    <row r="122" spans="1:14">
      <c r="A122" s="281" t="s">
        <v>1230</v>
      </c>
      <c r="B122" s="259">
        <f t="shared" si="20"/>
        <v>1338</v>
      </c>
      <c r="C122" s="259">
        <f t="shared" si="22"/>
        <v>210</v>
      </c>
      <c r="D122" s="261">
        <v>210</v>
      </c>
      <c r="E122" s="259"/>
      <c r="F122" s="259"/>
      <c r="G122" s="259">
        <f t="shared" si="21"/>
        <v>1128</v>
      </c>
      <c r="H122" s="261">
        <v>1128</v>
      </c>
      <c r="I122" s="261"/>
      <c r="J122" s="261"/>
      <c r="K122" s="261"/>
      <c r="L122" s="261"/>
      <c r="M122" s="261"/>
      <c r="N122" s="308"/>
    </row>
    <row r="123" spans="1:14">
      <c r="A123" s="281" t="s">
        <v>1243</v>
      </c>
      <c r="B123" s="259">
        <f t="shared" si="20"/>
        <v>119</v>
      </c>
      <c r="C123" s="259">
        <f t="shared" si="22"/>
        <v>69</v>
      </c>
      <c r="D123" s="261">
        <v>69</v>
      </c>
      <c r="E123" s="259"/>
      <c r="F123" s="259"/>
      <c r="G123" s="259">
        <f t="shared" si="21"/>
        <v>50</v>
      </c>
      <c r="H123" s="261">
        <v>50</v>
      </c>
      <c r="I123" s="261"/>
      <c r="J123" s="261"/>
      <c r="K123" s="261"/>
      <c r="L123" s="261"/>
      <c r="M123" s="261"/>
      <c r="N123" s="308"/>
    </row>
    <row r="124" spans="1:14">
      <c r="A124" s="281" t="s">
        <v>1244</v>
      </c>
      <c r="B124" s="259">
        <f t="shared" si="20"/>
        <v>255</v>
      </c>
      <c r="C124" s="259">
        <f t="shared" si="22"/>
        <v>95</v>
      </c>
      <c r="D124" s="261">
        <v>95</v>
      </c>
      <c r="E124" s="259"/>
      <c r="F124" s="259"/>
      <c r="G124" s="259">
        <f t="shared" si="21"/>
        <v>160</v>
      </c>
      <c r="H124" s="261">
        <v>160</v>
      </c>
      <c r="I124" s="261"/>
      <c r="J124" s="261"/>
      <c r="K124" s="261"/>
      <c r="L124" s="261"/>
      <c r="M124" s="261"/>
      <c r="N124" s="308"/>
    </row>
    <row r="125" spans="1:14">
      <c r="A125" s="281" t="s">
        <v>1245</v>
      </c>
      <c r="B125" s="259">
        <f t="shared" si="20"/>
        <v>90</v>
      </c>
      <c r="C125" s="259">
        <f t="shared" si="22"/>
        <v>49</v>
      </c>
      <c r="D125" s="261">
        <v>49</v>
      </c>
      <c r="E125" s="259"/>
      <c r="F125" s="259"/>
      <c r="G125" s="259">
        <f t="shared" si="21"/>
        <v>41</v>
      </c>
      <c r="H125" s="261">
        <v>41</v>
      </c>
      <c r="I125" s="261"/>
      <c r="J125" s="261"/>
      <c r="K125" s="261"/>
      <c r="L125" s="261"/>
      <c r="M125" s="261"/>
      <c r="N125" s="308"/>
    </row>
    <row r="126" spans="1:14">
      <c r="A126" s="281" t="s">
        <v>1246</v>
      </c>
      <c r="B126" s="259">
        <f t="shared" si="20"/>
        <v>136</v>
      </c>
      <c r="C126" s="259">
        <f t="shared" si="22"/>
        <v>34</v>
      </c>
      <c r="D126" s="261">
        <v>34</v>
      </c>
      <c r="E126" s="259"/>
      <c r="F126" s="259"/>
      <c r="G126" s="259">
        <f t="shared" si="21"/>
        <v>102</v>
      </c>
      <c r="H126" s="261">
        <v>102</v>
      </c>
      <c r="I126" s="261"/>
      <c r="J126" s="261"/>
      <c r="K126" s="261"/>
      <c r="L126" s="261"/>
      <c r="M126" s="261"/>
      <c r="N126" s="308"/>
    </row>
    <row r="127" spans="1:14">
      <c r="A127" s="281" t="s">
        <v>1247</v>
      </c>
      <c r="B127" s="259">
        <f t="shared" si="20"/>
        <v>114</v>
      </c>
      <c r="C127" s="259">
        <f t="shared" si="22"/>
        <v>26</v>
      </c>
      <c r="D127" s="261">
        <v>26</v>
      </c>
      <c r="E127" s="259"/>
      <c r="F127" s="259"/>
      <c r="G127" s="259">
        <f t="shared" si="21"/>
        <v>88</v>
      </c>
      <c r="H127" s="261">
        <v>88</v>
      </c>
      <c r="I127" s="261"/>
      <c r="J127" s="261"/>
      <c r="K127" s="261"/>
      <c r="L127" s="261"/>
      <c r="M127" s="261"/>
      <c r="N127" s="308"/>
    </row>
    <row r="128" spans="1:14">
      <c r="A128" s="281" t="s">
        <v>1248</v>
      </c>
      <c r="B128" s="259">
        <f t="shared" si="20"/>
        <v>58</v>
      </c>
      <c r="C128" s="259">
        <f t="shared" si="22"/>
        <v>39</v>
      </c>
      <c r="D128" s="261">
        <v>39</v>
      </c>
      <c r="E128" s="259"/>
      <c r="F128" s="259"/>
      <c r="G128" s="259">
        <f t="shared" si="21"/>
        <v>19</v>
      </c>
      <c r="H128" s="261">
        <v>19</v>
      </c>
      <c r="I128" s="261"/>
      <c r="J128" s="261"/>
      <c r="K128" s="261"/>
      <c r="L128" s="261"/>
      <c r="M128" s="261"/>
      <c r="N128" s="308"/>
    </row>
    <row r="129" spans="1:14">
      <c r="A129" s="281" t="s">
        <v>1249</v>
      </c>
      <c r="B129" s="259">
        <f t="shared" si="20"/>
        <v>99</v>
      </c>
      <c r="C129" s="259">
        <f t="shared" si="22"/>
        <v>23</v>
      </c>
      <c r="D129" s="261">
        <v>23</v>
      </c>
      <c r="E129" s="259"/>
      <c r="F129" s="259"/>
      <c r="G129" s="259">
        <f t="shared" si="21"/>
        <v>76</v>
      </c>
      <c r="H129" s="261">
        <v>76</v>
      </c>
      <c r="I129" s="261"/>
      <c r="J129" s="261"/>
      <c r="K129" s="261"/>
      <c r="L129" s="261"/>
      <c r="M129" s="261"/>
      <c r="N129" s="308"/>
    </row>
    <row r="130" spans="1:14">
      <c r="A130" s="281" t="s">
        <v>1250</v>
      </c>
      <c r="B130" s="259">
        <f t="shared" si="20"/>
        <v>134</v>
      </c>
      <c r="C130" s="259">
        <f t="shared" si="22"/>
        <v>36</v>
      </c>
      <c r="D130" s="261">
        <v>36</v>
      </c>
      <c r="E130" s="259"/>
      <c r="F130" s="259"/>
      <c r="G130" s="259">
        <f t="shared" si="21"/>
        <v>98</v>
      </c>
      <c r="H130" s="261">
        <v>98</v>
      </c>
      <c r="I130" s="261"/>
      <c r="J130" s="261"/>
      <c r="K130" s="261"/>
      <c r="L130" s="261"/>
      <c r="M130" s="261"/>
      <c r="N130" s="308"/>
    </row>
    <row r="131" spans="1:14" s="254" customFormat="1">
      <c r="A131" s="277" t="s">
        <v>120</v>
      </c>
      <c r="B131" s="259">
        <f t="shared" si="20"/>
        <v>1375</v>
      </c>
      <c r="C131" s="259">
        <f t="shared" si="22"/>
        <v>265</v>
      </c>
      <c r="D131" s="517">
        <v>265</v>
      </c>
      <c r="E131" s="259"/>
      <c r="F131" s="259"/>
      <c r="G131" s="259">
        <f t="shared" si="21"/>
        <v>1110</v>
      </c>
      <c r="H131" s="517">
        <v>1110</v>
      </c>
      <c r="I131" s="517"/>
      <c r="J131" s="517"/>
      <c r="K131" s="517"/>
      <c r="L131" s="517"/>
      <c r="M131" s="517"/>
      <c r="N131" s="521"/>
    </row>
    <row r="132" spans="1:14">
      <c r="A132" s="281" t="s">
        <v>1251</v>
      </c>
      <c r="B132" s="259">
        <f t="shared" si="20"/>
        <v>28</v>
      </c>
      <c r="C132" s="259">
        <f t="shared" si="22"/>
        <v>0</v>
      </c>
      <c r="D132" s="261"/>
      <c r="E132" s="259"/>
      <c r="F132" s="259"/>
      <c r="G132" s="259">
        <f t="shared" si="21"/>
        <v>28</v>
      </c>
      <c r="H132" s="261">
        <v>28</v>
      </c>
      <c r="I132" s="261"/>
      <c r="J132" s="261"/>
      <c r="K132" s="261"/>
      <c r="L132" s="261"/>
      <c r="M132" s="261"/>
      <c r="N132" s="308"/>
    </row>
    <row r="133" spans="1:14">
      <c r="A133" s="281" t="s">
        <v>1252</v>
      </c>
      <c r="B133" s="259">
        <f t="shared" si="20"/>
        <v>869</v>
      </c>
      <c r="C133" s="259">
        <f t="shared" si="22"/>
        <v>101</v>
      </c>
      <c r="D133" s="261">
        <v>101</v>
      </c>
      <c r="E133" s="259"/>
      <c r="F133" s="259"/>
      <c r="G133" s="259">
        <f t="shared" si="21"/>
        <v>768</v>
      </c>
      <c r="H133" s="261">
        <v>768</v>
      </c>
      <c r="I133" s="261"/>
      <c r="J133" s="261"/>
      <c r="K133" s="261"/>
      <c r="L133" s="261"/>
      <c r="M133" s="261"/>
      <c r="N133" s="308"/>
    </row>
    <row r="134" spans="1:14">
      <c r="A134" s="281" t="s">
        <v>1253</v>
      </c>
      <c r="B134" s="259">
        <f t="shared" si="20"/>
        <v>25</v>
      </c>
      <c r="C134" s="259">
        <f t="shared" si="22"/>
        <v>0</v>
      </c>
      <c r="D134" s="261"/>
      <c r="E134" s="259"/>
      <c r="F134" s="259"/>
      <c r="G134" s="259">
        <f t="shared" si="21"/>
        <v>25</v>
      </c>
      <c r="H134" s="261">
        <v>25</v>
      </c>
      <c r="I134" s="261"/>
      <c r="J134" s="261"/>
      <c r="K134" s="261"/>
      <c r="L134" s="261"/>
      <c r="M134" s="261"/>
      <c r="N134" s="308"/>
    </row>
    <row r="135" spans="1:14">
      <c r="A135" s="281" t="s">
        <v>1254</v>
      </c>
      <c r="B135" s="259">
        <f t="shared" si="20"/>
        <v>164</v>
      </c>
      <c r="C135" s="259">
        <f t="shared" si="22"/>
        <v>84</v>
      </c>
      <c r="D135" s="261">
        <v>84</v>
      </c>
      <c r="E135" s="259"/>
      <c r="F135" s="259"/>
      <c r="G135" s="259">
        <f t="shared" si="21"/>
        <v>80</v>
      </c>
      <c r="H135" s="261">
        <v>80</v>
      </c>
      <c r="I135" s="261"/>
      <c r="J135" s="261"/>
      <c r="K135" s="261"/>
      <c r="L135" s="261"/>
      <c r="M135" s="261"/>
      <c r="N135" s="308"/>
    </row>
    <row r="136" spans="1:14">
      <c r="A136" s="281" t="s">
        <v>1255</v>
      </c>
      <c r="B136" s="259">
        <f t="shared" ref="B136:B162" si="27">G136+C136</f>
        <v>289</v>
      </c>
      <c r="C136" s="259">
        <f t="shared" si="22"/>
        <v>80</v>
      </c>
      <c r="D136" s="261">
        <v>80</v>
      </c>
      <c r="E136" s="259"/>
      <c r="F136" s="259"/>
      <c r="G136" s="259">
        <f t="shared" ref="G136:G162" si="28">SUM(H136:M136)</f>
        <v>209</v>
      </c>
      <c r="H136" s="261">
        <v>209</v>
      </c>
      <c r="I136" s="261"/>
      <c r="J136" s="261"/>
      <c r="K136" s="261"/>
      <c r="L136" s="261"/>
      <c r="M136" s="261"/>
      <c r="N136" s="308"/>
    </row>
    <row r="137" spans="1:14" s="254" customFormat="1">
      <c r="A137" s="277" t="s">
        <v>126</v>
      </c>
      <c r="B137" s="259">
        <f t="shared" si="27"/>
        <v>2782</v>
      </c>
      <c r="C137" s="259">
        <f t="shared" ref="C137:C162" si="29">SUM(D137:F137)</f>
        <v>644</v>
      </c>
      <c r="D137" s="517">
        <v>644</v>
      </c>
      <c r="E137" s="259"/>
      <c r="F137" s="259"/>
      <c r="G137" s="259">
        <f t="shared" si="28"/>
        <v>2138</v>
      </c>
      <c r="H137" s="517">
        <v>2138</v>
      </c>
      <c r="I137" s="517"/>
      <c r="J137" s="517"/>
      <c r="K137" s="517"/>
      <c r="L137" s="517"/>
      <c r="M137" s="517"/>
      <c r="N137" s="521"/>
    </row>
    <row r="138" spans="1:14">
      <c r="A138" s="281" t="s">
        <v>1230</v>
      </c>
      <c r="B138" s="259">
        <f t="shared" si="27"/>
        <v>1957</v>
      </c>
      <c r="C138" s="259">
        <f t="shared" si="29"/>
        <v>334</v>
      </c>
      <c r="D138" s="261">
        <v>334</v>
      </c>
      <c r="E138" s="259"/>
      <c r="F138" s="259"/>
      <c r="G138" s="259">
        <f t="shared" si="28"/>
        <v>1623</v>
      </c>
      <c r="H138" s="261">
        <v>1623</v>
      </c>
      <c r="I138" s="261"/>
      <c r="J138" s="261"/>
      <c r="K138" s="261"/>
      <c r="L138" s="261"/>
      <c r="M138" s="261"/>
      <c r="N138" s="308"/>
    </row>
    <row r="139" spans="1:14">
      <c r="A139" s="281" t="s">
        <v>1637</v>
      </c>
      <c r="B139" s="259">
        <f t="shared" si="27"/>
        <v>225</v>
      </c>
      <c r="C139" s="259">
        <f t="shared" si="29"/>
        <v>120</v>
      </c>
      <c r="D139" s="261">
        <v>120</v>
      </c>
      <c r="E139" s="259"/>
      <c r="F139" s="259"/>
      <c r="G139" s="259">
        <f t="shared" si="28"/>
        <v>105</v>
      </c>
      <c r="H139" s="261">
        <v>105</v>
      </c>
      <c r="I139" s="261"/>
      <c r="J139" s="261"/>
      <c r="K139" s="261"/>
      <c r="L139" s="261"/>
      <c r="M139" s="261"/>
      <c r="N139" s="308"/>
    </row>
    <row r="140" spans="1:14">
      <c r="A140" s="281" t="s">
        <v>1636</v>
      </c>
      <c r="B140" s="259">
        <f t="shared" si="27"/>
        <v>507</v>
      </c>
      <c r="C140" s="259">
        <f t="shared" si="29"/>
        <v>130</v>
      </c>
      <c r="D140" s="261">
        <v>130</v>
      </c>
      <c r="E140" s="259"/>
      <c r="F140" s="259"/>
      <c r="G140" s="259">
        <f t="shared" si="28"/>
        <v>377</v>
      </c>
      <c r="H140" s="261">
        <v>377</v>
      </c>
      <c r="I140" s="261"/>
      <c r="J140" s="261"/>
      <c r="K140" s="261"/>
      <c r="L140" s="261"/>
      <c r="M140" s="261"/>
      <c r="N140" s="308"/>
    </row>
    <row r="141" spans="1:14">
      <c r="A141" s="281" t="s">
        <v>1635</v>
      </c>
      <c r="B141" s="259">
        <f t="shared" si="27"/>
        <v>93</v>
      </c>
      <c r="C141" s="259">
        <f t="shared" si="29"/>
        <v>60</v>
      </c>
      <c r="D141" s="261">
        <v>60</v>
      </c>
      <c r="E141" s="259"/>
      <c r="F141" s="259"/>
      <c r="G141" s="259">
        <f t="shared" si="28"/>
        <v>33</v>
      </c>
      <c r="H141" s="261">
        <v>33</v>
      </c>
      <c r="I141" s="261"/>
      <c r="J141" s="261"/>
      <c r="K141" s="261"/>
      <c r="L141" s="261"/>
      <c r="M141" s="261"/>
      <c r="N141" s="308"/>
    </row>
    <row r="142" spans="1:14" s="254" customFormat="1">
      <c r="A142" s="277" t="s">
        <v>130</v>
      </c>
      <c r="B142" s="259">
        <f t="shared" si="27"/>
        <v>1073</v>
      </c>
      <c r="C142" s="259">
        <f t="shared" si="29"/>
        <v>130</v>
      </c>
      <c r="D142" s="517">
        <v>130</v>
      </c>
      <c r="E142" s="259"/>
      <c r="F142" s="259"/>
      <c r="G142" s="259">
        <f t="shared" si="28"/>
        <v>943</v>
      </c>
      <c r="H142" s="517">
        <v>943</v>
      </c>
      <c r="I142" s="517"/>
      <c r="J142" s="517"/>
      <c r="K142" s="517"/>
      <c r="L142" s="517"/>
      <c r="M142" s="517"/>
      <c r="N142" s="521"/>
    </row>
    <row r="143" spans="1:14">
      <c r="A143" s="281" t="s">
        <v>1230</v>
      </c>
      <c r="B143" s="259">
        <f t="shared" si="27"/>
        <v>587</v>
      </c>
      <c r="C143" s="259">
        <f t="shared" si="29"/>
        <v>60</v>
      </c>
      <c r="D143" s="261">
        <v>60</v>
      </c>
      <c r="E143" s="259"/>
      <c r="F143" s="259"/>
      <c r="G143" s="259">
        <f t="shared" si="28"/>
        <v>527</v>
      </c>
      <c r="H143" s="261">
        <v>527</v>
      </c>
      <c r="I143" s="261"/>
      <c r="J143" s="261"/>
      <c r="K143" s="261"/>
      <c r="L143" s="261"/>
      <c r="M143" s="261"/>
      <c r="N143" s="308"/>
    </row>
    <row r="144" spans="1:14">
      <c r="A144" s="281" t="s">
        <v>1256</v>
      </c>
      <c r="B144" s="259">
        <f t="shared" si="27"/>
        <v>486</v>
      </c>
      <c r="C144" s="259">
        <f t="shared" si="29"/>
        <v>70</v>
      </c>
      <c r="D144" s="261">
        <v>70</v>
      </c>
      <c r="E144" s="259"/>
      <c r="F144" s="259"/>
      <c r="G144" s="259">
        <f t="shared" si="28"/>
        <v>416</v>
      </c>
      <c r="H144" s="261">
        <v>416</v>
      </c>
      <c r="I144" s="261"/>
      <c r="J144" s="261"/>
      <c r="K144" s="261"/>
      <c r="L144" s="261"/>
      <c r="M144" s="261"/>
      <c r="N144" s="308"/>
    </row>
    <row r="145" spans="1:14" s="254" customFormat="1">
      <c r="A145" s="277" t="s">
        <v>132</v>
      </c>
      <c r="B145" s="259">
        <f t="shared" si="27"/>
        <v>1750</v>
      </c>
      <c r="C145" s="259">
        <f t="shared" si="29"/>
        <v>562</v>
      </c>
      <c r="D145" s="517">
        <v>562</v>
      </c>
      <c r="E145" s="259"/>
      <c r="F145" s="259"/>
      <c r="G145" s="259">
        <f t="shared" si="28"/>
        <v>1188</v>
      </c>
      <c r="H145" s="517">
        <v>1188</v>
      </c>
      <c r="I145" s="517"/>
      <c r="J145" s="517"/>
      <c r="K145" s="517"/>
      <c r="L145" s="517"/>
      <c r="M145" s="517"/>
      <c r="N145" s="521"/>
    </row>
    <row r="146" spans="1:14">
      <c r="A146" s="281" t="s">
        <v>1230</v>
      </c>
      <c r="B146" s="259">
        <f t="shared" si="27"/>
        <v>233</v>
      </c>
      <c r="C146" s="259">
        <f t="shared" si="29"/>
        <v>35</v>
      </c>
      <c r="D146" s="261">
        <v>35</v>
      </c>
      <c r="E146" s="259"/>
      <c r="F146" s="259"/>
      <c r="G146" s="259">
        <f t="shared" si="28"/>
        <v>198</v>
      </c>
      <c r="H146" s="261">
        <v>198</v>
      </c>
      <c r="I146" s="261"/>
      <c r="J146" s="261"/>
      <c r="K146" s="261"/>
      <c r="L146" s="261"/>
      <c r="M146" s="261"/>
      <c r="N146" s="308"/>
    </row>
    <row r="147" spans="1:14">
      <c r="A147" s="281" t="s">
        <v>1630</v>
      </c>
      <c r="B147" s="259">
        <f t="shared" si="27"/>
        <v>408</v>
      </c>
      <c r="C147" s="259">
        <f t="shared" si="29"/>
        <v>122</v>
      </c>
      <c r="D147" s="261">
        <v>122</v>
      </c>
      <c r="E147" s="259"/>
      <c r="F147" s="259"/>
      <c r="G147" s="259">
        <f t="shared" si="28"/>
        <v>286</v>
      </c>
      <c r="H147" s="261">
        <v>286</v>
      </c>
      <c r="I147" s="261"/>
      <c r="J147" s="261"/>
      <c r="K147" s="261"/>
      <c r="L147" s="261"/>
      <c r="M147" s="261"/>
      <c r="N147" s="308"/>
    </row>
    <row r="148" spans="1:14">
      <c r="A148" s="281" t="s">
        <v>1631</v>
      </c>
      <c r="B148" s="259">
        <f t="shared" si="27"/>
        <v>192</v>
      </c>
      <c r="C148" s="259">
        <f t="shared" si="29"/>
        <v>57</v>
      </c>
      <c r="D148" s="261">
        <v>57</v>
      </c>
      <c r="E148" s="259"/>
      <c r="F148" s="259"/>
      <c r="G148" s="259">
        <f t="shared" si="28"/>
        <v>135</v>
      </c>
      <c r="H148" s="261">
        <v>135</v>
      </c>
      <c r="I148" s="261"/>
      <c r="J148" s="261"/>
      <c r="K148" s="261"/>
      <c r="L148" s="261"/>
      <c r="M148" s="261"/>
      <c r="N148" s="308"/>
    </row>
    <row r="149" spans="1:14">
      <c r="A149" s="281" t="s">
        <v>1632</v>
      </c>
      <c r="B149" s="259">
        <f t="shared" si="27"/>
        <v>449</v>
      </c>
      <c r="C149" s="259">
        <f t="shared" si="29"/>
        <v>114</v>
      </c>
      <c r="D149" s="261">
        <v>114</v>
      </c>
      <c r="E149" s="259"/>
      <c r="F149" s="259"/>
      <c r="G149" s="259">
        <f t="shared" si="28"/>
        <v>335</v>
      </c>
      <c r="H149" s="261">
        <v>335</v>
      </c>
      <c r="I149" s="261"/>
      <c r="J149" s="261"/>
      <c r="K149" s="261"/>
      <c r="L149" s="261"/>
      <c r="M149" s="261"/>
      <c r="N149" s="308"/>
    </row>
    <row r="150" spans="1:14">
      <c r="A150" s="281" t="s">
        <v>1633</v>
      </c>
      <c r="B150" s="259">
        <f t="shared" si="27"/>
        <v>120</v>
      </c>
      <c r="C150" s="259">
        <f t="shared" si="29"/>
        <v>95</v>
      </c>
      <c r="D150" s="261">
        <v>95</v>
      </c>
      <c r="E150" s="259"/>
      <c r="F150" s="259"/>
      <c r="G150" s="259">
        <f t="shared" si="28"/>
        <v>25</v>
      </c>
      <c r="H150" s="261">
        <v>25</v>
      </c>
      <c r="I150" s="261"/>
      <c r="J150" s="261"/>
      <c r="K150" s="261"/>
      <c r="L150" s="261"/>
      <c r="M150" s="261"/>
      <c r="N150" s="308"/>
    </row>
    <row r="151" spans="1:14">
      <c r="A151" s="281" t="s">
        <v>1634</v>
      </c>
      <c r="B151" s="259">
        <f t="shared" si="27"/>
        <v>348</v>
      </c>
      <c r="C151" s="259">
        <f t="shared" si="29"/>
        <v>139</v>
      </c>
      <c r="D151" s="261">
        <v>139</v>
      </c>
      <c r="E151" s="259"/>
      <c r="F151" s="259"/>
      <c r="G151" s="259">
        <f t="shared" si="28"/>
        <v>209</v>
      </c>
      <c r="H151" s="261">
        <v>209</v>
      </c>
      <c r="I151" s="261"/>
      <c r="J151" s="261"/>
      <c r="K151" s="261"/>
      <c r="L151" s="261"/>
      <c r="M151" s="261"/>
      <c r="N151" s="308"/>
    </row>
    <row r="152" spans="1:14">
      <c r="A152" s="277" t="s">
        <v>463</v>
      </c>
      <c r="B152" s="259">
        <f t="shared" si="27"/>
        <v>1268</v>
      </c>
      <c r="C152" s="259">
        <f t="shared" si="29"/>
        <v>181</v>
      </c>
      <c r="D152" s="517">
        <v>181</v>
      </c>
      <c r="E152" s="259"/>
      <c r="F152" s="259"/>
      <c r="G152" s="259">
        <f t="shared" si="28"/>
        <v>1087</v>
      </c>
      <c r="H152" s="517">
        <v>1087</v>
      </c>
      <c r="I152" s="261"/>
      <c r="J152" s="261"/>
      <c r="K152" s="261"/>
      <c r="L152" s="261"/>
      <c r="M152" s="261"/>
      <c r="N152" s="308"/>
    </row>
    <row r="153" spans="1:14">
      <c r="A153" s="277" t="s">
        <v>136</v>
      </c>
      <c r="B153" s="259">
        <f t="shared" si="27"/>
        <v>225</v>
      </c>
      <c r="C153" s="259">
        <f t="shared" si="29"/>
        <v>39</v>
      </c>
      <c r="D153" s="517">
        <v>39</v>
      </c>
      <c r="E153" s="259"/>
      <c r="F153" s="259"/>
      <c r="G153" s="259">
        <f t="shared" si="28"/>
        <v>186</v>
      </c>
      <c r="H153" s="517">
        <v>186</v>
      </c>
      <c r="I153" s="261"/>
      <c r="J153" s="261"/>
      <c r="K153" s="261"/>
      <c r="L153" s="261"/>
      <c r="M153" s="261"/>
      <c r="N153" s="308"/>
    </row>
    <row r="154" spans="1:14">
      <c r="A154" s="277" t="s">
        <v>137</v>
      </c>
      <c r="B154" s="259">
        <f t="shared" si="27"/>
        <v>446</v>
      </c>
      <c r="C154" s="259">
        <f t="shared" si="29"/>
        <v>60</v>
      </c>
      <c r="D154" s="517">
        <v>60</v>
      </c>
      <c r="E154" s="259"/>
      <c r="F154" s="259"/>
      <c r="G154" s="259">
        <f t="shared" si="28"/>
        <v>386</v>
      </c>
      <c r="H154" s="517">
        <v>386</v>
      </c>
      <c r="I154" s="261"/>
      <c r="J154" s="261"/>
      <c r="K154" s="261"/>
      <c r="L154" s="261"/>
      <c r="M154" s="261"/>
      <c r="N154" s="308"/>
    </row>
    <row r="155" spans="1:14" s="254" customFormat="1">
      <c r="A155" s="277" t="s">
        <v>138</v>
      </c>
      <c r="B155" s="259">
        <f t="shared" si="27"/>
        <v>564</v>
      </c>
      <c r="C155" s="259">
        <f t="shared" si="29"/>
        <v>220</v>
      </c>
      <c r="D155" s="517">
        <v>220</v>
      </c>
      <c r="E155" s="259"/>
      <c r="F155" s="259"/>
      <c r="G155" s="259">
        <f t="shared" si="28"/>
        <v>344</v>
      </c>
      <c r="H155" s="517">
        <v>344</v>
      </c>
      <c r="I155" s="517"/>
      <c r="J155" s="517"/>
      <c r="K155" s="517"/>
      <c r="L155" s="517"/>
      <c r="M155" s="517"/>
      <c r="N155" s="523"/>
    </row>
    <row r="156" spans="1:14">
      <c r="A156" s="281" t="s">
        <v>1230</v>
      </c>
      <c r="B156" s="259">
        <f t="shared" si="27"/>
        <v>268</v>
      </c>
      <c r="C156" s="259">
        <f t="shared" si="29"/>
        <v>95</v>
      </c>
      <c r="D156" s="261">
        <v>95</v>
      </c>
      <c r="E156" s="259"/>
      <c r="F156" s="259"/>
      <c r="G156" s="259">
        <f t="shared" si="28"/>
        <v>173</v>
      </c>
      <c r="H156" s="261">
        <v>173</v>
      </c>
      <c r="I156" s="261"/>
      <c r="J156" s="261"/>
      <c r="K156" s="261"/>
      <c r="L156" s="261"/>
      <c r="M156" s="261"/>
      <c r="N156" s="308"/>
    </row>
    <row r="157" spans="1:14">
      <c r="A157" s="281" t="s">
        <v>1627</v>
      </c>
      <c r="B157" s="259">
        <f t="shared" si="27"/>
        <v>206</v>
      </c>
      <c r="C157" s="259">
        <f t="shared" si="29"/>
        <v>45</v>
      </c>
      <c r="D157" s="261">
        <v>45</v>
      </c>
      <c r="E157" s="259"/>
      <c r="F157" s="259"/>
      <c r="G157" s="259">
        <f t="shared" si="28"/>
        <v>161</v>
      </c>
      <c r="H157" s="261">
        <v>161</v>
      </c>
      <c r="I157" s="261"/>
      <c r="J157" s="261"/>
      <c r="K157" s="261"/>
      <c r="L157" s="261"/>
      <c r="M157" s="261"/>
      <c r="N157" s="308"/>
    </row>
    <row r="158" spans="1:14">
      <c r="A158" s="281" t="s">
        <v>1628</v>
      </c>
      <c r="B158" s="259">
        <f t="shared" si="27"/>
        <v>43</v>
      </c>
      <c r="C158" s="259">
        <f t="shared" si="29"/>
        <v>40</v>
      </c>
      <c r="D158" s="261">
        <v>40</v>
      </c>
      <c r="E158" s="259"/>
      <c r="F158" s="259"/>
      <c r="G158" s="259">
        <f t="shared" si="28"/>
        <v>3</v>
      </c>
      <c r="H158" s="261">
        <v>3</v>
      </c>
      <c r="I158" s="261"/>
      <c r="J158" s="261"/>
      <c r="K158" s="261"/>
      <c r="L158" s="261"/>
      <c r="M158" s="261"/>
      <c r="N158" s="308"/>
    </row>
    <row r="159" spans="1:14">
      <c r="A159" s="281" t="s">
        <v>1629</v>
      </c>
      <c r="B159" s="259">
        <f t="shared" si="27"/>
        <v>47</v>
      </c>
      <c r="C159" s="259">
        <f t="shared" si="29"/>
        <v>40</v>
      </c>
      <c r="D159" s="261">
        <v>40</v>
      </c>
      <c r="E159" s="259"/>
      <c r="F159" s="259"/>
      <c r="G159" s="259">
        <f t="shared" si="28"/>
        <v>7</v>
      </c>
      <c r="H159" s="261">
        <v>7</v>
      </c>
      <c r="I159" s="261"/>
      <c r="J159" s="261"/>
      <c r="K159" s="261"/>
      <c r="L159" s="261"/>
      <c r="M159" s="261"/>
      <c r="N159" s="308"/>
    </row>
    <row r="160" spans="1:14">
      <c r="A160" s="474" t="s">
        <v>1257</v>
      </c>
      <c r="B160" s="259">
        <f t="shared" si="27"/>
        <v>1150</v>
      </c>
      <c r="C160" s="259">
        <f t="shared" si="29"/>
        <v>0</v>
      </c>
      <c r="D160" s="259"/>
      <c r="E160" s="259"/>
      <c r="F160" s="259"/>
      <c r="G160" s="259">
        <f t="shared" si="28"/>
        <v>1150</v>
      </c>
      <c r="H160" s="261">
        <v>850</v>
      </c>
      <c r="I160" s="261"/>
      <c r="J160" s="261">
        <v>300</v>
      </c>
      <c r="K160" s="261"/>
      <c r="L160" s="261"/>
      <c r="M160" s="261"/>
      <c r="N160" s="308"/>
    </row>
    <row r="161" spans="1:14">
      <c r="A161" s="474" t="s">
        <v>1258</v>
      </c>
      <c r="B161" s="259">
        <f t="shared" si="27"/>
        <v>168</v>
      </c>
      <c r="C161" s="259">
        <f t="shared" si="29"/>
        <v>0</v>
      </c>
      <c r="D161" s="259"/>
      <c r="E161" s="259"/>
      <c r="F161" s="259"/>
      <c r="G161" s="259">
        <f t="shared" si="28"/>
        <v>168</v>
      </c>
      <c r="H161" s="261">
        <v>168</v>
      </c>
      <c r="I161" s="261"/>
      <c r="J161" s="261"/>
      <c r="K161" s="261"/>
      <c r="L161" s="261"/>
      <c r="M161" s="261"/>
      <c r="N161" s="308"/>
    </row>
    <row r="162" spans="1:14">
      <c r="A162" s="277" t="s">
        <v>165</v>
      </c>
      <c r="B162" s="259">
        <f t="shared" si="27"/>
        <v>578</v>
      </c>
      <c r="C162" s="259">
        <f t="shared" si="29"/>
        <v>400</v>
      </c>
      <c r="D162" s="259">
        <v>400</v>
      </c>
      <c r="E162" s="259"/>
      <c r="F162" s="259"/>
      <c r="G162" s="259">
        <f t="shared" si="28"/>
        <v>178</v>
      </c>
      <c r="H162" s="261">
        <v>178</v>
      </c>
      <c r="I162" s="261"/>
      <c r="J162" s="261"/>
      <c r="K162" s="261"/>
      <c r="L162" s="261"/>
      <c r="M162" s="261"/>
      <c r="N162" s="308"/>
    </row>
  </sheetData>
  <mergeCells count="8">
    <mergeCell ref="A1:B1"/>
    <mergeCell ref="A6:B6"/>
    <mergeCell ref="A2:N2"/>
    <mergeCell ref="A4:A5"/>
    <mergeCell ref="B4:B5"/>
    <mergeCell ref="C4:F4"/>
    <mergeCell ref="G4:M4"/>
    <mergeCell ref="N4:N5"/>
  </mergeCells>
  <phoneticPr fontId="67" type="noConversion"/>
  <pageMargins left="0.59055118110236227" right="0.59055118110236227" top="0.74803149606299213" bottom="0.74803149606299213" header="0.31496062992125984" footer="0.31496062992125984"/>
  <pageSetup paperSize="9"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J305"/>
  <sheetViews>
    <sheetView view="pageBreakPreview" zoomScaleNormal="100" zoomScaleSheetLayoutView="100" workbookViewId="0">
      <selection activeCell="B293" sqref="B293:B296"/>
    </sheetView>
  </sheetViews>
  <sheetFormatPr defaultColWidth="9" defaultRowHeight="13.5"/>
  <cols>
    <col min="1" max="1" width="5" style="167" customWidth="1"/>
    <col min="2" max="2" width="30.25" style="167" customWidth="1"/>
    <col min="3" max="3" width="42.875" style="167" customWidth="1"/>
    <col min="4" max="4" width="10.625" style="167" customWidth="1"/>
    <col min="5" max="5" width="45.125" style="167" customWidth="1"/>
    <col min="6" max="16384" width="9" style="167"/>
  </cols>
  <sheetData>
    <row r="1" spans="1:10">
      <c r="A1" s="633" t="s">
        <v>378</v>
      </c>
      <c r="B1" s="633"/>
      <c r="C1" s="168"/>
      <c r="D1" s="168"/>
    </row>
    <row r="2" spans="1:10" ht="45.75" customHeight="1">
      <c r="A2" s="634" t="s">
        <v>1920</v>
      </c>
      <c r="B2" s="634"/>
      <c r="C2" s="634"/>
      <c r="D2" s="634"/>
    </row>
    <row r="3" spans="1:10" ht="18.75">
      <c r="A3" s="169"/>
      <c r="B3" s="169"/>
      <c r="C3" s="169"/>
      <c r="D3" s="170" t="s">
        <v>1</v>
      </c>
    </row>
    <row r="4" spans="1:10">
      <c r="A4" s="353" t="s">
        <v>226</v>
      </c>
      <c r="B4" s="353" t="s">
        <v>379</v>
      </c>
      <c r="C4" s="353" t="s">
        <v>380</v>
      </c>
      <c r="D4" s="353" t="s">
        <v>381</v>
      </c>
    </row>
    <row r="5" spans="1:10">
      <c r="A5" s="354" t="s">
        <v>3</v>
      </c>
      <c r="B5" s="168"/>
      <c r="C5" s="355"/>
      <c r="D5" s="310">
        <f>SUM(D7,D46,D77,D84,D134,D153,D197,D219,D252,D267,D271,D278,D292,D297,D302)</f>
        <v>13408</v>
      </c>
    </row>
    <row r="6" spans="1:10" customFormat="1">
      <c r="A6" s="171"/>
      <c r="B6" s="171" t="s">
        <v>382</v>
      </c>
      <c r="C6" s="309"/>
      <c r="D6" s="311">
        <f>SUM(D7,D46,D77,D84,D134,D153,D197,D219,D252,D267,D271,D278)</f>
        <v>11912</v>
      </c>
      <c r="E6" s="173"/>
      <c r="F6" s="173"/>
      <c r="G6" s="173"/>
      <c r="H6" s="173"/>
      <c r="I6" s="173"/>
      <c r="J6" s="173"/>
    </row>
    <row r="7" spans="1:10" s="271" customFormat="1" ht="15" customHeight="1">
      <c r="A7" s="268" t="s">
        <v>383</v>
      </c>
      <c r="B7" s="269" t="s">
        <v>83</v>
      </c>
      <c r="C7" s="270"/>
      <c r="D7" s="286">
        <f>SUM(D8:D45)</f>
        <v>1317</v>
      </c>
      <c r="E7" s="173"/>
      <c r="F7" s="173"/>
      <c r="G7" s="173"/>
      <c r="H7" s="173"/>
      <c r="I7" s="173"/>
      <c r="J7" s="173"/>
    </row>
    <row r="8" spans="1:10" s="271" customFormat="1" ht="18" customHeight="1">
      <c r="A8" s="272">
        <v>1</v>
      </c>
      <c r="B8" s="587" t="s">
        <v>384</v>
      </c>
      <c r="C8" s="273" t="s">
        <v>385</v>
      </c>
      <c r="D8" s="274">
        <v>6</v>
      </c>
      <c r="E8" s="173"/>
      <c r="F8" s="173"/>
      <c r="G8" s="173"/>
      <c r="H8" s="173"/>
      <c r="I8" s="173"/>
      <c r="J8" s="173"/>
    </row>
    <row r="9" spans="1:10" s="271" customFormat="1" ht="15" customHeight="1">
      <c r="A9" s="272">
        <v>2</v>
      </c>
      <c r="B9" s="589"/>
      <c r="C9" s="273" t="s">
        <v>836</v>
      </c>
      <c r="D9" s="274">
        <v>35</v>
      </c>
      <c r="E9" s="173"/>
      <c r="F9" s="173"/>
      <c r="G9" s="173"/>
      <c r="H9" s="173"/>
      <c r="I9" s="173"/>
      <c r="J9" s="173"/>
    </row>
    <row r="10" spans="1:10" s="275" customFormat="1">
      <c r="A10" s="272">
        <v>3</v>
      </c>
      <c r="B10" s="589"/>
      <c r="C10" s="273" t="s">
        <v>386</v>
      </c>
      <c r="D10" s="274">
        <v>37</v>
      </c>
    </row>
    <row r="11" spans="1:10" s="275" customFormat="1">
      <c r="A11" s="272">
        <v>4</v>
      </c>
      <c r="B11" s="589"/>
      <c r="C11" s="273" t="s">
        <v>1259</v>
      </c>
      <c r="D11" s="274">
        <v>24</v>
      </c>
    </row>
    <row r="12" spans="1:10" s="275" customFormat="1">
      <c r="A12" s="272">
        <v>5</v>
      </c>
      <c r="B12" s="588"/>
      <c r="C12" s="273" t="s">
        <v>1260</v>
      </c>
      <c r="D12" s="274">
        <v>16</v>
      </c>
    </row>
    <row r="13" spans="1:10" s="275" customFormat="1">
      <c r="A13" s="272">
        <v>6</v>
      </c>
      <c r="B13" s="587" t="s">
        <v>1261</v>
      </c>
      <c r="C13" s="273" t="s">
        <v>388</v>
      </c>
      <c r="D13" s="274">
        <v>6</v>
      </c>
    </row>
    <row r="14" spans="1:10" s="275" customFormat="1">
      <c r="A14" s="272">
        <v>7</v>
      </c>
      <c r="B14" s="589"/>
      <c r="C14" s="273" t="s">
        <v>837</v>
      </c>
      <c r="D14" s="274">
        <v>49</v>
      </c>
    </row>
    <row r="15" spans="1:10" s="275" customFormat="1">
      <c r="A15" s="272">
        <v>8</v>
      </c>
      <c r="B15" s="328"/>
      <c r="C15" s="273" t="s">
        <v>838</v>
      </c>
      <c r="D15" s="274">
        <v>66</v>
      </c>
    </row>
    <row r="16" spans="1:10" s="275" customFormat="1">
      <c r="A16" s="272">
        <v>9</v>
      </c>
      <c r="B16" s="587" t="s">
        <v>1262</v>
      </c>
      <c r="C16" s="273" t="s">
        <v>390</v>
      </c>
      <c r="D16" s="274">
        <v>6</v>
      </c>
    </row>
    <row r="17" spans="1:4" s="275" customFormat="1">
      <c r="A17" s="272">
        <v>10</v>
      </c>
      <c r="B17" s="589"/>
      <c r="C17" s="273" t="s">
        <v>839</v>
      </c>
      <c r="D17" s="274">
        <v>70</v>
      </c>
    </row>
    <row r="18" spans="1:4" s="275" customFormat="1" ht="14.45" customHeight="1">
      <c r="A18" s="272">
        <v>11</v>
      </c>
      <c r="B18" s="589"/>
      <c r="C18" s="273" t="s">
        <v>1263</v>
      </c>
      <c r="D18" s="274">
        <v>35</v>
      </c>
    </row>
    <row r="19" spans="1:4" s="275" customFormat="1">
      <c r="A19" s="272">
        <v>12</v>
      </c>
      <c r="B19" s="589"/>
      <c r="C19" s="273" t="s">
        <v>840</v>
      </c>
      <c r="D19" s="274">
        <v>48</v>
      </c>
    </row>
    <row r="20" spans="1:4" s="275" customFormat="1">
      <c r="A20" s="272">
        <v>13</v>
      </c>
      <c r="B20" s="589"/>
      <c r="C20" s="273" t="s">
        <v>841</v>
      </c>
      <c r="D20" s="274">
        <v>18</v>
      </c>
    </row>
    <row r="21" spans="1:4" s="275" customFormat="1">
      <c r="A21" s="272">
        <v>14</v>
      </c>
      <c r="B21" s="589"/>
      <c r="C21" s="273" t="s">
        <v>1264</v>
      </c>
      <c r="D21" s="274">
        <v>90</v>
      </c>
    </row>
    <row r="22" spans="1:4" s="275" customFormat="1">
      <c r="A22" s="272">
        <v>15</v>
      </c>
      <c r="B22" s="589"/>
      <c r="C22" s="273" t="s">
        <v>842</v>
      </c>
      <c r="D22" s="274">
        <v>98</v>
      </c>
    </row>
    <row r="23" spans="1:4" s="275" customFormat="1">
      <c r="A23" s="272">
        <v>16</v>
      </c>
      <c r="B23" s="588"/>
      <c r="C23" s="273" t="s">
        <v>1265</v>
      </c>
      <c r="D23" s="274">
        <v>118</v>
      </c>
    </row>
    <row r="24" spans="1:4" s="275" customFormat="1">
      <c r="A24" s="272">
        <v>17</v>
      </c>
      <c r="B24" s="587" t="s">
        <v>1266</v>
      </c>
      <c r="C24" s="273" t="s">
        <v>392</v>
      </c>
      <c r="D24" s="274">
        <v>6</v>
      </c>
    </row>
    <row r="25" spans="1:4" s="275" customFormat="1">
      <c r="A25" s="272">
        <v>18</v>
      </c>
      <c r="B25" s="588"/>
      <c r="C25" s="273" t="s">
        <v>843</v>
      </c>
      <c r="D25" s="274">
        <v>30</v>
      </c>
    </row>
    <row r="26" spans="1:4" s="275" customFormat="1">
      <c r="A26" s="272">
        <v>19</v>
      </c>
      <c r="B26" s="587" t="s">
        <v>1267</v>
      </c>
      <c r="C26" s="273" t="s">
        <v>844</v>
      </c>
      <c r="D26" s="274">
        <v>26</v>
      </c>
    </row>
    <row r="27" spans="1:4" s="275" customFormat="1">
      <c r="A27" s="272">
        <v>20</v>
      </c>
      <c r="B27" s="589"/>
      <c r="C27" s="273" t="s">
        <v>845</v>
      </c>
      <c r="D27" s="274">
        <v>27</v>
      </c>
    </row>
    <row r="28" spans="1:4" s="275" customFormat="1">
      <c r="A28" s="272">
        <v>21</v>
      </c>
      <c r="B28" s="589"/>
      <c r="C28" s="273" t="s">
        <v>846</v>
      </c>
      <c r="D28" s="274">
        <v>40</v>
      </c>
    </row>
    <row r="29" spans="1:4" s="275" customFormat="1">
      <c r="A29" s="272">
        <v>22</v>
      </c>
      <c r="B29" s="588"/>
      <c r="C29" s="273" t="s">
        <v>847</v>
      </c>
      <c r="D29" s="274">
        <v>37</v>
      </c>
    </row>
    <row r="30" spans="1:4" s="275" customFormat="1">
      <c r="A30" s="272">
        <v>23</v>
      </c>
      <c r="B30" s="587" t="s">
        <v>1268</v>
      </c>
      <c r="C30" s="273" t="s">
        <v>1269</v>
      </c>
      <c r="D30" s="274">
        <v>6</v>
      </c>
    </row>
    <row r="31" spans="1:4" s="275" customFormat="1">
      <c r="A31" s="272">
        <v>24</v>
      </c>
      <c r="B31" s="589"/>
      <c r="C31" s="273" t="s">
        <v>848</v>
      </c>
      <c r="D31" s="274">
        <v>26</v>
      </c>
    </row>
    <row r="32" spans="1:4" s="275" customFormat="1">
      <c r="A32" s="272">
        <v>25</v>
      </c>
      <c r="B32" s="588"/>
      <c r="C32" s="273" t="s">
        <v>849</v>
      </c>
      <c r="D32" s="274">
        <v>40</v>
      </c>
    </row>
    <row r="33" spans="1:4" s="275" customFormat="1">
      <c r="A33" s="272">
        <v>26</v>
      </c>
      <c r="B33" s="587" t="s">
        <v>395</v>
      </c>
      <c r="C33" s="273" t="s">
        <v>396</v>
      </c>
      <c r="D33" s="274">
        <v>12</v>
      </c>
    </row>
    <row r="34" spans="1:4" s="275" customFormat="1">
      <c r="A34" s="272">
        <v>27</v>
      </c>
      <c r="B34" s="589"/>
      <c r="C34" s="273" t="s">
        <v>850</v>
      </c>
      <c r="D34" s="274">
        <v>56</v>
      </c>
    </row>
    <row r="35" spans="1:4" s="275" customFormat="1">
      <c r="A35" s="272">
        <v>28</v>
      </c>
      <c r="B35" s="589"/>
      <c r="C35" s="273" t="s">
        <v>851</v>
      </c>
      <c r="D35" s="274">
        <v>21</v>
      </c>
    </row>
    <row r="36" spans="1:4" s="275" customFormat="1">
      <c r="A36" s="272">
        <v>29</v>
      </c>
      <c r="B36" s="589"/>
      <c r="C36" s="273" t="s">
        <v>852</v>
      </c>
      <c r="D36" s="274">
        <v>15</v>
      </c>
    </row>
    <row r="37" spans="1:4" s="275" customFormat="1">
      <c r="A37" s="272">
        <v>30</v>
      </c>
      <c r="B37" s="588"/>
      <c r="C37" s="273" t="s">
        <v>853</v>
      </c>
      <c r="D37" s="274">
        <v>14</v>
      </c>
    </row>
    <row r="38" spans="1:4" s="275" customFormat="1">
      <c r="A38" s="272">
        <v>31</v>
      </c>
      <c r="B38" s="587" t="s">
        <v>1270</v>
      </c>
      <c r="C38" s="273" t="s">
        <v>398</v>
      </c>
      <c r="D38" s="274">
        <v>12</v>
      </c>
    </row>
    <row r="39" spans="1:4" s="275" customFormat="1">
      <c r="A39" s="272">
        <v>32</v>
      </c>
      <c r="B39" s="589"/>
      <c r="C39" s="273" t="s">
        <v>854</v>
      </c>
      <c r="D39" s="274">
        <v>20</v>
      </c>
    </row>
    <row r="40" spans="1:4" s="275" customFormat="1">
      <c r="A40" s="272">
        <v>33</v>
      </c>
      <c r="B40" s="589"/>
      <c r="C40" s="273" t="s">
        <v>855</v>
      </c>
      <c r="D40" s="274">
        <v>20</v>
      </c>
    </row>
    <row r="41" spans="1:4" s="275" customFormat="1">
      <c r="A41" s="272">
        <v>34</v>
      </c>
      <c r="B41" s="589"/>
      <c r="C41" s="273" t="s">
        <v>856</v>
      </c>
      <c r="D41" s="274">
        <v>39</v>
      </c>
    </row>
    <row r="42" spans="1:4" s="275" customFormat="1">
      <c r="A42" s="272">
        <v>35</v>
      </c>
      <c r="B42" s="589"/>
      <c r="C42" s="273" t="s">
        <v>857</v>
      </c>
      <c r="D42" s="274">
        <v>36</v>
      </c>
    </row>
    <row r="43" spans="1:4" s="275" customFormat="1">
      <c r="A43" s="272">
        <v>36</v>
      </c>
      <c r="B43" s="588"/>
      <c r="C43" s="273" t="s">
        <v>858</v>
      </c>
      <c r="D43" s="274">
        <v>33</v>
      </c>
    </row>
    <row r="44" spans="1:4" s="275" customFormat="1">
      <c r="A44" s="272">
        <v>37</v>
      </c>
      <c r="B44" s="587" t="s">
        <v>1271</v>
      </c>
      <c r="C44" s="273" t="s">
        <v>399</v>
      </c>
      <c r="D44" s="274">
        <v>44</v>
      </c>
    </row>
    <row r="45" spans="1:4" s="275" customFormat="1">
      <c r="A45" s="272">
        <v>38</v>
      </c>
      <c r="B45" s="588"/>
      <c r="C45" s="273" t="s">
        <v>400</v>
      </c>
      <c r="D45" s="274">
        <v>35</v>
      </c>
    </row>
    <row r="46" spans="1:4" s="275" customFormat="1">
      <c r="A46" s="276" t="s">
        <v>401</v>
      </c>
      <c r="B46" s="277" t="s">
        <v>94</v>
      </c>
      <c r="C46" s="273"/>
      <c r="D46" s="172">
        <f>SUM(D47:D76)</f>
        <v>1345</v>
      </c>
    </row>
    <row r="47" spans="1:4" s="275" customFormat="1">
      <c r="A47" s="278">
        <v>1</v>
      </c>
      <c r="B47" s="587" t="s">
        <v>384</v>
      </c>
      <c r="C47" s="273" t="s">
        <v>859</v>
      </c>
      <c r="D47" s="274">
        <v>30</v>
      </c>
    </row>
    <row r="48" spans="1:4" s="275" customFormat="1">
      <c r="A48" s="278">
        <v>2</v>
      </c>
      <c r="B48" s="589"/>
      <c r="C48" s="273" t="s">
        <v>860</v>
      </c>
      <c r="D48" s="274">
        <v>30</v>
      </c>
    </row>
    <row r="49" spans="1:4" s="275" customFormat="1">
      <c r="A49" s="278">
        <v>3</v>
      </c>
      <c r="B49" s="589"/>
      <c r="C49" s="273" t="s">
        <v>1272</v>
      </c>
      <c r="D49" s="274">
        <v>80</v>
      </c>
    </row>
    <row r="50" spans="1:4" s="275" customFormat="1">
      <c r="A50" s="278">
        <v>4</v>
      </c>
      <c r="B50" s="588"/>
      <c r="C50" s="273" t="s">
        <v>861</v>
      </c>
      <c r="D50" s="274">
        <v>56</v>
      </c>
    </row>
    <row r="51" spans="1:4" s="275" customFormat="1">
      <c r="A51" s="278">
        <v>5</v>
      </c>
      <c r="B51" s="635" t="s">
        <v>384</v>
      </c>
      <c r="C51" s="273" t="s">
        <v>1273</v>
      </c>
      <c r="D51" s="274">
        <v>22</v>
      </c>
    </row>
    <row r="52" spans="1:4" s="275" customFormat="1">
      <c r="A52" s="278">
        <v>6</v>
      </c>
      <c r="B52" s="635"/>
      <c r="C52" s="273" t="s">
        <v>1274</v>
      </c>
      <c r="D52" s="274">
        <v>40</v>
      </c>
    </row>
    <row r="53" spans="1:4" s="275" customFormat="1">
      <c r="A53" s="278">
        <v>7</v>
      </c>
      <c r="B53" s="587" t="s">
        <v>402</v>
      </c>
      <c r="C53" s="273" t="s">
        <v>403</v>
      </c>
      <c r="D53" s="274">
        <v>13</v>
      </c>
    </row>
    <row r="54" spans="1:4" s="275" customFormat="1">
      <c r="A54" s="278">
        <v>8</v>
      </c>
      <c r="B54" s="589"/>
      <c r="C54" s="273" t="s">
        <v>862</v>
      </c>
      <c r="D54" s="324">
        <v>42</v>
      </c>
    </row>
    <row r="55" spans="1:4" s="275" customFormat="1">
      <c r="A55" s="278">
        <v>9</v>
      </c>
      <c r="B55" s="588"/>
      <c r="C55" s="279" t="s">
        <v>1275</v>
      </c>
      <c r="D55" s="280">
        <v>14</v>
      </c>
    </row>
    <row r="56" spans="1:4" s="275" customFormat="1">
      <c r="A56" s="278">
        <v>10</v>
      </c>
      <c r="B56" s="587" t="s">
        <v>404</v>
      </c>
      <c r="C56" s="281" t="s">
        <v>405</v>
      </c>
      <c r="D56" s="282">
        <v>14</v>
      </c>
    </row>
    <row r="57" spans="1:4" s="275" customFormat="1">
      <c r="A57" s="278">
        <v>11</v>
      </c>
      <c r="B57" s="589"/>
      <c r="C57" s="281" t="s">
        <v>1276</v>
      </c>
      <c r="D57" s="282">
        <v>85</v>
      </c>
    </row>
    <row r="58" spans="1:4" s="275" customFormat="1">
      <c r="A58" s="278">
        <v>12</v>
      </c>
      <c r="B58" s="589"/>
      <c r="C58" s="281" t="s">
        <v>1277</v>
      </c>
      <c r="D58" s="282">
        <v>85</v>
      </c>
    </row>
    <row r="59" spans="1:4" s="275" customFormat="1">
      <c r="A59" s="278">
        <v>13</v>
      </c>
      <c r="B59" s="588"/>
      <c r="C59" s="281" t="s">
        <v>863</v>
      </c>
      <c r="D59" s="282">
        <v>62</v>
      </c>
    </row>
    <row r="60" spans="1:4" s="275" customFormat="1">
      <c r="A60" s="278">
        <v>14</v>
      </c>
      <c r="B60" s="587" t="s">
        <v>1278</v>
      </c>
      <c r="C60" s="281" t="s">
        <v>407</v>
      </c>
      <c r="D60" s="282">
        <v>6</v>
      </c>
    </row>
    <row r="61" spans="1:4" s="275" customFormat="1">
      <c r="A61" s="278">
        <v>15</v>
      </c>
      <c r="B61" s="588"/>
      <c r="C61" s="281" t="s">
        <v>864</v>
      </c>
      <c r="D61" s="282">
        <v>80</v>
      </c>
    </row>
    <row r="62" spans="1:4" s="275" customFormat="1">
      <c r="A62" s="278">
        <v>16</v>
      </c>
      <c r="B62" s="587" t="s">
        <v>1279</v>
      </c>
      <c r="C62" s="281" t="s">
        <v>409</v>
      </c>
      <c r="D62" s="282">
        <v>8</v>
      </c>
    </row>
    <row r="63" spans="1:4" s="275" customFormat="1">
      <c r="A63" s="278">
        <v>17</v>
      </c>
      <c r="B63" s="589"/>
      <c r="C63" s="281" t="s">
        <v>865</v>
      </c>
      <c r="D63" s="282">
        <v>22</v>
      </c>
    </row>
    <row r="64" spans="1:4" s="275" customFormat="1">
      <c r="A64" s="278">
        <v>18</v>
      </c>
      <c r="B64" s="589"/>
      <c r="C64" s="281" t="s">
        <v>866</v>
      </c>
      <c r="D64" s="282">
        <v>68</v>
      </c>
    </row>
    <row r="65" spans="1:4" s="275" customFormat="1">
      <c r="A65" s="278">
        <v>19</v>
      </c>
      <c r="B65" s="589"/>
      <c r="C65" s="281" t="s">
        <v>867</v>
      </c>
      <c r="D65" s="282">
        <v>40</v>
      </c>
    </row>
    <row r="66" spans="1:4" s="275" customFormat="1">
      <c r="A66" s="278">
        <v>20</v>
      </c>
      <c r="B66" s="589"/>
      <c r="C66" s="281" t="s">
        <v>868</v>
      </c>
      <c r="D66" s="282">
        <v>80</v>
      </c>
    </row>
    <row r="67" spans="1:4" s="275" customFormat="1">
      <c r="A67" s="278">
        <v>21</v>
      </c>
      <c r="B67" s="589"/>
      <c r="C67" s="281" t="s">
        <v>869</v>
      </c>
      <c r="D67" s="282">
        <v>190</v>
      </c>
    </row>
    <row r="68" spans="1:4" s="275" customFormat="1">
      <c r="A68" s="278">
        <v>22</v>
      </c>
      <c r="B68" s="588"/>
      <c r="C68" s="281" t="s">
        <v>870</v>
      </c>
      <c r="D68" s="282">
        <v>48</v>
      </c>
    </row>
    <row r="69" spans="1:4" s="275" customFormat="1">
      <c r="A69" s="278">
        <v>23</v>
      </c>
      <c r="B69" s="281" t="s">
        <v>1280</v>
      </c>
      <c r="C69" s="281" t="s">
        <v>411</v>
      </c>
      <c r="D69" s="282">
        <v>1</v>
      </c>
    </row>
    <row r="70" spans="1:4" s="275" customFormat="1">
      <c r="A70" s="278">
        <v>24</v>
      </c>
      <c r="B70" s="587" t="s">
        <v>1281</v>
      </c>
      <c r="C70" s="281" t="s">
        <v>413</v>
      </c>
      <c r="D70" s="282">
        <v>6</v>
      </c>
    </row>
    <row r="71" spans="1:4" s="275" customFormat="1">
      <c r="A71" s="278">
        <v>25</v>
      </c>
      <c r="B71" s="588"/>
      <c r="C71" s="281" t="s">
        <v>871</v>
      </c>
      <c r="D71" s="282">
        <v>83</v>
      </c>
    </row>
    <row r="72" spans="1:4" s="275" customFormat="1">
      <c r="A72" s="278">
        <v>26</v>
      </c>
      <c r="B72" s="587" t="s">
        <v>1282</v>
      </c>
      <c r="C72" s="281" t="s">
        <v>415</v>
      </c>
      <c r="D72" s="282">
        <v>5</v>
      </c>
    </row>
    <row r="73" spans="1:4" s="275" customFormat="1">
      <c r="A73" s="278">
        <v>27</v>
      </c>
      <c r="B73" s="588"/>
      <c r="C73" s="281" t="s">
        <v>872</v>
      </c>
      <c r="D73" s="282">
        <v>98</v>
      </c>
    </row>
    <row r="74" spans="1:4" s="275" customFormat="1">
      <c r="A74" s="278">
        <v>28</v>
      </c>
      <c r="B74" s="587" t="s">
        <v>416</v>
      </c>
      <c r="C74" s="281" t="s">
        <v>417</v>
      </c>
      <c r="D74" s="282">
        <v>7</v>
      </c>
    </row>
    <row r="75" spans="1:4" s="275" customFormat="1">
      <c r="A75" s="278">
        <v>29</v>
      </c>
      <c r="B75" s="588"/>
      <c r="C75" s="281" t="s">
        <v>873</v>
      </c>
      <c r="D75" s="282">
        <v>23</v>
      </c>
    </row>
    <row r="76" spans="1:4" s="275" customFormat="1">
      <c r="A76" s="278">
        <v>30</v>
      </c>
      <c r="B76" s="475" t="s">
        <v>418</v>
      </c>
      <c r="C76" s="281" t="s">
        <v>419</v>
      </c>
      <c r="D76" s="282">
        <v>7</v>
      </c>
    </row>
    <row r="77" spans="1:4" s="275" customFormat="1">
      <c r="A77" s="276" t="s">
        <v>420</v>
      </c>
      <c r="B77" s="277" t="s">
        <v>105</v>
      </c>
      <c r="C77" s="283"/>
      <c r="D77" s="284">
        <f>SUM(D78:D83)</f>
        <v>106</v>
      </c>
    </row>
    <row r="78" spans="1:4" s="275" customFormat="1">
      <c r="A78" s="278">
        <v>1</v>
      </c>
      <c r="B78" s="281" t="s">
        <v>1283</v>
      </c>
      <c r="C78" s="281" t="s">
        <v>422</v>
      </c>
      <c r="D78" s="282">
        <v>5</v>
      </c>
    </row>
    <row r="79" spans="1:4" s="275" customFormat="1">
      <c r="A79" s="278">
        <v>2</v>
      </c>
      <c r="B79" s="281" t="s">
        <v>1284</v>
      </c>
      <c r="C79" s="281" t="s">
        <v>1285</v>
      </c>
      <c r="D79" s="282">
        <v>1</v>
      </c>
    </row>
    <row r="80" spans="1:4" s="275" customFormat="1">
      <c r="A80" s="278">
        <v>3</v>
      </c>
      <c r="B80" s="281" t="s">
        <v>1286</v>
      </c>
      <c r="C80" s="281" t="s">
        <v>1287</v>
      </c>
      <c r="D80" s="282">
        <v>6</v>
      </c>
    </row>
    <row r="81" spans="1:4" s="275" customFormat="1">
      <c r="A81" s="278">
        <v>4</v>
      </c>
      <c r="B81" s="587" t="s">
        <v>1288</v>
      </c>
      <c r="C81" s="281" t="s">
        <v>1952</v>
      </c>
      <c r="D81" s="282">
        <v>24</v>
      </c>
    </row>
    <row r="82" spans="1:4" s="275" customFormat="1">
      <c r="A82" s="278">
        <v>5</v>
      </c>
      <c r="B82" s="589"/>
      <c r="C82" s="281" t="s">
        <v>874</v>
      </c>
      <c r="D82" s="282">
        <v>40</v>
      </c>
    </row>
    <row r="83" spans="1:4" s="275" customFormat="1">
      <c r="A83" s="278">
        <v>6</v>
      </c>
      <c r="B83" s="588"/>
      <c r="C83" s="285" t="s">
        <v>1289</v>
      </c>
      <c r="D83" s="274">
        <v>30</v>
      </c>
    </row>
    <row r="84" spans="1:4" s="275" customFormat="1">
      <c r="A84" s="276" t="s">
        <v>424</v>
      </c>
      <c r="B84" s="277" t="s">
        <v>110</v>
      </c>
      <c r="D84" s="286">
        <f>SUM(D85:D133)</f>
        <v>1762</v>
      </c>
    </row>
    <row r="85" spans="1:4" s="275" customFormat="1">
      <c r="A85" s="278">
        <v>1</v>
      </c>
      <c r="B85" s="587" t="s">
        <v>384</v>
      </c>
      <c r="C85" s="279" t="s">
        <v>875</v>
      </c>
      <c r="D85" s="287">
        <v>40</v>
      </c>
    </row>
    <row r="86" spans="1:4" s="275" customFormat="1">
      <c r="A86" s="278">
        <v>2</v>
      </c>
      <c r="B86" s="589"/>
      <c r="C86" s="281" t="s">
        <v>876</v>
      </c>
      <c r="D86" s="331">
        <v>25</v>
      </c>
    </row>
    <row r="87" spans="1:4" s="275" customFormat="1">
      <c r="A87" s="278">
        <v>3</v>
      </c>
      <c r="B87" s="589"/>
      <c r="C87" s="281" t="s">
        <v>877</v>
      </c>
      <c r="D87" s="331">
        <v>25</v>
      </c>
    </row>
    <row r="88" spans="1:4" s="275" customFormat="1">
      <c r="A88" s="278">
        <v>4</v>
      </c>
      <c r="B88" s="589"/>
      <c r="C88" s="281" t="s">
        <v>878</v>
      </c>
      <c r="D88" s="331">
        <v>25</v>
      </c>
    </row>
    <row r="89" spans="1:4" s="275" customFormat="1">
      <c r="A89" s="278">
        <v>5</v>
      </c>
      <c r="B89" s="589"/>
      <c r="C89" s="281" t="s">
        <v>425</v>
      </c>
      <c r="D89" s="331">
        <v>8</v>
      </c>
    </row>
    <row r="90" spans="1:4" s="275" customFormat="1">
      <c r="A90" s="278">
        <v>6</v>
      </c>
      <c r="B90" s="589"/>
      <c r="C90" s="281" t="s">
        <v>879</v>
      </c>
      <c r="D90" s="331">
        <v>6</v>
      </c>
    </row>
    <row r="91" spans="1:4" s="275" customFormat="1" ht="24">
      <c r="A91" s="278">
        <v>7</v>
      </c>
      <c r="B91" s="589"/>
      <c r="C91" s="281" t="s">
        <v>880</v>
      </c>
      <c r="D91" s="331">
        <v>40</v>
      </c>
    </row>
    <row r="92" spans="1:4" s="275" customFormat="1">
      <c r="A92" s="278">
        <v>8</v>
      </c>
      <c r="B92" s="589"/>
      <c r="C92" s="281" t="s">
        <v>1290</v>
      </c>
      <c r="D92" s="331">
        <v>97</v>
      </c>
    </row>
    <row r="93" spans="1:4" s="275" customFormat="1">
      <c r="A93" s="278">
        <v>9</v>
      </c>
      <c r="B93" s="589"/>
      <c r="C93" s="281" t="s">
        <v>1291</v>
      </c>
      <c r="D93" s="331">
        <v>75</v>
      </c>
    </row>
    <row r="94" spans="1:4" s="275" customFormat="1">
      <c r="A94" s="278">
        <v>10</v>
      </c>
      <c r="B94" s="589"/>
      <c r="C94" s="281" t="s">
        <v>1292</v>
      </c>
      <c r="D94" s="331">
        <v>19</v>
      </c>
    </row>
    <row r="95" spans="1:4" s="275" customFormat="1">
      <c r="A95" s="278">
        <v>11</v>
      </c>
      <c r="B95" s="589"/>
      <c r="C95" s="281" t="s">
        <v>1293</v>
      </c>
      <c r="D95" s="331">
        <v>27</v>
      </c>
    </row>
    <row r="96" spans="1:4" s="275" customFormat="1">
      <c r="A96" s="278">
        <v>12</v>
      </c>
      <c r="B96" s="588"/>
      <c r="C96" s="281" t="s">
        <v>881</v>
      </c>
      <c r="D96" s="331">
        <v>29</v>
      </c>
    </row>
    <row r="97" spans="1:4" s="275" customFormat="1">
      <c r="A97" s="278">
        <v>13</v>
      </c>
      <c r="B97" s="587" t="s">
        <v>384</v>
      </c>
      <c r="C97" s="281" t="s">
        <v>1294</v>
      </c>
      <c r="D97" s="331">
        <v>25</v>
      </c>
    </row>
    <row r="98" spans="1:4" s="275" customFormat="1">
      <c r="A98" s="278">
        <v>14</v>
      </c>
      <c r="B98" s="589"/>
      <c r="C98" s="281" t="s">
        <v>1295</v>
      </c>
      <c r="D98" s="331">
        <v>15</v>
      </c>
    </row>
    <row r="99" spans="1:4" s="275" customFormat="1">
      <c r="A99" s="278">
        <v>15</v>
      </c>
      <c r="B99" s="589"/>
      <c r="C99" s="281" t="s">
        <v>1296</v>
      </c>
      <c r="D99" s="331">
        <v>96</v>
      </c>
    </row>
    <row r="100" spans="1:4" s="275" customFormat="1">
      <c r="A100" s="278">
        <v>16</v>
      </c>
      <c r="B100" s="589"/>
      <c r="C100" s="281" t="s">
        <v>1297</v>
      </c>
      <c r="D100" s="331">
        <v>120</v>
      </c>
    </row>
    <row r="101" spans="1:4" s="275" customFormat="1">
      <c r="A101" s="278">
        <v>17</v>
      </c>
      <c r="B101" s="589"/>
      <c r="C101" s="281" t="s">
        <v>882</v>
      </c>
      <c r="D101" s="331">
        <v>30</v>
      </c>
    </row>
    <row r="102" spans="1:4" s="275" customFormat="1">
      <c r="A102" s="278">
        <v>18</v>
      </c>
      <c r="B102" s="589"/>
      <c r="C102" s="281" t="s">
        <v>883</v>
      </c>
      <c r="D102" s="331">
        <v>43</v>
      </c>
    </row>
    <row r="103" spans="1:4" s="275" customFormat="1">
      <c r="A103" s="278">
        <v>19</v>
      </c>
      <c r="B103" s="589"/>
      <c r="C103" s="281" t="s">
        <v>884</v>
      </c>
      <c r="D103" s="331">
        <v>19</v>
      </c>
    </row>
    <row r="104" spans="1:4" s="275" customFormat="1">
      <c r="A104" s="278">
        <v>20</v>
      </c>
      <c r="B104" s="589"/>
      <c r="C104" s="524" t="s">
        <v>1953</v>
      </c>
      <c r="D104" s="331">
        <v>35</v>
      </c>
    </row>
    <row r="105" spans="1:4" s="275" customFormat="1">
      <c r="A105" s="278">
        <v>21</v>
      </c>
      <c r="B105" s="589"/>
      <c r="C105" s="281" t="s">
        <v>1298</v>
      </c>
      <c r="D105" s="331">
        <v>82</v>
      </c>
    </row>
    <row r="106" spans="1:4" s="275" customFormat="1">
      <c r="A106" s="278">
        <v>22</v>
      </c>
      <c r="B106" s="589"/>
      <c r="C106" s="281" t="s">
        <v>1299</v>
      </c>
      <c r="D106" s="331">
        <v>96</v>
      </c>
    </row>
    <row r="107" spans="1:4" s="275" customFormat="1">
      <c r="A107" s="278">
        <v>23</v>
      </c>
      <c r="B107" s="589"/>
      <c r="C107" s="281" t="s">
        <v>885</v>
      </c>
      <c r="D107" s="331">
        <v>16</v>
      </c>
    </row>
    <row r="108" spans="1:4" s="275" customFormat="1">
      <c r="A108" s="278">
        <v>24</v>
      </c>
      <c r="B108" s="589"/>
      <c r="C108" s="281" t="s">
        <v>886</v>
      </c>
      <c r="D108" s="331">
        <v>23</v>
      </c>
    </row>
    <row r="109" spans="1:4" s="275" customFormat="1">
      <c r="A109" s="278">
        <v>25</v>
      </c>
      <c r="B109" s="589"/>
      <c r="C109" s="281" t="s">
        <v>1300</v>
      </c>
      <c r="D109" s="331">
        <v>35</v>
      </c>
    </row>
    <row r="110" spans="1:4" s="275" customFormat="1">
      <c r="A110" s="278">
        <v>26</v>
      </c>
      <c r="B110" s="589"/>
      <c r="C110" s="281" t="s">
        <v>887</v>
      </c>
      <c r="D110" s="331">
        <v>44</v>
      </c>
    </row>
    <row r="111" spans="1:4" s="275" customFormat="1">
      <c r="A111" s="278">
        <v>27</v>
      </c>
      <c r="B111" s="588"/>
      <c r="C111" s="281" t="s">
        <v>888</v>
      </c>
      <c r="D111" s="331">
        <v>33</v>
      </c>
    </row>
    <row r="112" spans="1:4" s="275" customFormat="1">
      <c r="A112" s="278">
        <v>28</v>
      </c>
      <c r="B112" s="587" t="s">
        <v>1301</v>
      </c>
      <c r="C112" s="281" t="s">
        <v>889</v>
      </c>
      <c r="D112" s="331">
        <v>30</v>
      </c>
    </row>
    <row r="113" spans="1:4" s="275" customFormat="1">
      <c r="A113" s="278">
        <v>29</v>
      </c>
      <c r="B113" s="588"/>
      <c r="C113" s="329" t="s">
        <v>890</v>
      </c>
      <c r="D113" s="331">
        <v>20</v>
      </c>
    </row>
    <row r="114" spans="1:4" s="275" customFormat="1">
      <c r="A114" s="278">
        <v>30</v>
      </c>
      <c r="B114" s="587" t="s">
        <v>1302</v>
      </c>
      <c r="C114" s="329" t="s">
        <v>1743</v>
      </c>
      <c r="D114" s="331">
        <v>73</v>
      </c>
    </row>
    <row r="115" spans="1:4" s="275" customFormat="1">
      <c r="A115" s="278">
        <v>31</v>
      </c>
      <c r="B115" s="589"/>
      <c r="C115" s="329" t="s">
        <v>1303</v>
      </c>
      <c r="D115" s="331">
        <v>57</v>
      </c>
    </row>
    <row r="116" spans="1:4" s="275" customFormat="1">
      <c r="A116" s="278">
        <v>32</v>
      </c>
      <c r="B116" s="588"/>
      <c r="C116" s="329" t="s">
        <v>891</v>
      </c>
      <c r="D116" s="331">
        <v>30</v>
      </c>
    </row>
    <row r="117" spans="1:4" s="275" customFormat="1">
      <c r="A117" s="278">
        <v>33</v>
      </c>
      <c r="B117" s="587" t="s">
        <v>428</v>
      </c>
      <c r="C117" s="329" t="s">
        <v>429</v>
      </c>
      <c r="D117" s="331">
        <v>6</v>
      </c>
    </row>
    <row r="118" spans="1:4" s="275" customFormat="1">
      <c r="A118" s="278">
        <v>34</v>
      </c>
      <c r="B118" s="589"/>
      <c r="C118" s="329" t="s">
        <v>892</v>
      </c>
      <c r="D118" s="331">
        <v>19</v>
      </c>
    </row>
    <row r="119" spans="1:4" s="275" customFormat="1">
      <c r="A119" s="278">
        <v>35</v>
      </c>
      <c r="B119" s="588"/>
      <c r="C119" s="329" t="s">
        <v>893</v>
      </c>
      <c r="D119" s="331">
        <v>16</v>
      </c>
    </row>
    <row r="120" spans="1:4" s="275" customFormat="1">
      <c r="A120" s="278">
        <v>36</v>
      </c>
      <c r="B120" s="587" t="s">
        <v>1304</v>
      </c>
      <c r="C120" s="329" t="s">
        <v>431</v>
      </c>
      <c r="D120" s="331">
        <v>6</v>
      </c>
    </row>
    <row r="121" spans="1:4" s="275" customFormat="1">
      <c r="A121" s="278">
        <v>37</v>
      </c>
      <c r="B121" s="589"/>
      <c r="C121" s="329" t="s">
        <v>432</v>
      </c>
      <c r="D121" s="331">
        <v>13</v>
      </c>
    </row>
    <row r="122" spans="1:4" s="275" customFormat="1">
      <c r="A122" s="278">
        <v>38</v>
      </c>
      <c r="B122" s="589"/>
      <c r="C122" s="329" t="s">
        <v>894</v>
      </c>
      <c r="D122" s="331">
        <v>29</v>
      </c>
    </row>
    <row r="123" spans="1:4" s="275" customFormat="1" ht="24">
      <c r="A123" s="278">
        <v>39</v>
      </c>
      <c r="B123" s="588"/>
      <c r="C123" s="329" t="s">
        <v>895</v>
      </c>
      <c r="D123" s="331">
        <v>54</v>
      </c>
    </row>
    <row r="124" spans="1:4" s="275" customFormat="1">
      <c r="A124" s="278">
        <v>40</v>
      </c>
      <c r="B124" s="587" t="s">
        <v>1305</v>
      </c>
      <c r="C124" s="329" t="s">
        <v>434</v>
      </c>
      <c r="D124" s="331">
        <v>6</v>
      </c>
    </row>
    <row r="125" spans="1:4" s="275" customFormat="1">
      <c r="A125" s="278">
        <v>41</v>
      </c>
      <c r="B125" s="589"/>
      <c r="C125" s="329" t="s">
        <v>896</v>
      </c>
      <c r="D125" s="331">
        <v>57</v>
      </c>
    </row>
    <row r="126" spans="1:4" s="275" customFormat="1">
      <c r="A126" s="278">
        <v>42</v>
      </c>
      <c r="B126" s="588"/>
      <c r="C126" s="329" t="s">
        <v>897</v>
      </c>
      <c r="D126" s="331">
        <v>25</v>
      </c>
    </row>
    <row r="127" spans="1:4" s="275" customFormat="1">
      <c r="A127" s="278">
        <v>43</v>
      </c>
      <c r="B127" s="587" t="s">
        <v>1306</v>
      </c>
      <c r="C127" s="329" t="s">
        <v>436</v>
      </c>
      <c r="D127" s="331">
        <v>8</v>
      </c>
    </row>
    <row r="128" spans="1:4" s="275" customFormat="1">
      <c r="A128" s="278">
        <v>44</v>
      </c>
      <c r="B128" s="588"/>
      <c r="C128" s="329" t="s">
        <v>898</v>
      </c>
      <c r="D128" s="331">
        <v>11</v>
      </c>
    </row>
    <row r="129" spans="1:4" s="275" customFormat="1">
      <c r="A129" s="278">
        <v>45</v>
      </c>
      <c r="B129" s="587" t="s">
        <v>1307</v>
      </c>
      <c r="C129" s="329" t="s">
        <v>438</v>
      </c>
      <c r="D129" s="331">
        <v>3</v>
      </c>
    </row>
    <row r="130" spans="1:4" s="275" customFormat="1">
      <c r="A130" s="278">
        <v>46</v>
      </c>
      <c r="B130" s="588"/>
      <c r="C130" s="329" t="s">
        <v>1308</v>
      </c>
      <c r="D130" s="331">
        <v>73</v>
      </c>
    </row>
    <row r="131" spans="1:4" s="275" customFormat="1">
      <c r="A131" s="278">
        <v>47</v>
      </c>
      <c r="B131" s="587" t="s">
        <v>1309</v>
      </c>
      <c r="C131" s="329" t="s">
        <v>899</v>
      </c>
      <c r="D131" s="331">
        <v>31</v>
      </c>
    </row>
    <row r="132" spans="1:4" s="275" customFormat="1">
      <c r="A132" s="278">
        <v>48</v>
      </c>
      <c r="B132" s="589"/>
      <c r="C132" s="329" t="s">
        <v>1310</v>
      </c>
      <c r="D132" s="331">
        <v>27</v>
      </c>
    </row>
    <row r="133" spans="1:4" s="275" customFormat="1">
      <c r="A133" s="278">
        <v>49</v>
      </c>
      <c r="B133" s="588"/>
      <c r="C133" s="288" t="s">
        <v>900</v>
      </c>
      <c r="D133" s="331">
        <v>40</v>
      </c>
    </row>
    <row r="134" spans="1:4" s="275" customFormat="1">
      <c r="A134" s="289" t="s">
        <v>440</v>
      </c>
      <c r="B134" s="290" t="s">
        <v>120</v>
      </c>
      <c r="C134" s="283"/>
      <c r="D134" s="291">
        <f>SUM(D135:D152)</f>
        <v>1110</v>
      </c>
    </row>
    <row r="135" spans="1:4" s="275" customFormat="1">
      <c r="A135" s="292">
        <v>1</v>
      </c>
      <c r="B135" s="445" t="s">
        <v>1311</v>
      </c>
      <c r="C135" s="293" t="s">
        <v>1312</v>
      </c>
      <c r="D135" s="294">
        <v>28</v>
      </c>
    </row>
    <row r="136" spans="1:4" s="275" customFormat="1">
      <c r="A136" s="272">
        <v>2</v>
      </c>
      <c r="B136" s="587" t="s">
        <v>441</v>
      </c>
      <c r="C136" s="273" t="s">
        <v>1313</v>
      </c>
      <c r="D136" s="292">
        <v>22</v>
      </c>
    </row>
    <row r="137" spans="1:4" s="275" customFormat="1">
      <c r="A137" s="272">
        <v>3</v>
      </c>
      <c r="B137" s="589"/>
      <c r="C137" s="273" t="s">
        <v>901</v>
      </c>
      <c r="D137" s="292">
        <v>60</v>
      </c>
    </row>
    <row r="138" spans="1:4" s="275" customFormat="1">
      <c r="A138" s="272">
        <v>4</v>
      </c>
      <c r="B138" s="589"/>
      <c r="C138" s="273" t="s">
        <v>902</v>
      </c>
      <c r="D138" s="294">
        <v>90</v>
      </c>
    </row>
    <row r="139" spans="1:4" s="275" customFormat="1" ht="24">
      <c r="A139" s="272">
        <v>5</v>
      </c>
      <c r="B139" s="589"/>
      <c r="C139" s="273" t="s">
        <v>903</v>
      </c>
      <c r="D139" s="294">
        <v>51</v>
      </c>
    </row>
    <row r="140" spans="1:4" s="275" customFormat="1">
      <c r="A140" s="272">
        <v>6</v>
      </c>
      <c r="B140" s="589"/>
      <c r="C140" s="273" t="s">
        <v>904</v>
      </c>
      <c r="D140" s="294">
        <v>95</v>
      </c>
    </row>
    <row r="141" spans="1:4" s="275" customFormat="1">
      <c r="A141" s="272">
        <v>7</v>
      </c>
      <c r="B141" s="588"/>
      <c r="C141" s="273" t="s">
        <v>905</v>
      </c>
      <c r="D141" s="294">
        <v>50</v>
      </c>
    </row>
    <row r="142" spans="1:4" s="275" customFormat="1">
      <c r="A142" s="272">
        <v>8</v>
      </c>
      <c r="B142" s="635" t="s">
        <v>441</v>
      </c>
      <c r="C142" s="273" t="s">
        <v>1314</v>
      </c>
      <c r="D142" s="294">
        <v>10</v>
      </c>
    </row>
    <row r="143" spans="1:4" s="275" customFormat="1">
      <c r="A143" s="272">
        <v>9</v>
      </c>
      <c r="B143" s="635"/>
      <c r="C143" s="273" t="s">
        <v>1315</v>
      </c>
      <c r="D143" s="294">
        <v>156</v>
      </c>
    </row>
    <row r="144" spans="1:4" s="275" customFormat="1">
      <c r="A144" s="272">
        <v>10</v>
      </c>
      <c r="B144" s="635"/>
      <c r="C144" s="273" t="s">
        <v>1316</v>
      </c>
      <c r="D144" s="294">
        <v>98</v>
      </c>
    </row>
    <row r="145" spans="1:4" s="275" customFormat="1">
      <c r="A145" s="272">
        <v>11</v>
      </c>
      <c r="B145" s="635"/>
      <c r="C145" s="273" t="s">
        <v>906</v>
      </c>
      <c r="D145" s="294">
        <v>136</v>
      </c>
    </row>
    <row r="146" spans="1:4" s="275" customFormat="1">
      <c r="A146" s="292">
        <v>12</v>
      </c>
      <c r="B146" s="446" t="s">
        <v>1317</v>
      </c>
      <c r="C146" s="293" t="s">
        <v>1318</v>
      </c>
      <c r="D146" s="292">
        <v>25</v>
      </c>
    </row>
    <row r="147" spans="1:4" s="275" customFormat="1">
      <c r="A147" s="292">
        <v>13</v>
      </c>
      <c r="B147" s="281" t="s">
        <v>1319</v>
      </c>
      <c r="C147" s="281" t="s">
        <v>443</v>
      </c>
      <c r="D147" s="331">
        <v>80</v>
      </c>
    </row>
    <row r="148" spans="1:4" s="275" customFormat="1">
      <c r="A148" s="292">
        <v>14</v>
      </c>
      <c r="B148" s="636" t="s">
        <v>1320</v>
      </c>
      <c r="C148" s="293" t="s">
        <v>1321</v>
      </c>
      <c r="D148" s="292">
        <v>2</v>
      </c>
    </row>
    <row r="149" spans="1:4" s="275" customFormat="1">
      <c r="A149" s="292">
        <v>15</v>
      </c>
      <c r="B149" s="637"/>
      <c r="C149" s="329" t="s">
        <v>907</v>
      </c>
      <c r="D149" s="325">
        <v>25</v>
      </c>
    </row>
    <row r="150" spans="1:4" s="275" customFormat="1">
      <c r="A150" s="292">
        <v>16</v>
      </c>
      <c r="B150" s="637"/>
      <c r="C150" s="281" t="s">
        <v>908</v>
      </c>
      <c r="D150" s="331">
        <v>49</v>
      </c>
    </row>
    <row r="151" spans="1:4" s="275" customFormat="1">
      <c r="A151" s="292">
        <v>17</v>
      </c>
      <c r="B151" s="637"/>
      <c r="C151" s="281" t="s">
        <v>1322</v>
      </c>
      <c r="D151" s="331">
        <v>44</v>
      </c>
    </row>
    <row r="152" spans="1:4" s="275" customFormat="1">
      <c r="A152" s="292">
        <v>18</v>
      </c>
      <c r="B152" s="638"/>
      <c r="C152" s="281" t="s">
        <v>909</v>
      </c>
      <c r="D152" s="331">
        <v>89</v>
      </c>
    </row>
    <row r="153" spans="1:4" s="275" customFormat="1">
      <c r="A153" s="276" t="s">
        <v>444</v>
      </c>
      <c r="B153" s="295" t="s">
        <v>126</v>
      </c>
      <c r="C153" s="296"/>
      <c r="D153" s="297">
        <f>SUM(D154:D196)</f>
        <v>2138</v>
      </c>
    </row>
    <row r="154" spans="1:4" s="275" customFormat="1">
      <c r="A154" s="272">
        <v>1</v>
      </c>
      <c r="B154" s="587" t="s">
        <v>1311</v>
      </c>
      <c r="C154" s="281" t="s">
        <v>1323</v>
      </c>
      <c r="D154" s="282">
        <v>89</v>
      </c>
    </row>
    <row r="155" spans="1:4" s="275" customFormat="1">
      <c r="A155" s="272">
        <v>2</v>
      </c>
      <c r="B155" s="589"/>
      <c r="C155" s="281" t="s">
        <v>1324</v>
      </c>
      <c r="D155" s="282">
        <v>94</v>
      </c>
    </row>
    <row r="156" spans="1:4" s="275" customFormat="1">
      <c r="A156" s="272">
        <v>3</v>
      </c>
      <c r="B156" s="589"/>
      <c r="C156" s="285" t="s">
        <v>910</v>
      </c>
      <c r="D156" s="325">
        <v>20</v>
      </c>
    </row>
    <row r="157" spans="1:4" s="275" customFormat="1">
      <c r="A157" s="272">
        <v>4</v>
      </c>
      <c r="B157" s="589"/>
      <c r="C157" s="273" t="s">
        <v>1325</v>
      </c>
      <c r="D157" s="331">
        <v>23</v>
      </c>
    </row>
    <row r="158" spans="1:4" s="275" customFormat="1">
      <c r="A158" s="272">
        <v>5</v>
      </c>
      <c r="B158" s="589"/>
      <c r="C158" s="273" t="s">
        <v>911</v>
      </c>
      <c r="D158" s="331">
        <v>20</v>
      </c>
    </row>
    <row r="159" spans="1:4" s="275" customFormat="1">
      <c r="A159" s="272">
        <v>6</v>
      </c>
      <c r="B159" s="589"/>
      <c r="C159" s="273" t="s">
        <v>1326</v>
      </c>
      <c r="D159" s="331">
        <v>34</v>
      </c>
    </row>
    <row r="160" spans="1:4" s="275" customFormat="1">
      <c r="A160" s="272">
        <v>7</v>
      </c>
      <c r="B160" s="589"/>
      <c r="C160" s="273" t="s">
        <v>912</v>
      </c>
      <c r="D160" s="331">
        <v>47</v>
      </c>
    </row>
    <row r="161" spans="1:4" s="275" customFormat="1">
      <c r="A161" s="272">
        <v>8</v>
      </c>
      <c r="B161" s="589"/>
      <c r="C161" s="273" t="s">
        <v>913</v>
      </c>
      <c r="D161" s="331">
        <v>15</v>
      </c>
    </row>
    <row r="162" spans="1:4" s="275" customFormat="1">
      <c r="A162" s="272">
        <v>9</v>
      </c>
      <c r="B162" s="589"/>
      <c r="C162" s="273" t="s">
        <v>914</v>
      </c>
      <c r="D162" s="292">
        <v>23</v>
      </c>
    </row>
    <row r="163" spans="1:4" s="275" customFormat="1">
      <c r="A163" s="272">
        <v>10</v>
      </c>
      <c r="B163" s="589"/>
      <c r="C163" s="273" t="s">
        <v>447</v>
      </c>
      <c r="D163" s="292">
        <v>15</v>
      </c>
    </row>
    <row r="164" spans="1:4" s="275" customFormat="1">
      <c r="A164" s="272">
        <v>11</v>
      </c>
      <c r="B164" s="589"/>
      <c r="C164" s="273" t="s">
        <v>1327</v>
      </c>
      <c r="D164" s="292">
        <v>46</v>
      </c>
    </row>
    <row r="165" spans="1:4" s="275" customFormat="1">
      <c r="A165" s="272">
        <v>12</v>
      </c>
      <c r="B165" s="589"/>
      <c r="C165" s="273" t="s">
        <v>446</v>
      </c>
      <c r="D165" s="292">
        <v>35</v>
      </c>
    </row>
    <row r="166" spans="1:4" s="275" customFormat="1">
      <c r="A166" s="272">
        <v>13</v>
      </c>
      <c r="B166" s="589"/>
      <c r="C166" s="273" t="s">
        <v>915</v>
      </c>
      <c r="D166" s="292">
        <v>48</v>
      </c>
    </row>
    <row r="167" spans="1:4" s="275" customFormat="1">
      <c r="A167" s="272">
        <v>14</v>
      </c>
      <c r="B167" s="589"/>
      <c r="C167" s="273" t="s">
        <v>916</v>
      </c>
      <c r="D167" s="292">
        <v>98</v>
      </c>
    </row>
    <row r="168" spans="1:4" s="275" customFormat="1">
      <c r="A168" s="272">
        <v>15</v>
      </c>
      <c r="B168" s="589"/>
      <c r="C168" s="273" t="s">
        <v>917</v>
      </c>
      <c r="D168" s="292">
        <v>97</v>
      </c>
    </row>
    <row r="169" spans="1:4" s="275" customFormat="1">
      <c r="A169" s="272">
        <v>16</v>
      </c>
      <c r="B169" s="589"/>
      <c r="C169" s="273" t="s">
        <v>918</v>
      </c>
      <c r="D169" s="292">
        <v>61</v>
      </c>
    </row>
    <row r="170" spans="1:4" s="275" customFormat="1">
      <c r="A170" s="272">
        <v>17</v>
      </c>
      <c r="B170" s="589"/>
      <c r="C170" s="273" t="s">
        <v>919</v>
      </c>
      <c r="D170" s="292">
        <v>98</v>
      </c>
    </row>
    <row r="171" spans="1:4" s="275" customFormat="1">
      <c r="A171" s="272">
        <v>18</v>
      </c>
      <c r="B171" s="589"/>
      <c r="C171" s="273" t="s">
        <v>920</v>
      </c>
      <c r="D171" s="292">
        <v>49</v>
      </c>
    </row>
    <row r="172" spans="1:4" s="275" customFormat="1">
      <c r="A172" s="272">
        <v>19</v>
      </c>
      <c r="B172" s="589"/>
      <c r="C172" s="273" t="s">
        <v>921</v>
      </c>
      <c r="D172" s="292">
        <v>35</v>
      </c>
    </row>
    <row r="173" spans="1:4" s="275" customFormat="1">
      <c r="A173" s="272">
        <v>20</v>
      </c>
      <c r="B173" s="589"/>
      <c r="C173" s="273" t="s">
        <v>922</v>
      </c>
      <c r="D173" s="292">
        <v>49</v>
      </c>
    </row>
    <row r="174" spans="1:4" s="275" customFormat="1">
      <c r="A174" s="272">
        <v>21</v>
      </c>
      <c r="B174" s="589"/>
      <c r="C174" s="273" t="s">
        <v>445</v>
      </c>
      <c r="D174" s="292">
        <v>45</v>
      </c>
    </row>
    <row r="175" spans="1:4" s="275" customFormat="1">
      <c r="A175" s="272">
        <v>22</v>
      </c>
      <c r="B175" s="589"/>
      <c r="C175" s="273" t="s">
        <v>923</v>
      </c>
      <c r="D175" s="292">
        <v>48</v>
      </c>
    </row>
    <row r="176" spans="1:4" s="275" customFormat="1">
      <c r="A176" s="272">
        <v>23</v>
      </c>
      <c r="B176" s="589"/>
      <c r="C176" s="273" t="s">
        <v>1328</v>
      </c>
      <c r="D176" s="292">
        <v>57</v>
      </c>
    </row>
    <row r="177" spans="1:4" s="275" customFormat="1">
      <c r="A177" s="272">
        <v>24</v>
      </c>
      <c r="B177" s="589"/>
      <c r="C177" s="273" t="s">
        <v>1329</v>
      </c>
      <c r="D177" s="292">
        <v>110</v>
      </c>
    </row>
    <row r="178" spans="1:4" s="275" customFormat="1">
      <c r="A178" s="272">
        <v>25</v>
      </c>
      <c r="B178" s="589"/>
      <c r="C178" s="273" t="s">
        <v>1330</v>
      </c>
      <c r="D178" s="292">
        <v>93</v>
      </c>
    </row>
    <row r="179" spans="1:4" s="275" customFormat="1">
      <c r="A179" s="272">
        <v>26</v>
      </c>
      <c r="B179" s="589"/>
      <c r="C179" s="273" t="s">
        <v>924</v>
      </c>
      <c r="D179" s="292">
        <v>98</v>
      </c>
    </row>
    <row r="180" spans="1:4" s="275" customFormat="1">
      <c r="A180" s="272">
        <v>27</v>
      </c>
      <c r="B180" s="589"/>
      <c r="C180" s="273" t="s">
        <v>925</v>
      </c>
      <c r="D180" s="292">
        <v>82</v>
      </c>
    </row>
    <row r="181" spans="1:4" s="275" customFormat="1">
      <c r="A181" s="272">
        <v>28</v>
      </c>
      <c r="B181" s="589"/>
      <c r="C181" s="273" t="s">
        <v>926</v>
      </c>
      <c r="D181" s="292">
        <v>45</v>
      </c>
    </row>
    <row r="182" spans="1:4" s="275" customFormat="1">
      <c r="A182" s="272">
        <v>29</v>
      </c>
      <c r="B182" s="328"/>
      <c r="C182" s="273" t="s">
        <v>1331</v>
      </c>
      <c r="D182" s="292">
        <v>49</v>
      </c>
    </row>
    <row r="183" spans="1:4" s="275" customFormat="1">
      <c r="A183" s="272">
        <v>30</v>
      </c>
      <c r="B183" s="587" t="s">
        <v>1332</v>
      </c>
      <c r="C183" s="273" t="s">
        <v>448</v>
      </c>
      <c r="D183" s="292">
        <v>14</v>
      </c>
    </row>
    <row r="184" spans="1:4" s="275" customFormat="1">
      <c r="A184" s="272">
        <v>31</v>
      </c>
      <c r="B184" s="589"/>
      <c r="C184" s="273" t="s">
        <v>927</v>
      </c>
      <c r="D184" s="292">
        <v>26</v>
      </c>
    </row>
    <row r="185" spans="1:4" s="275" customFormat="1">
      <c r="A185" s="272">
        <v>32</v>
      </c>
      <c r="B185" s="589"/>
      <c r="C185" s="273" t="s">
        <v>928</v>
      </c>
      <c r="D185" s="292">
        <v>19</v>
      </c>
    </row>
    <row r="186" spans="1:4" s="275" customFormat="1">
      <c r="A186" s="272">
        <v>33</v>
      </c>
      <c r="B186" s="588"/>
      <c r="C186" s="273" t="s">
        <v>929</v>
      </c>
      <c r="D186" s="292">
        <v>46</v>
      </c>
    </row>
    <row r="187" spans="1:4" s="275" customFormat="1">
      <c r="A187" s="272">
        <v>34</v>
      </c>
      <c r="B187" s="635" t="s">
        <v>1333</v>
      </c>
      <c r="C187" s="273" t="s">
        <v>449</v>
      </c>
      <c r="D187" s="292">
        <v>25</v>
      </c>
    </row>
    <row r="188" spans="1:4" s="275" customFormat="1">
      <c r="A188" s="272">
        <v>35</v>
      </c>
      <c r="B188" s="635"/>
      <c r="C188" s="273" t="s">
        <v>930</v>
      </c>
      <c r="D188" s="292">
        <v>49</v>
      </c>
    </row>
    <row r="189" spans="1:4" s="275" customFormat="1">
      <c r="A189" s="272">
        <v>36</v>
      </c>
      <c r="B189" s="587" t="s">
        <v>1333</v>
      </c>
      <c r="C189" s="273" t="s">
        <v>931</v>
      </c>
      <c r="D189" s="292">
        <v>40</v>
      </c>
    </row>
    <row r="190" spans="1:4" s="275" customFormat="1">
      <c r="A190" s="272">
        <v>37</v>
      </c>
      <c r="B190" s="589"/>
      <c r="C190" s="273" t="s">
        <v>932</v>
      </c>
      <c r="D190" s="292">
        <v>28</v>
      </c>
    </row>
    <row r="191" spans="1:4" s="275" customFormat="1">
      <c r="A191" s="272">
        <v>38</v>
      </c>
      <c r="B191" s="589"/>
      <c r="C191" s="273" t="s">
        <v>933</v>
      </c>
      <c r="D191" s="292">
        <v>31</v>
      </c>
    </row>
    <row r="192" spans="1:4" s="275" customFormat="1">
      <c r="A192" s="272">
        <v>39</v>
      </c>
      <c r="B192" s="589"/>
      <c r="C192" s="273" t="s">
        <v>450</v>
      </c>
      <c r="D192" s="292">
        <v>4</v>
      </c>
    </row>
    <row r="193" spans="1:4" s="275" customFormat="1">
      <c r="A193" s="272">
        <v>40</v>
      </c>
      <c r="B193" s="589"/>
      <c r="C193" s="273" t="s">
        <v>934</v>
      </c>
      <c r="D193" s="292">
        <v>40</v>
      </c>
    </row>
    <row r="194" spans="1:4" s="275" customFormat="1">
      <c r="A194" s="272">
        <v>41</v>
      </c>
      <c r="B194" s="588"/>
      <c r="C194" s="273" t="s">
        <v>1334</v>
      </c>
      <c r="D194" s="292">
        <v>160</v>
      </c>
    </row>
    <row r="195" spans="1:4" s="275" customFormat="1">
      <c r="A195" s="272">
        <v>42</v>
      </c>
      <c r="B195" s="587" t="s">
        <v>1335</v>
      </c>
      <c r="C195" s="273" t="s">
        <v>451</v>
      </c>
      <c r="D195" s="292">
        <v>13</v>
      </c>
    </row>
    <row r="196" spans="1:4" s="275" customFormat="1">
      <c r="A196" s="272">
        <v>43</v>
      </c>
      <c r="B196" s="588"/>
      <c r="C196" s="273" t="s">
        <v>935</v>
      </c>
      <c r="D196" s="292">
        <v>20</v>
      </c>
    </row>
    <row r="197" spans="1:4" s="275" customFormat="1">
      <c r="A197" s="276" t="s">
        <v>452</v>
      </c>
      <c r="B197" s="277" t="s">
        <v>130</v>
      </c>
      <c r="C197" s="273"/>
      <c r="D197" s="172">
        <f>SUM(D198:D218)</f>
        <v>943</v>
      </c>
    </row>
    <row r="198" spans="1:4" s="275" customFormat="1">
      <c r="A198" s="278">
        <v>1</v>
      </c>
      <c r="B198" s="587" t="s">
        <v>1336</v>
      </c>
      <c r="C198" s="273" t="s">
        <v>1337</v>
      </c>
      <c r="D198" s="274">
        <v>15</v>
      </c>
    </row>
    <row r="199" spans="1:4" s="275" customFormat="1">
      <c r="A199" s="278">
        <v>2</v>
      </c>
      <c r="B199" s="589"/>
      <c r="C199" s="273" t="s">
        <v>1338</v>
      </c>
      <c r="D199" s="274">
        <v>26</v>
      </c>
    </row>
    <row r="200" spans="1:4" s="275" customFormat="1">
      <c r="A200" s="278">
        <v>3</v>
      </c>
      <c r="B200" s="589"/>
      <c r="C200" s="273" t="s">
        <v>1339</v>
      </c>
      <c r="D200" s="274">
        <v>21</v>
      </c>
    </row>
    <row r="201" spans="1:4" s="275" customFormat="1">
      <c r="A201" s="278">
        <v>4</v>
      </c>
      <c r="B201" s="589"/>
      <c r="C201" s="273" t="s">
        <v>1340</v>
      </c>
      <c r="D201" s="274">
        <v>16</v>
      </c>
    </row>
    <row r="202" spans="1:4" s="275" customFormat="1">
      <c r="A202" s="278">
        <v>5</v>
      </c>
      <c r="B202" s="589"/>
      <c r="C202" s="273" t="s">
        <v>936</v>
      </c>
      <c r="D202" s="274">
        <v>20</v>
      </c>
    </row>
    <row r="203" spans="1:4" s="275" customFormat="1">
      <c r="A203" s="278">
        <v>6</v>
      </c>
      <c r="B203" s="589"/>
      <c r="C203" s="273" t="s">
        <v>1341</v>
      </c>
      <c r="D203" s="274">
        <v>26</v>
      </c>
    </row>
    <row r="204" spans="1:4" s="275" customFormat="1">
      <c r="A204" s="278">
        <v>7</v>
      </c>
      <c r="B204" s="589"/>
      <c r="C204" s="273" t="s">
        <v>937</v>
      </c>
      <c r="D204" s="274">
        <v>28</v>
      </c>
    </row>
    <row r="205" spans="1:4" s="275" customFormat="1">
      <c r="A205" s="278">
        <v>8</v>
      </c>
      <c r="B205" s="589"/>
      <c r="C205" s="273" t="s">
        <v>453</v>
      </c>
      <c r="D205" s="274">
        <v>40</v>
      </c>
    </row>
    <row r="206" spans="1:4" s="275" customFormat="1">
      <c r="A206" s="278">
        <v>9</v>
      </c>
      <c r="B206" s="589"/>
      <c r="C206" s="273" t="s">
        <v>1342</v>
      </c>
      <c r="D206" s="274">
        <v>122</v>
      </c>
    </row>
    <row r="207" spans="1:4" s="275" customFormat="1">
      <c r="A207" s="278">
        <v>10</v>
      </c>
      <c r="B207" s="589"/>
      <c r="C207" s="273" t="s">
        <v>938</v>
      </c>
      <c r="D207" s="274">
        <v>110</v>
      </c>
    </row>
    <row r="208" spans="1:4" s="275" customFormat="1">
      <c r="A208" s="278">
        <v>11</v>
      </c>
      <c r="B208" s="588"/>
      <c r="C208" s="273" t="s">
        <v>939</v>
      </c>
      <c r="D208" s="274">
        <v>103</v>
      </c>
    </row>
    <row r="209" spans="1:4" s="275" customFormat="1">
      <c r="A209" s="278">
        <v>12</v>
      </c>
      <c r="B209" s="587" t="s">
        <v>1343</v>
      </c>
      <c r="C209" s="273" t="s">
        <v>1344</v>
      </c>
      <c r="D209" s="292">
        <v>8</v>
      </c>
    </row>
    <row r="210" spans="1:4" s="275" customFormat="1">
      <c r="A210" s="278">
        <v>13</v>
      </c>
      <c r="B210" s="589"/>
      <c r="C210" s="273" t="s">
        <v>454</v>
      </c>
      <c r="D210" s="292">
        <v>29</v>
      </c>
    </row>
    <row r="211" spans="1:4" s="275" customFormat="1">
      <c r="A211" s="278">
        <v>14</v>
      </c>
      <c r="B211" s="589"/>
      <c r="C211" s="273" t="s">
        <v>940</v>
      </c>
      <c r="D211" s="292">
        <v>36</v>
      </c>
    </row>
    <row r="212" spans="1:4" s="275" customFormat="1">
      <c r="A212" s="278">
        <v>15</v>
      </c>
      <c r="B212" s="589"/>
      <c r="C212" s="273" t="s">
        <v>1345</v>
      </c>
      <c r="D212" s="292">
        <v>34</v>
      </c>
    </row>
    <row r="213" spans="1:4" s="275" customFormat="1">
      <c r="A213" s="278">
        <v>16</v>
      </c>
      <c r="B213" s="589"/>
      <c r="C213" s="273" t="s">
        <v>1346</v>
      </c>
      <c r="D213" s="292">
        <v>44</v>
      </c>
    </row>
    <row r="214" spans="1:4" s="275" customFormat="1">
      <c r="A214" s="278">
        <v>17</v>
      </c>
      <c r="B214" s="589"/>
      <c r="C214" s="273" t="s">
        <v>941</v>
      </c>
      <c r="D214" s="292">
        <v>10</v>
      </c>
    </row>
    <row r="215" spans="1:4" s="275" customFormat="1">
      <c r="A215" s="278">
        <v>18</v>
      </c>
      <c r="B215" s="589"/>
      <c r="C215" s="273" t="s">
        <v>1347</v>
      </c>
      <c r="D215" s="292">
        <v>87</v>
      </c>
    </row>
    <row r="216" spans="1:4" s="275" customFormat="1">
      <c r="A216" s="278">
        <v>19</v>
      </c>
      <c r="B216" s="589"/>
      <c r="C216" s="273" t="s">
        <v>1348</v>
      </c>
      <c r="D216" s="292">
        <v>26</v>
      </c>
    </row>
    <row r="217" spans="1:4" s="275" customFormat="1" ht="24">
      <c r="A217" s="278">
        <v>20</v>
      </c>
      <c r="B217" s="589"/>
      <c r="C217" s="273" t="s">
        <v>942</v>
      </c>
      <c r="D217" s="292">
        <v>57</v>
      </c>
    </row>
    <row r="218" spans="1:4" s="275" customFormat="1">
      <c r="A218" s="278">
        <v>21</v>
      </c>
      <c r="B218" s="588"/>
      <c r="C218" s="273" t="s">
        <v>943</v>
      </c>
      <c r="D218" s="292">
        <v>85</v>
      </c>
    </row>
    <row r="219" spans="1:4" s="275" customFormat="1">
      <c r="A219" s="276" t="s">
        <v>455</v>
      </c>
      <c r="B219" s="277" t="s">
        <v>132</v>
      </c>
      <c r="C219" s="273"/>
      <c r="D219" s="172">
        <f>SUM(D220:D251)</f>
        <v>1188</v>
      </c>
    </row>
    <row r="220" spans="1:4" s="275" customFormat="1">
      <c r="A220" s="272">
        <v>1</v>
      </c>
      <c r="B220" s="587" t="s">
        <v>384</v>
      </c>
      <c r="C220" s="273" t="s">
        <v>1349</v>
      </c>
      <c r="D220" s="298">
        <v>60</v>
      </c>
    </row>
    <row r="221" spans="1:4" s="275" customFormat="1">
      <c r="A221" s="272">
        <v>2</v>
      </c>
      <c r="B221" s="589"/>
      <c r="C221" s="273" t="s">
        <v>456</v>
      </c>
      <c r="D221" s="331">
        <v>3</v>
      </c>
    </row>
    <row r="222" spans="1:4" s="275" customFormat="1">
      <c r="A222" s="272">
        <v>3</v>
      </c>
      <c r="B222" s="589"/>
      <c r="C222" s="279" t="s">
        <v>1350</v>
      </c>
      <c r="D222" s="332">
        <v>29</v>
      </c>
    </row>
    <row r="223" spans="1:4" s="275" customFormat="1">
      <c r="A223" s="272">
        <v>4</v>
      </c>
      <c r="B223" s="589"/>
      <c r="C223" s="281" t="s">
        <v>944</v>
      </c>
      <c r="D223" s="331">
        <v>33</v>
      </c>
    </row>
    <row r="224" spans="1:4" s="275" customFormat="1">
      <c r="A224" s="272">
        <v>5</v>
      </c>
      <c r="B224" s="589"/>
      <c r="C224" s="281" t="s">
        <v>945</v>
      </c>
      <c r="D224" s="331">
        <v>28</v>
      </c>
    </row>
    <row r="225" spans="1:4" s="275" customFormat="1">
      <c r="A225" s="272">
        <v>7</v>
      </c>
      <c r="B225" s="643"/>
      <c r="C225" s="281" t="s">
        <v>946</v>
      </c>
      <c r="D225" s="331">
        <v>45</v>
      </c>
    </row>
    <row r="226" spans="1:4" s="275" customFormat="1">
      <c r="A226" s="272">
        <v>8</v>
      </c>
      <c r="B226" s="644" t="s">
        <v>1351</v>
      </c>
      <c r="C226" s="299" t="s">
        <v>459</v>
      </c>
      <c r="D226" s="331">
        <v>20</v>
      </c>
    </row>
    <row r="227" spans="1:4" s="275" customFormat="1">
      <c r="A227" s="272">
        <v>9</v>
      </c>
      <c r="B227" s="645"/>
      <c r="C227" s="299" t="s">
        <v>947</v>
      </c>
      <c r="D227" s="331">
        <v>65</v>
      </c>
    </row>
    <row r="228" spans="1:4" s="275" customFormat="1">
      <c r="A228" s="272">
        <v>10</v>
      </c>
      <c r="B228" s="645"/>
      <c r="C228" s="299" t="s">
        <v>948</v>
      </c>
      <c r="D228" s="331">
        <v>55</v>
      </c>
    </row>
    <row r="229" spans="1:4" s="275" customFormat="1">
      <c r="A229" s="272">
        <v>11</v>
      </c>
      <c r="B229" s="645"/>
      <c r="C229" s="299" t="s">
        <v>949</v>
      </c>
      <c r="D229" s="331">
        <v>60</v>
      </c>
    </row>
    <row r="230" spans="1:4" s="275" customFormat="1">
      <c r="A230" s="272">
        <v>12</v>
      </c>
      <c r="B230" s="645"/>
      <c r="C230" s="299" t="s">
        <v>950</v>
      </c>
      <c r="D230" s="331">
        <v>86</v>
      </c>
    </row>
    <row r="231" spans="1:4" s="275" customFormat="1">
      <c r="A231" s="272">
        <v>15</v>
      </c>
      <c r="B231" s="587" t="s">
        <v>1352</v>
      </c>
      <c r="C231" s="281" t="s">
        <v>460</v>
      </c>
      <c r="D231" s="331">
        <v>15</v>
      </c>
    </row>
    <row r="232" spans="1:4" s="275" customFormat="1">
      <c r="A232" s="272">
        <v>16</v>
      </c>
      <c r="B232" s="589"/>
      <c r="C232" s="281" t="s">
        <v>951</v>
      </c>
      <c r="D232" s="331">
        <v>70</v>
      </c>
    </row>
    <row r="233" spans="1:4" s="275" customFormat="1">
      <c r="A233" s="272">
        <v>17</v>
      </c>
      <c r="B233" s="589"/>
      <c r="C233" s="281" t="s">
        <v>952</v>
      </c>
      <c r="D233" s="331">
        <v>30</v>
      </c>
    </row>
    <row r="234" spans="1:4" s="275" customFormat="1">
      <c r="A234" s="272">
        <v>18</v>
      </c>
      <c r="B234" s="588"/>
      <c r="C234" s="281" t="s">
        <v>953</v>
      </c>
      <c r="D234" s="331">
        <v>20</v>
      </c>
    </row>
    <row r="235" spans="1:4" s="275" customFormat="1">
      <c r="A235" s="272">
        <v>19</v>
      </c>
      <c r="B235" s="587" t="s">
        <v>1353</v>
      </c>
      <c r="C235" s="299" t="s">
        <v>461</v>
      </c>
      <c r="D235" s="331">
        <v>23</v>
      </c>
    </row>
    <row r="236" spans="1:4" s="275" customFormat="1">
      <c r="A236" s="272">
        <v>20</v>
      </c>
      <c r="B236" s="589"/>
      <c r="C236" s="299" t="s">
        <v>954</v>
      </c>
      <c r="D236" s="331">
        <v>35</v>
      </c>
    </row>
    <row r="237" spans="1:4" s="275" customFormat="1">
      <c r="A237" s="272">
        <v>21</v>
      </c>
      <c r="B237" s="589"/>
      <c r="C237" s="299" t="s">
        <v>955</v>
      </c>
      <c r="D237" s="331">
        <v>49</v>
      </c>
    </row>
    <row r="238" spans="1:4" s="275" customFormat="1">
      <c r="A238" s="272">
        <v>22</v>
      </c>
      <c r="B238" s="589"/>
      <c r="C238" s="299" t="s">
        <v>1354</v>
      </c>
      <c r="D238" s="331">
        <v>89</v>
      </c>
    </row>
    <row r="239" spans="1:4" s="275" customFormat="1">
      <c r="A239" s="272">
        <v>23</v>
      </c>
      <c r="B239" s="589"/>
      <c r="C239" s="299" t="s">
        <v>956</v>
      </c>
      <c r="D239" s="331">
        <v>25</v>
      </c>
    </row>
    <row r="240" spans="1:4" s="275" customFormat="1">
      <c r="A240" s="272">
        <v>24</v>
      </c>
      <c r="B240" s="589"/>
      <c r="C240" s="299" t="s">
        <v>957</v>
      </c>
      <c r="D240" s="331">
        <v>32</v>
      </c>
    </row>
    <row r="241" spans="1:4" s="275" customFormat="1">
      <c r="A241" s="272">
        <v>25</v>
      </c>
      <c r="B241" s="589"/>
      <c r="C241" s="299" t="s">
        <v>958</v>
      </c>
      <c r="D241" s="331">
        <v>25</v>
      </c>
    </row>
    <row r="242" spans="1:4" s="275" customFormat="1">
      <c r="A242" s="272">
        <v>26</v>
      </c>
      <c r="B242" s="588"/>
      <c r="C242" s="299" t="s">
        <v>959</v>
      </c>
      <c r="D242" s="331">
        <v>57</v>
      </c>
    </row>
    <row r="243" spans="1:4" s="275" customFormat="1">
      <c r="A243" s="272">
        <v>27</v>
      </c>
      <c r="B243" s="330" t="s">
        <v>1355</v>
      </c>
      <c r="C243" s="299" t="s">
        <v>960</v>
      </c>
      <c r="D243" s="331">
        <v>25</v>
      </c>
    </row>
    <row r="244" spans="1:4" s="275" customFormat="1">
      <c r="A244" s="272">
        <v>28</v>
      </c>
      <c r="B244" s="644" t="s">
        <v>1356</v>
      </c>
      <c r="C244" s="285" t="s">
        <v>961</v>
      </c>
      <c r="D244" s="300">
        <v>5</v>
      </c>
    </row>
    <row r="245" spans="1:4" s="275" customFormat="1">
      <c r="A245" s="272">
        <v>29</v>
      </c>
      <c r="B245" s="645"/>
      <c r="C245" s="273" t="s">
        <v>962</v>
      </c>
      <c r="D245" s="300">
        <v>16</v>
      </c>
    </row>
    <row r="246" spans="1:4" s="275" customFormat="1">
      <c r="A246" s="272">
        <v>30</v>
      </c>
      <c r="B246" s="645"/>
      <c r="C246" s="273" t="s">
        <v>963</v>
      </c>
      <c r="D246" s="301">
        <v>5</v>
      </c>
    </row>
    <row r="247" spans="1:4" s="275" customFormat="1">
      <c r="A247" s="272">
        <v>31</v>
      </c>
      <c r="B247" s="645"/>
      <c r="C247" s="299" t="s">
        <v>458</v>
      </c>
      <c r="D247" s="331">
        <v>34</v>
      </c>
    </row>
    <row r="248" spans="1:4" s="275" customFormat="1">
      <c r="A248" s="272">
        <v>32</v>
      </c>
      <c r="B248" s="645"/>
      <c r="C248" s="299" t="s">
        <v>964</v>
      </c>
      <c r="D248" s="331">
        <v>25</v>
      </c>
    </row>
    <row r="249" spans="1:4" s="275" customFormat="1">
      <c r="A249" s="272">
        <v>33</v>
      </c>
      <c r="B249" s="645"/>
      <c r="C249" s="299" t="s">
        <v>457</v>
      </c>
      <c r="D249" s="331">
        <v>4</v>
      </c>
    </row>
    <row r="250" spans="1:4" s="275" customFormat="1">
      <c r="A250" s="272">
        <v>34</v>
      </c>
      <c r="B250" s="645"/>
      <c r="C250" s="299" t="s">
        <v>1357</v>
      </c>
      <c r="D250" s="331">
        <v>55</v>
      </c>
    </row>
    <row r="251" spans="1:4" s="275" customFormat="1">
      <c r="A251" s="272">
        <v>35</v>
      </c>
      <c r="B251" s="646"/>
      <c r="C251" s="299" t="s">
        <v>1358</v>
      </c>
      <c r="D251" s="331">
        <v>65</v>
      </c>
    </row>
    <row r="252" spans="1:4" s="275" customFormat="1">
      <c r="A252" s="302" t="s">
        <v>462</v>
      </c>
      <c r="B252" s="295" t="s">
        <v>463</v>
      </c>
      <c r="C252" s="285"/>
      <c r="D252" s="172">
        <f>SUM(D253:D266)</f>
        <v>1087</v>
      </c>
    </row>
    <row r="253" spans="1:4" s="275" customFormat="1">
      <c r="A253" s="272">
        <v>1</v>
      </c>
      <c r="B253" s="587" t="s">
        <v>384</v>
      </c>
      <c r="C253" s="273" t="s">
        <v>465</v>
      </c>
      <c r="D253" s="292">
        <v>20</v>
      </c>
    </row>
    <row r="254" spans="1:4" s="275" customFormat="1">
      <c r="A254" s="272">
        <v>2</v>
      </c>
      <c r="B254" s="589"/>
      <c r="C254" s="273" t="s">
        <v>464</v>
      </c>
      <c r="D254" s="303">
        <v>26</v>
      </c>
    </row>
    <row r="255" spans="1:4" s="275" customFormat="1">
      <c r="A255" s="272">
        <v>3</v>
      </c>
      <c r="B255" s="589"/>
      <c r="C255" s="273" t="s">
        <v>965</v>
      </c>
      <c r="D255" s="292">
        <v>94</v>
      </c>
    </row>
    <row r="256" spans="1:4" s="275" customFormat="1">
      <c r="A256" s="272">
        <v>4</v>
      </c>
      <c r="B256" s="589"/>
      <c r="C256" s="273" t="s">
        <v>966</v>
      </c>
      <c r="D256" s="292">
        <v>37</v>
      </c>
    </row>
    <row r="257" spans="1:4" s="275" customFormat="1">
      <c r="A257" s="272">
        <v>5</v>
      </c>
      <c r="B257" s="589"/>
      <c r="C257" s="273" t="s">
        <v>967</v>
      </c>
      <c r="D257" s="292">
        <v>75</v>
      </c>
    </row>
    <row r="258" spans="1:4" s="275" customFormat="1">
      <c r="A258" s="272">
        <v>6</v>
      </c>
      <c r="B258" s="589"/>
      <c r="C258" s="273" t="s">
        <v>968</v>
      </c>
      <c r="D258" s="292">
        <v>99</v>
      </c>
    </row>
    <row r="259" spans="1:4" s="275" customFormat="1">
      <c r="A259" s="272">
        <v>7</v>
      </c>
      <c r="B259" s="589"/>
      <c r="C259" s="273" t="s">
        <v>969</v>
      </c>
      <c r="D259" s="292">
        <v>28</v>
      </c>
    </row>
    <row r="260" spans="1:4" s="275" customFormat="1">
      <c r="A260" s="272">
        <v>8</v>
      </c>
      <c r="B260" s="589"/>
      <c r="C260" s="273" t="s">
        <v>970</v>
      </c>
      <c r="D260" s="292">
        <v>123</v>
      </c>
    </row>
    <row r="261" spans="1:4" s="275" customFormat="1">
      <c r="A261" s="272">
        <v>9</v>
      </c>
      <c r="B261" s="589"/>
      <c r="C261" s="279" t="s">
        <v>971</v>
      </c>
      <c r="D261" s="292">
        <v>82</v>
      </c>
    </row>
    <row r="262" spans="1:4" s="275" customFormat="1">
      <c r="A262" s="272">
        <v>10</v>
      </c>
      <c r="B262" s="589"/>
      <c r="C262" s="281" t="s">
        <v>1359</v>
      </c>
      <c r="D262" s="301">
        <v>98</v>
      </c>
    </row>
    <row r="263" spans="1:4" s="275" customFormat="1">
      <c r="A263" s="272">
        <v>11</v>
      </c>
      <c r="B263" s="589"/>
      <c r="C263" s="327" t="s">
        <v>972</v>
      </c>
      <c r="D263" s="304">
        <v>42</v>
      </c>
    </row>
    <row r="264" spans="1:4" s="275" customFormat="1">
      <c r="A264" s="272">
        <v>12</v>
      </c>
      <c r="B264" s="589"/>
      <c r="C264" s="281" t="s">
        <v>1360</v>
      </c>
      <c r="D264" s="331">
        <v>111</v>
      </c>
    </row>
    <row r="265" spans="1:4" s="275" customFormat="1">
      <c r="A265" s="272">
        <v>13</v>
      </c>
      <c r="B265" s="589"/>
      <c r="C265" s="281" t="s">
        <v>1361</v>
      </c>
      <c r="D265" s="331">
        <v>120</v>
      </c>
    </row>
    <row r="266" spans="1:4" s="275" customFormat="1">
      <c r="A266" s="272">
        <v>14</v>
      </c>
      <c r="B266" s="588"/>
      <c r="C266" s="281" t="s">
        <v>1362</v>
      </c>
      <c r="D266" s="331">
        <v>132</v>
      </c>
    </row>
    <row r="267" spans="1:4" s="275" customFormat="1">
      <c r="A267" s="276" t="s">
        <v>466</v>
      </c>
      <c r="B267" s="277" t="s">
        <v>136</v>
      </c>
      <c r="C267" s="305"/>
      <c r="D267" s="286">
        <f>SUM(D268:D270)</f>
        <v>186</v>
      </c>
    </row>
    <row r="268" spans="1:4" s="275" customFormat="1">
      <c r="A268" s="272">
        <v>1</v>
      </c>
      <c r="B268" s="587" t="s">
        <v>384</v>
      </c>
      <c r="C268" s="273" t="s">
        <v>1363</v>
      </c>
      <c r="D268" s="274">
        <v>119</v>
      </c>
    </row>
    <row r="269" spans="1:4" s="275" customFormat="1">
      <c r="A269" s="272">
        <v>2</v>
      </c>
      <c r="B269" s="589"/>
      <c r="C269" s="273" t="s">
        <v>1364</v>
      </c>
      <c r="D269" s="292">
        <v>55</v>
      </c>
    </row>
    <row r="270" spans="1:4" s="275" customFormat="1">
      <c r="A270" s="272">
        <v>3</v>
      </c>
      <c r="B270" s="588"/>
      <c r="C270" s="273" t="s">
        <v>973</v>
      </c>
      <c r="D270" s="292">
        <v>12</v>
      </c>
    </row>
    <row r="271" spans="1:4" s="275" customFormat="1">
      <c r="A271" s="276" t="s">
        <v>467</v>
      </c>
      <c r="B271" s="277" t="s">
        <v>137</v>
      </c>
      <c r="C271" s="273"/>
      <c r="D271" s="172">
        <f>SUM(D272:D277)</f>
        <v>386</v>
      </c>
    </row>
    <row r="272" spans="1:4" s="275" customFormat="1">
      <c r="A272" s="272">
        <v>1</v>
      </c>
      <c r="B272" s="639"/>
      <c r="C272" s="273" t="s">
        <v>1365</v>
      </c>
      <c r="D272" s="292">
        <v>79</v>
      </c>
    </row>
    <row r="273" spans="1:4" s="275" customFormat="1">
      <c r="A273" s="272">
        <v>2</v>
      </c>
      <c r="B273" s="640"/>
      <c r="C273" s="273" t="s">
        <v>1366</v>
      </c>
      <c r="D273" s="292">
        <v>88</v>
      </c>
    </row>
    <row r="274" spans="1:4" s="275" customFormat="1">
      <c r="A274" s="272">
        <v>3</v>
      </c>
      <c r="B274" s="640"/>
      <c r="C274" s="273" t="s">
        <v>1367</v>
      </c>
      <c r="D274" s="292">
        <v>49</v>
      </c>
    </row>
    <row r="275" spans="1:4" s="275" customFormat="1">
      <c r="A275" s="272">
        <v>4</v>
      </c>
      <c r="B275" s="640"/>
      <c r="C275" s="273" t="s">
        <v>1368</v>
      </c>
      <c r="D275" s="292">
        <v>70</v>
      </c>
    </row>
    <row r="276" spans="1:4" s="275" customFormat="1">
      <c r="A276" s="272">
        <v>5</v>
      </c>
      <c r="B276" s="640"/>
      <c r="C276" s="273" t="s">
        <v>1369</v>
      </c>
      <c r="D276" s="292">
        <v>45</v>
      </c>
    </row>
    <row r="277" spans="1:4" s="275" customFormat="1">
      <c r="A277" s="272">
        <v>6</v>
      </c>
      <c r="B277" s="641"/>
      <c r="C277" s="273" t="s">
        <v>1370</v>
      </c>
      <c r="D277" s="292">
        <v>55</v>
      </c>
    </row>
    <row r="278" spans="1:4" s="275" customFormat="1">
      <c r="A278" s="289" t="s">
        <v>468</v>
      </c>
      <c r="B278" s="290" t="s">
        <v>138</v>
      </c>
      <c r="C278" s="279"/>
      <c r="D278" s="310">
        <f>SUM(D279:D291)</f>
        <v>344</v>
      </c>
    </row>
    <row r="279" spans="1:4" s="275" customFormat="1">
      <c r="A279" s="261">
        <v>1</v>
      </c>
      <c r="B279" s="635" t="s">
        <v>384</v>
      </c>
      <c r="C279" s="564" t="s">
        <v>974</v>
      </c>
      <c r="D279" s="282">
        <v>3</v>
      </c>
    </row>
    <row r="280" spans="1:4" s="275" customFormat="1">
      <c r="A280" s="261">
        <v>2</v>
      </c>
      <c r="B280" s="635"/>
      <c r="C280" s="564" t="s">
        <v>975</v>
      </c>
      <c r="D280" s="563">
        <v>50</v>
      </c>
    </row>
    <row r="281" spans="1:4" s="275" customFormat="1">
      <c r="A281" s="261">
        <v>3</v>
      </c>
      <c r="B281" s="635"/>
      <c r="C281" s="564" t="s">
        <v>976</v>
      </c>
      <c r="D281" s="563">
        <v>26</v>
      </c>
    </row>
    <row r="282" spans="1:4" s="275" customFormat="1">
      <c r="A282" s="566">
        <v>4</v>
      </c>
      <c r="B282" s="589" t="s">
        <v>384</v>
      </c>
      <c r="C282" s="296" t="s">
        <v>977</v>
      </c>
      <c r="D282" s="567">
        <v>12</v>
      </c>
    </row>
    <row r="283" spans="1:4" s="275" customFormat="1">
      <c r="A283" s="306">
        <v>5</v>
      </c>
      <c r="B283" s="588"/>
      <c r="C283" s="279" t="s">
        <v>1371</v>
      </c>
      <c r="D283" s="287">
        <v>82</v>
      </c>
    </row>
    <row r="284" spans="1:4" s="275" customFormat="1">
      <c r="A284" s="306">
        <v>6</v>
      </c>
      <c r="B284" s="587" t="s">
        <v>1372</v>
      </c>
      <c r="C284" s="279" t="s">
        <v>469</v>
      </c>
      <c r="D284" s="287">
        <v>25</v>
      </c>
    </row>
    <row r="285" spans="1:4" s="275" customFormat="1">
      <c r="A285" s="306">
        <v>7</v>
      </c>
      <c r="B285" s="589"/>
      <c r="C285" s="281" t="s">
        <v>978</v>
      </c>
      <c r="D285" s="331">
        <v>25</v>
      </c>
    </row>
    <row r="286" spans="1:4" s="275" customFormat="1">
      <c r="A286" s="306">
        <v>8</v>
      </c>
      <c r="B286" s="589"/>
      <c r="C286" s="281" t="s">
        <v>979</v>
      </c>
      <c r="D286" s="331">
        <v>15</v>
      </c>
    </row>
    <row r="287" spans="1:4" s="275" customFormat="1">
      <c r="A287" s="306">
        <v>9</v>
      </c>
      <c r="B287" s="589"/>
      <c r="C287" s="281" t="s">
        <v>980</v>
      </c>
      <c r="D287" s="331">
        <v>29</v>
      </c>
    </row>
    <row r="288" spans="1:4" s="275" customFormat="1">
      <c r="A288" s="306">
        <v>10</v>
      </c>
      <c r="B288" s="589"/>
      <c r="C288" s="281" t="s">
        <v>981</v>
      </c>
      <c r="D288" s="331">
        <v>49</v>
      </c>
    </row>
    <row r="289" spans="1:4" s="275" customFormat="1">
      <c r="A289" s="306">
        <v>11</v>
      </c>
      <c r="B289" s="588"/>
      <c r="C289" s="281" t="s">
        <v>982</v>
      </c>
      <c r="D289" s="331">
        <v>18</v>
      </c>
    </row>
    <row r="290" spans="1:4" s="275" customFormat="1">
      <c r="A290" s="306">
        <v>12</v>
      </c>
      <c r="B290" s="334" t="s">
        <v>1373</v>
      </c>
      <c r="C290" s="281" t="s">
        <v>470</v>
      </c>
      <c r="D290" s="331">
        <v>3</v>
      </c>
    </row>
    <row r="291" spans="1:4" s="275" customFormat="1">
      <c r="A291" s="306">
        <v>13</v>
      </c>
      <c r="B291" s="334" t="s">
        <v>1374</v>
      </c>
      <c r="C291" s="281" t="s">
        <v>471</v>
      </c>
      <c r="D291" s="331">
        <v>7</v>
      </c>
    </row>
    <row r="292" spans="1:4" s="275" customFormat="1">
      <c r="A292" s="276" t="s">
        <v>1375</v>
      </c>
      <c r="B292" s="290" t="s">
        <v>1376</v>
      </c>
      <c r="C292" s="281"/>
      <c r="D292" s="307">
        <f>SUM(D293:D296)</f>
        <v>1150</v>
      </c>
    </row>
    <row r="293" spans="1:4" s="275" customFormat="1">
      <c r="A293" s="306">
        <v>1</v>
      </c>
      <c r="B293" s="647"/>
      <c r="C293" s="308" t="s">
        <v>1377</v>
      </c>
      <c r="D293" s="282">
        <v>600</v>
      </c>
    </row>
    <row r="294" spans="1:4" s="275" customFormat="1">
      <c r="A294" s="306">
        <v>2</v>
      </c>
      <c r="B294" s="648"/>
      <c r="C294" s="308" t="s">
        <v>983</v>
      </c>
      <c r="D294" s="282">
        <v>200</v>
      </c>
    </row>
    <row r="295" spans="1:4" s="275" customFormat="1">
      <c r="A295" s="306">
        <v>3</v>
      </c>
      <c r="B295" s="648"/>
      <c r="C295" s="308" t="s">
        <v>1378</v>
      </c>
      <c r="D295" s="282">
        <v>50</v>
      </c>
    </row>
    <row r="296" spans="1:4" s="275" customFormat="1">
      <c r="A296" s="306">
        <v>4</v>
      </c>
      <c r="B296" s="649"/>
      <c r="C296" s="308" t="s">
        <v>984</v>
      </c>
      <c r="D296" s="282">
        <v>300</v>
      </c>
    </row>
    <row r="297" spans="1:4" s="275" customFormat="1">
      <c r="A297" s="276" t="s">
        <v>1379</v>
      </c>
      <c r="B297" s="290" t="s">
        <v>1380</v>
      </c>
      <c r="C297" s="281"/>
      <c r="D297" s="307">
        <f>SUM(D298:D301)</f>
        <v>168</v>
      </c>
    </row>
    <row r="298" spans="1:4" s="275" customFormat="1">
      <c r="A298" s="294">
        <v>1</v>
      </c>
      <c r="B298" s="650"/>
      <c r="C298" s="308" t="s">
        <v>1381</v>
      </c>
      <c r="D298" s="282">
        <v>40</v>
      </c>
    </row>
    <row r="299" spans="1:4" s="275" customFormat="1">
      <c r="A299" s="294">
        <v>2</v>
      </c>
      <c r="B299" s="651"/>
      <c r="C299" s="308" t="s">
        <v>1382</v>
      </c>
      <c r="D299" s="331">
        <v>35</v>
      </c>
    </row>
    <row r="300" spans="1:4" s="275" customFormat="1">
      <c r="A300" s="294">
        <v>3</v>
      </c>
      <c r="B300" s="651"/>
      <c r="C300" s="308" t="s">
        <v>985</v>
      </c>
      <c r="D300" s="331">
        <v>45</v>
      </c>
    </row>
    <row r="301" spans="1:4" s="275" customFormat="1">
      <c r="A301" s="294">
        <v>4</v>
      </c>
      <c r="B301" s="651"/>
      <c r="C301" s="308" t="s">
        <v>986</v>
      </c>
      <c r="D301" s="331">
        <v>48</v>
      </c>
    </row>
    <row r="302" spans="1:4" s="275" customFormat="1">
      <c r="A302" s="276" t="s">
        <v>1383</v>
      </c>
      <c r="B302" s="290" t="s">
        <v>1384</v>
      </c>
      <c r="C302" s="281"/>
      <c r="D302" s="307">
        <f>SUM(D303:D305)</f>
        <v>178</v>
      </c>
    </row>
    <row r="303" spans="1:4" s="275" customFormat="1">
      <c r="A303" s="278">
        <v>1</v>
      </c>
      <c r="B303" s="642"/>
      <c r="C303" s="308" t="s">
        <v>473</v>
      </c>
      <c r="D303" s="282">
        <v>62</v>
      </c>
    </row>
    <row r="304" spans="1:4" s="275" customFormat="1">
      <c r="A304" s="306">
        <v>2</v>
      </c>
      <c r="B304" s="642"/>
      <c r="C304" s="308" t="s">
        <v>474</v>
      </c>
      <c r="D304" s="282">
        <v>66</v>
      </c>
    </row>
    <row r="305" spans="1:4">
      <c r="A305" s="568">
        <v>3</v>
      </c>
      <c r="B305" s="642"/>
      <c r="C305" s="308" t="s">
        <v>475</v>
      </c>
      <c r="D305" s="520">
        <v>50</v>
      </c>
    </row>
  </sheetData>
  <mergeCells count="55">
    <mergeCell ref="B272:B277"/>
    <mergeCell ref="B303:B305"/>
    <mergeCell ref="B198:B208"/>
    <mergeCell ref="B209:B218"/>
    <mergeCell ref="B220:B225"/>
    <mergeCell ref="B226:B230"/>
    <mergeCell ref="B231:B234"/>
    <mergeCell ref="B235:B242"/>
    <mergeCell ref="B244:B251"/>
    <mergeCell ref="B293:B296"/>
    <mergeCell ref="B298:B301"/>
    <mergeCell ref="B253:B266"/>
    <mergeCell ref="B268:B270"/>
    <mergeCell ref="B284:B289"/>
    <mergeCell ref="B279:B281"/>
    <mergeCell ref="B282:B283"/>
    <mergeCell ref="B148:B152"/>
    <mergeCell ref="B154:B181"/>
    <mergeCell ref="B183:B186"/>
    <mergeCell ref="B195:B196"/>
    <mergeCell ref="B189:B194"/>
    <mergeCell ref="B187:B188"/>
    <mergeCell ref="B142:B145"/>
    <mergeCell ref="B112:B113"/>
    <mergeCell ref="B114:B116"/>
    <mergeCell ref="B117:B119"/>
    <mergeCell ref="B120:B123"/>
    <mergeCell ref="B124:B126"/>
    <mergeCell ref="B127:B128"/>
    <mergeCell ref="B129:B130"/>
    <mergeCell ref="B131:B133"/>
    <mergeCell ref="B136:B141"/>
    <mergeCell ref="B97:B111"/>
    <mergeCell ref="B62:B68"/>
    <mergeCell ref="B70:B71"/>
    <mergeCell ref="B72:B73"/>
    <mergeCell ref="B74:B75"/>
    <mergeCell ref="B81:B83"/>
    <mergeCell ref="B85:B96"/>
    <mergeCell ref="B44:B45"/>
    <mergeCell ref="B53:B55"/>
    <mergeCell ref="B56:B59"/>
    <mergeCell ref="B60:B61"/>
    <mergeCell ref="B47:B50"/>
    <mergeCell ref="B51:B52"/>
    <mergeCell ref="B24:B25"/>
    <mergeCell ref="B26:B29"/>
    <mergeCell ref="B30:B32"/>
    <mergeCell ref="B33:B37"/>
    <mergeCell ref="B38:B43"/>
    <mergeCell ref="A1:B1"/>
    <mergeCell ref="A2:D2"/>
    <mergeCell ref="B8:B12"/>
    <mergeCell ref="B13:B14"/>
    <mergeCell ref="B16:B23"/>
  </mergeCells>
  <phoneticPr fontId="67"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21</vt:i4>
      </vt:variant>
      <vt:variant>
        <vt:lpstr>命名范围</vt:lpstr>
      </vt:variant>
      <vt:variant>
        <vt:i4>28</vt:i4>
      </vt:variant>
    </vt:vector>
  </HeadingPairs>
  <TitlesOfParts>
    <vt:vector size="49" baseType="lpstr">
      <vt:lpstr>附件1汇总简表 </vt:lpstr>
      <vt:lpstr>附件2-1</vt:lpstr>
      <vt:lpstr>附件2-2</vt:lpstr>
      <vt:lpstr>附件2-3</vt:lpstr>
      <vt:lpstr>附件3-1-1</vt:lpstr>
      <vt:lpstr>附件3-1-2</vt:lpstr>
      <vt:lpstr>附件3-1-3</vt:lpstr>
      <vt:lpstr>附件3-2-1</vt:lpstr>
      <vt:lpstr>附件3-2-2</vt:lpstr>
      <vt:lpstr>附件3-2-3</vt:lpstr>
      <vt:lpstr>附件3-3-1</vt:lpstr>
      <vt:lpstr>附件3-3-2</vt:lpstr>
      <vt:lpstr>附件3-4</vt:lpstr>
      <vt:lpstr>附件3-5</vt:lpstr>
      <vt:lpstr>附件3-6</vt:lpstr>
      <vt:lpstr>附件3-7</vt:lpstr>
      <vt:lpstr>附件3-8-1</vt:lpstr>
      <vt:lpstr>附件3-8-2</vt:lpstr>
      <vt:lpstr>附件3-9-1</vt:lpstr>
      <vt:lpstr>附件3-9-2</vt:lpstr>
      <vt:lpstr>附件3-10</vt:lpstr>
      <vt:lpstr>'附件1汇总简表 '!Print_Area</vt:lpstr>
      <vt:lpstr>'附件2-1'!Print_Area</vt:lpstr>
      <vt:lpstr>'附件2-3'!Print_Area</vt:lpstr>
      <vt:lpstr>'附件3-10'!Print_Area</vt:lpstr>
      <vt:lpstr>'附件3-1-3'!Print_Area</vt:lpstr>
      <vt:lpstr>'附件3-3-1'!Print_Area</vt:lpstr>
      <vt:lpstr>'附件3-5'!Print_Area</vt:lpstr>
      <vt:lpstr>'附件3-8-1'!Print_Area</vt:lpstr>
      <vt:lpstr>'附件3-8-2'!Print_Area</vt:lpstr>
      <vt:lpstr>'附件3-9-1'!Print_Area</vt:lpstr>
      <vt:lpstr>'附件1汇总简表 '!Print_Titles</vt:lpstr>
      <vt:lpstr>'附件2-1'!Print_Titles</vt:lpstr>
      <vt:lpstr>'附件2-2'!Print_Titles</vt:lpstr>
      <vt:lpstr>'附件2-3'!Print_Titles</vt:lpstr>
      <vt:lpstr>'附件3-10'!Print_Titles</vt:lpstr>
      <vt:lpstr>'附件3-1-1'!Print_Titles</vt:lpstr>
      <vt:lpstr>'附件3-1-3'!Print_Titles</vt:lpstr>
      <vt:lpstr>'附件3-2-1'!Print_Titles</vt:lpstr>
      <vt:lpstr>'附件3-2-2'!Print_Titles</vt:lpstr>
      <vt:lpstr>'附件3-2-3'!Print_Titles</vt:lpstr>
      <vt:lpstr>'附件3-3-1'!Print_Titles</vt:lpstr>
      <vt:lpstr>'附件3-3-2'!Print_Titles</vt:lpstr>
      <vt:lpstr>'附件3-5'!Print_Titles</vt:lpstr>
      <vt:lpstr>'附件3-6'!Print_Titles</vt:lpstr>
      <vt:lpstr>'附件3-7'!Print_Titles</vt:lpstr>
      <vt:lpstr>'附件3-8-1'!Print_Titles</vt:lpstr>
      <vt:lpstr>'附件3-9-1'!Print_Titles</vt:lpstr>
      <vt:lpstr>'附件3-9-2'!Print_Titles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dc:creator>
  <cp:lastModifiedBy>方文杰 方文杰代(拟稿)</cp:lastModifiedBy>
  <cp:lastPrinted>2023-03-21T06:54:53Z</cp:lastPrinted>
  <dcterms:created xsi:type="dcterms:W3CDTF">2019-03-29T08:58:00Z</dcterms:created>
  <dcterms:modified xsi:type="dcterms:W3CDTF">2023-04-12T08:44:43Z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2AF79F4BADCC4C44AEC55656D5A25D51</vt:lpwstr>
  </property>
  <property fmtid="{D5CDD505-2E9C-101B-9397-08002B2CF9AE}" pid="3" name="KSOProductBuildVer">
    <vt:lpwstr>2052-11.1.0.12763</vt:lpwstr>
  </property>
</Properties>
</file>