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1490" yWindow="90" windowWidth="12135" windowHeight="8850" tabRatio="834"/>
  </bookViews>
  <sheets>
    <sheet name="项目汇总表" sheetId="14" r:id="rId1"/>
    <sheet name="菜单" sheetId="1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0" hidden="1">项目汇总表!$C$1:$D$272</definedName>
    <definedName name="_xlnm.Print_Area" localSheetId="0">项目汇总表!$A$1:$BI$248</definedName>
    <definedName name="_xlnm.Print_Titles" localSheetId="0">项目汇总表!$A:$D</definedName>
    <definedName name="地下水超采区综合治理">菜单!$B$2</definedName>
    <definedName name="河湖水系连通">菜单!$G$2</definedName>
    <definedName name="山洪灾害防治">菜单!$I$2:$I$4</definedName>
    <definedName name="水利工程设施维修养护">菜单!$J$2:$J$6</definedName>
    <definedName name="水土保持工程建设">菜单!$E$2:$E$5</definedName>
    <definedName name="水资源节约与保护">菜单!$H$2:$H$3</definedName>
    <definedName name="小型水库建设及除险加固">菜单!$C$2:$C$3</definedName>
    <definedName name="一级分类">菜单!$A$1:$K$1</definedName>
    <definedName name="淤地坝治理">菜单!$F$2</definedName>
    <definedName name="中小河流治理">菜单!$A$2</definedName>
    <definedName name="中型灌区节水改造等">菜单!$D$2</definedName>
  </definedNames>
  <calcPr calcId="144525"/>
</workbook>
</file>

<file path=xl/calcChain.xml><?xml version="1.0" encoding="utf-8"?>
<calcChain xmlns="http://schemas.openxmlformats.org/spreadsheetml/2006/main">
  <c r="E105" i="14" l="1"/>
  <c r="J105" i="14"/>
  <c r="E106" i="14"/>
  <c r="J106" i="14"/>
  <c r="E107" i="14"/>
  <c r="J107" i="14"/>
  <c r="E108" i="14"/>
  <c r="J108" i="14"/>
  <c r="E109" i="14"/>
  <c r="J109" i="14"/>
  <c r="E110" i="14"/>
  <c r="J110" i="14"/>
  <c r="E111" i="14"/>
  <c r="J111" i="14"/>
  <c r="E112" i="14"/>
  <c r="J112" i="14"/>
  <c r="E113" i="14"/>
  <c r="J113" i="14"/>
  <c r="E114" i="14"/>
  <c r="J114" i="14"/>
  <c r="E115" i="14"/>
  <c r="J115" i="14"/>
  <c r="E116" i="14"/>
  <c r="J116" i="14"/>
  <c r="E117" i="14"/>
  <c r="J117" i="14"/>
  <c r="E118" i="14"/>
  <c r="J118" i="14"/>
  <c r="E119" i="14"/>
  <c r="J119" i="14"/>
  <c r="E120" i="14"/>
  <c r="J120" i="14"/>
  <c r="F247" i="14" l="1"/>
  <c r="G247" i="14"/>
  <c r="K247" i="14"/>
  <c r="L247" i="14"/>
  <c r="O247" i="14"/>
  <c r="P247" i="14"/>
  <c r="Q247" i="14"/>
  <c r="R247" i="14"/>
  <c r="S247" i="14"/>
  <c r="T247" i="14"/>
  <c r="U247" i="14"/>
  <c r="V247" i="14"/>
  <c r="W247" i="14"/>
  <c r="AL247" i="14"/>
  <c r="AS247" i="14"/>
  <c r="AT247" i="14"/>
  <c r="AU247" i="14"/>
  <c r="BC247" i="14"/>
  <c r="BG24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9" i="14"/>
  <c r="J30" i="14"/>
  <c r="J31" i="14"/>
  <c r="J32" i="14"/>
  <c r="J33" i="14"/>
  <c r="J34" i="14"/>
  <c r="J35" i="14"/>
  <c r="J36" i="14"/>
  <c r="J37" i="14"/>
  <c r="J38" i="14"/>
  <c r="J39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60" i="14"/>
  <c r="J61" i="14"/>
  <c r="J62" i="14"/>
  <c r="J63" i="14"/>
  <c r="J64" i="14"/>
  <c r="J65" i="14"/>
  <c r="J66" i="14"/>
  <c r="J67" i="14"/>
  <c r="J68" i="14"/>
  <c r="J69" i="14"/>
  <c r="J70" i="14"/>
  <c r="J71" i="14"/>
  <c r="J72" i="14"/>
  <c r="J74" i="14"/>
  <c r="J75" i="14"/>
  <c r="J76" i="14"/>
  <c r="J77" i="14"/>
  <c r="J78" i="14"/>
  <c r="J79" i="14"/>
  <c r="J80" i="14"/>
  <c r="J81" i="14"/>
  <c r="J82" i="14"/>
  <c r="J83" i="14"/>
  <c r="J84" i="14"/>
  <c r="J85" i="14"/>
  <c r="J87" i="14"/>
  <c r="J88" i="14"/>
  <c r="J89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2" i="14"/>
  <c r="J143" i="14"/>
  <c r="J144" i="14"/>
  <c r="J145" i="14"/>
  <c r="J146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6" i="14"/>
  <c r="J167" i="14"/>
  <c r="J168" i="14"/>
  <c r="J169" i="14"/>
  <c r="J170" i="14"/>
  <c r="J171" i="14"/>
  <c r="J172" i="14"/>
  <c r="J173" i="14"/>
  <c r="J174" i="14"/>
  <c r="J175" i="14"/>
  <c r="J176" i="14"/>
  <c r="J177" i="14"/>
  <c r="J178" i="14"/>
  <c r="J180" i="14"/>
  <c r="J181" i="14"/>
  <c r="J182" i="14"/>
  <c r="J183" i="14"/>
  <c r="J184" i="14"/>
  <c r="J185" i="14"/>
  <c r="J186" i="14"/>
  <c r="J187" i="14"/>
  <c r="J188" i="14"/>
  <c r="J189" i="14"/>
  <c r="J190" i="14"/>
  <c r="J191" i="14"/>
  <c r="J193" i="14"/>
  <c r="J194" i="14"/>
  <c r="J195" i="14"/>
  <c r="J196" i="14"/>
  <c r="J197" i="14"/>
  <c r="J198" i="14"/>
  <c r="J199" i="14"/>
  <c r="J200" i="14"/>
  <c r="J201" i="14"/>
  <c r="J202" i="14"/>
  <c r="J203" i="14"/>
  <c r="J204" i="14"/>
  <c r="J205" i="14"/>
  <c r="J206" i="14"/>
  <c r="J208" i="14"/>
  <c r="J209" i="14"/>
  <c r="J210" i="14"/>
  <c r="J211" i="14"/>
  <c r="J212" i="14"/>
  <c r="J213" i="14"/>
  <c r="J214" i="14"/>
  <c r="J215" i="14"/>
  <c r="J216" i="14"/>
  <c r="J217" i="14"/>
  <c r="J218" i="14"/>
  <c r="J219" i="14"/>
  <c r="J220" i="14"/>
  <c r="J221" i="14"/>
  <c r="J222" i="14"/>
  <c r="J223" i="14"/>
  <c r="J224" i="14"/>
  <c r="J225" i="14"/>
  <c r="J226" i="14"/>
  <c r="J227" i="14"/>
  <c r="J228" i="14"/>
  <c r="J229" i="14"/>
  <c r="J230" i="14"/>
  <c r="J231" i="14"/>
  <c r="J232" i="14"/>
  <c r="J233" i="14"/>
  <c r="J234" i="14"/>
  <c r="J235" i="14"/>
  <c r="J236" i="14"/>
  <c r="J237" i="14"/>
  <c r="J238" i="14"/>
  <c r="G207" i="14"/>
  <c r="H207" i="14"/>
  <c r="I207" i="14"/>
  <c r="K207" i="14"/>
  <c r="L207" i="14"/>
  <c r="M207" i="14"/>
  <c r="N207" i="14"/>
  <c r="O207" i="14"/>
  <c r="P207" i="14"/>
  <c r="Q207" i="14"/>
  <c r="R207" i="14"/>
  <c r="S207" i="14"/>
  <c r="T207" i="14"/>
  <c r="U207" i="14"/>
  <c r="V207" i="14"/>
  <c r="W207" i="14"/>
  <c r="X207" i="14"/>
  <c r="Y207" i="14"/>
  <c r="Z207" i="14"/>
  <c r="AA207" i="14"/>
  <c r="AB207" i="14"/>
  <c r="AC207" i="14"/>
  <c r="AD207" i="14"/>
  <c r="AE207" i="14"/>
  <c r="AF207" i="14"/>
  <c r="AG207" i="14"/>
  <c r="AH207" i="14"/>
  <c r="AI207" i="14"/>
  <c r="AJ207" i="14"/>
  <c r="AK207" i="14"/>
  <c r="AL207" i="14"/>
  <c r="AM207" i="14"/>
  <c r="AN207" i="14"/>
  <c r="AO207" i="14"/>
  <c r="AP207" i="14"/>
  <c r="AQ207" i="14"/>
  <c r="AR207" i="14"/>
  <c r="AS207" i="14"/>
  <c r="AT207" i="14"/>
  <c r="AU207" i="14"/>
  <c r="AV207" i="14"/>
  <c r="AW207" i="14"/>
  <c r="AX207" i="14"/>
  <c r="AY207" i="14"/>
  <c r="AZ207" i="14"/>
  <c r="BA207" i="14"/>
  <c r="BB207" i="14"/>
  <c r="BC207" i="14"/>
  <c r="BD207" i="14"/>
  <c r="BE207" i="14"/>
  <c r="BF207" i="14"/>
  <c r="BG207" i="14"/>
  <c r="BH207" i="14"/>
  <c r="G192" i="14"/>
  <c r="H192" i="14"/>
  <c r="I192" i="14"/>
  <c r="K192" i="14"/>
  <c r="L192" i="14"/>
  <c r="M192" i="14"/>
  <c r="N192" i="14"/>
  <c r="O192" i="14"/>
  <c r="P192" i="14"/>
  <c r="Q192" i="14"/>
  <c r="R192" i="14"/>
  <c r="S192" i="14"/>
  <c r="T192" i="14"/>
  <c r="U192" i="14"/>
  <c r="V192" i="14"/>
  <c r="W192" i="14"/>
  <c r="X192" i="14"/>
  <c r="Y192" i="14"/>
  <c r="Z192" i="14"/>
  <c r="AA192" i="14"/>
  <c r="AB192" i="14"/>
  <c r="AC192" i="14"/>
  <c r="AD192" i="14"/>
  <c r="AE192" i="14"/>
  <c r="AF192" i="14"/>
  <c r="AG192" i="14"/>
  <c r="AH192" i="14"/>
  <c r="AI192" i="14"/>
  <c r="AJ192" i="14"/>
  <c r="AK192" i="14"/>
  <c r="AL192" i="14"/>
  <c r="AM192" i="14"/>
  <c r="AN192" i="14"/>
  <c r="AO192" i="14"/>
  <c r="AP192" i="14"/>
  <c r="AQ192" i="14"/>
  <c r="AR192" i="14"/>
  <c r="AS192" i="14"/>
  <c r="AT192" i="14"/>
  <c r="AU192" i="14"/>
  <c r="AV192" i="14"/>
  <c r="AW192" i="14"/>
  <c r="AX192" i="14"/>
  <c r="AY192" i="14"/>
  <c r="AZ192" i="14"/>
  <c r="BA192" i="14"/>
  <c r="BB192" i="14"/>
  <c r="BC192" i="14"/>
  <c r="BD192" i="14"/>
  <c r="BE192" i="14"/>
  <c r="BF192" i="14"/>
  <c r="BG192" i="14"/>
  <c r="BH192" i="14"/>
  <c r="G179" i="14"/>
  <c r="H179" i="14"/>
  <c r="I179" i="14"/>
  <c r="K179" i="14"/>
  <c r="L179" i="14"/>
  <c r="M179" i="14"/>
  <c r="N179" i="14"/>
  <c r="O179" i="14"/>
  <c r="P179" i="14"/>
  <c r="Q179" i="14"/>
  <c r="R179" i="14"/>
  <c r="S179" i="14"/>
  <c r="T179" i="14"/>
  <c r="U179" i="14"/>
  <c r="V179" i="14"/>
  <c r="W179" i="14"/>
  <c r="X179" i="14"/>
  <c r="Y179" i="14"/>
  <c r="Z179" i="14"/>
  <c r="AA179" i="14"/>
  <c r="AB179" i="14"/>
  <c r="AC179" i="14"/>
  <c r="AD179" i="14"/>
  <c r="AE179" i="14"/>
  <c r="AF179" i="14"/>
  <c r="AG179" i="14"/>
  <c r="AH179" i="14"/>
  <c r="AI179" i="14"/>
  <c r="AJ179" i="14"/>
  <c r="AK179" i="14"/>
  <c r="AL179" i="14"/>
  <c r="AM179" i="14"/>
  <c r="AN179" i="14"/>
  <c r="AO179" i="14"/>
  <c r="AP179" i="14"/>
  <c r="AQ179" i="14"/>
  <c r="AR179" i="14"/>
  <c r="AS179" i="14"/>
  <c r="AT179" i="14"/>
  <c r="AU179" i="14"/>
  <c r="AV179" i="14"/>
  <c r="AW179" i="14"/>
  <c r="AX179" i="14"/>
  <c r="AY179" i="14"/>
  <c r="AZ179" i="14"/>
  <c r="BA179" i="14"/>
  <c r="BB179" i="14"/>
  <c r="BC179" i="14"/>
  <c r="BD179" i="14"/>
  <c r="BE179" i="14"/>
  <c r="BF179" i="14"/>
  <c r="BG179" i="14"/>
  <c r="BH179" i="14"/>
  <c r="G165" i="14"/>
  <c r="H165" i="14"/>
  <c r="I165" i="14"/>
  <c r="K165" i="14"/>
  <c r="L165" i="14"/>
  <c r="M165" i="14"/>
  <c r="N165" i="14"/>
  <c r="O165" i="14"/>
  <c r="P165" i="14"/>
  <c r="Q165" i="14"/>
  <c r="R165" i="14"/>
  <c r="S165" i="14"/>
  <c r="T165" i="14"/>
  <c r="U165" i="14"/>
  <c r="V165" i="14"/>
  <c r="W165" i="14"/>
  <c r="X165" i="14"/>
  <c r="Y165" i="14"/>
  <c r="Z165" i="14"/>
  <c r="AA165" i="14"/>
  <c r="AB165" i="14"/>
  <c r="AC165" i="14"/>
  <c r="AD165" i="14"/>
  <c r="AE165" i="14"/>
  <c r="AF165" i="14"/>
  <c r="AG165" i="14"/>
  <c r="AH165" i="14"/>
  <c r="AI165" i="14"/>
  <c r="AJ165" i="14"/>
  <c r="AK165" i="14"/>
  <c r="AL165" i="14"/>
  <c r="AM165" i="14"/>
  <c r="AN165" i="14"/>
  <c r="AO165" i="14"/>
  <c r="AP165" i="14"/>
  <c r="AQ165" i="14"/>
  <c r="AR165" i="14"/>
  <c r="AS165" i="14"/>
  <c r="AT165" i="14"/>
  <c r="AU165" i="14"/>
  <c r="AV165" i="14"/>
  <c r="AW165" i="14"/>
  <c r="AX165" i="14"/>
  <c r="AY165" i="14"/>
  <c r="AZ165" i="14"/>
  <c r="BA165" i="14"/>
  <c r="BB165" i="14"/>
  <c r="BC165" i="14"/>
  <c r="BD165" i="14"/>
  <c r="BE165" i="14"/>
  <c r="BF165" i="14"/>
  <c r="BG165" i="14"/>
  <c r="BH165" i="14"/>
  <c r="G141" i="14"/>
  <c r="H141" i="14"/>
  <c r="I141" i="14"/>
  <c r="K141" i="14"/>
  <c r="L141" i="14"/>
  <c r="M141" i="14"/>
  <c r="N141" i="14"/>
  <c r="O141" i="14"/>
  <c r="P141" i="14"/>
  <c r="Q141" i="14"/>
  <c r="R141" i="14"/>
  <c r="S141" i="14"/>
  <c r="T141" i="14"/>
  <c r="U141" i="14"/>
  <c r="V141" i="14"/>
  <c r="W141" i="14"/>
  <c r="X141" i="14"/>
  <c r="Y141" i="14"/>
  <c r="Z141" i="14"/>
  <c r="AA141" i="14"/>
  <c r="AB141" i="14"/>
  <c r="AC141" i="14"/>
  <c r="AD141" i="14"/>
  <c r="AE141" i="14"/>
  <c r="AF141" i="14"/>
  <c r="AG141" i="14"/>
  <c r="AH141" i="14"/>
  <c r="AI141" i="14"/>
  <c r="AJ141" i="14"/>
  <c r="AK141" i="14"/>
  <c r="AL141" i="14"/>
  <c r="AM141" i="14"/>
  <c r="AN141" i="14"/>
  <c r="AO141" i="14"/>
  <c r="AP141" i="14"/>
  <c r="AQ141" i="14"/>
  <c r="AR141" i="14"/>
  <c r="AS141" i="14"/>
  <c r="AT141" i="14"/>
  <c r="AU141" i="14"/>
  <c r="AV141" i="14"/>
  <c r="AW141" i="14"/>
  <c r="AX141" i="14"/>
  <c r="AY141" i="14"/>
  <c r="AZ141" i="14"/>
  <c r="BA141" i="14"/>
  <c r="BB141" i="14"/>
  <c r="BC141" i="14"/>
  <c r="BD141" i="14"/>
  <c r="BE141" i="14"/>
  <c r="BF141" i="14"/>
  <c r="BG141" i="14"/>
  <c r="BH141" i="14"/>
  <c r="H121" i="14"/>
  <c r="I121" i="14"/>
  <c r="K121" i="14"/>
  <c r="L121" i="14"/>
  <c r="M121" i="14"/>
  <c r="N121" i="14"/>
  <c r="O121" i="14"/>
  <c r="P121" i="14"/>
  <c r="Q121" i="14"/>
  <c r="R121" i="14"/>
  <c r="S121" i="14"/>
  <c r="T121" i="14"/>
  <c r="U121" i="14"/>
  <c r="V121" i="14"/>
  <c r="W121" i="14"/>
  <c r="X121" i="14"/>
  <c r="Y121" i="14"/>
  <c r="Z121" i="14"/>
  <c r="AA121" i="14"/>
  <c r="AB121" i="14"/>
  <c r="AC121" i="14"/>
  <c r="AD121" i="14"/>
  <c r="AE121" i="14"/>
  <c r="AF121" i="14"/>
  <c r="AG121" i="14"/>
  <c r="AH121" i="14"/>
  <c r="AJ121" i="14"/>
  <c r="AK121" i="14"/>
  <c r="AL121" i="14"/>
  <c r="AM121" i="14"/>
  <c r="AN121" i="14"/>
  <c r="AO121" i="14"/>
  <c r="AP121" i="14"/>
  <c r="AQ121" i="14"/>
  <c r="AR121" i="14"/>
  <c r="AS121" i="14"/>
  <c r="AT121" i="14"/>
  <c r="AU121" i="14"/>
  <c r="AV121" i="14"/>
  <c r="AW121" i="14"/>
  <c r="AX121" i="14"/>
  <c r="AY121" i="14"/>
  <c r="AZ121" i="14"/>
  <c r="BA121" i="14"/>
  <c r="BB121" i="14"/>
  <c r="BC121" i="14"/>
  <c r="BD121" i="14"/>
  <c r="BE121" i="14"/>
  <c r="BF121" i="14"/>
  <c r="BG121" i="14"/>
  <c r="BH121" i="14"/>
  <c r="G104" i="14"/>
  <c r="H104" i="14"/>
  <c r="I104" i="14"/>
  <c r="K104" i="14"/>
  <c r="L104" i="14"/>
  <c r="M104" i="14"/>
  <c r="N104" i="14"/>
  <c r="O104" i="14"/>
  <c r="P104" i="14"/>
  <c r="Q104" i="14"/>
  <c r="R104" i="14"/>
  <c r="S104" i="14"/>
  <c r="T104" i="14"/>
  <c r="U104" i="14"/>
  <c r="V104" i="14"/>
  <c r="W104" i="14"/>
  <c r="X104" i="14"/>
  <c r="Y104" i="14"/>
  <c r="Z104" i="14"/>
  <c r="AA104" i="14"/>
  <c r="AB104" i="14"/>
  <c r="AC104" i="14"/>
  <c r="AD104" i="14"/>
  <c r="AE104" i="14"/>
  <c r="AF104" i="14"/>
  <c r="AG104" i="14"/>
  <c r="AH104" i="14"/>
  <c r="AI104" i="14"/>
  <c r="AJ104" i="14"/>
  <c r="AK104" i="14"/>
  <c r="AL104" i="14"/>
  <c r="AM104" i="14"/>
  <c r="AN104" i="14"/>
  <c r="AO104" i="14"/>
  <c r="AP104" i="14"/>
  <c r="AQ104" i="14"/>
  <c r="AR104" i="14"/>
  <c r="AS104" i="14"/>
  <c r="AT104" i="14"/>
  <c r="AU104" i="14"/>
  <c r="AV104" i="14"/>
  <c r="AW104" i="14"/>
  <c r="AX104" i="14"/>
  <c r="AY104" i="14"/>
  <c r="AZ104" i="14"/>
  <c r="BA104" i="14"/>
  <c r="BB104" i="14"/>
  <c r="BC104" i="14"/>
  <c r="BD104" i="14"/>
  <c r="BE104" i="14"/>
  <c r="BF104" i="14"/>
  <c r="BG104" i="14"/>
  <c r="BH104" i="14"/>
  <c r="G86" i="14"/>
  <c r="H86" i="14"/>
  <c r="I86" i="14"/>
  <c r="K86" i="14"/>
  <c r="L86" i="14"/>
  <c r="M86" i="14"/>
  <c r="N86" i="14"/>
  <c r="O86" i="14"/>
  <c r="P86" i="14"/>
  <c r="Q86" i="14"/>
  <c r="R86" i="14"/>
  <c r="S86" i="14"/>
  <c r="T86" i="14"/>
  <c r="U86" i="14"/>
  <c r="V86" i="14"/>
  <c r="W86" i="14"/>
  <c r="X86" i="14"/>
  <c r="Y86" i="14"/>
  <c r="Z86" i="14"/>
  <c r="AA86" i="14"/>
  <c r="AB86" i="14"/>
  <c r="AC86" i="14"/>
  <c r="AD86" i="14"/>
  <c r="AE86" i="14"/>
  <c r="AF86" i="14"/>
  <c r="AG86" i="14"/>
  <c r="AH86" i="14"/>
  <c r="AI86" i="14"/>
  <c r="AJ86" i="14"/>
  <c r="AK86" i="14"/>
  <c r="AL86" i="14"/>
  <c r="AM86" i="14"/>
  <c r="AN86" i="14"/>
  <c r="AO86" i="14"/>
  <c r="AP86" i="14"/>
  <c r="AQ86" i="14"/>
  <c r="AR86" i="14"/>
  <c r="AS86" i="14"/>
  <c r="AT86" i="14"/>
  <c r="AU86" i="14"/>
  <c r="AV86" i="14"/>
  <c r="AW86" i="14"/>
  <c r="AX86" i="14"/>
  <c r="AY86" i="14"/>
  <c r="AZ86" i="14"/>
  <c r="BA86" i="14"/>
  <c r="BB86" i="14"/>
  <c r="BC86" i="14"/>
  <c r="BD86" i="14"/>
  <c r="BE86" i="14"/>
  <c r="BF86" i="14"/>
  <c r="BG86" i="14"/>
  <c r="BH86" i="14"/>
  <c r="G73" i="14"/>
  <c r="H73" i="14"/>
  <c r="I73" i="14"/>
  <c r="K73" i="14"/>
  <c r="L73" i="14"/>
  <c r="M73" i="14"/>
  <c r="N73" i="14"/>
  <c r="O73" i="14"/>
  <c r="P73" i="14"/>
  <c r="Q73" i="14"/>
  <c r="R73" i="14"/>
  <c r="S73" i="14"/>
  <c r="T73" i="14"/>
  <c r="U73" i="14"/>
  <c r="V73" i="14"/>
  <c r="W73" i="14"/>
  <c r="X73" i="14"/>
  <c r="Y73" i="14"/>
  <c r="Z73" i="14"/>
  <c r="AA73" i="14"/>
  <c r="AB73" i="14"/>
  <c r="AC73" i="14"/>
  <c r="AD73" i="14"/>
  <c r="AE73" i="14"/>
  <c r="AF73" i="14"/>
  <c r="AG73" i="14"/>
  <c r="AH73" i="14"/>
  <c r="AI73" i="14"/>
  <c r="AJ73" i="14"/>
  <c r="AK73" i="14"/>
  <c r="AL73" i="14"/>
  <c r="AM73" i="14"/>
  <c r="AN73" i="14"/>
  <c r="AO73" i="14"/>
  <c r="AP73" i="14"/>
  <c r="AQ73" i="14"/>
  <c r="AR73" i="14"/>
  <c r="AS73" i="14"/>
  <c r="AT73" i="14"/>
  <c r="AU73" i="14"/>
  <c r="AV73" i="14"/>
  <c r="AW73" i="14"/>
  <c r="AX73" i="14"/>
  <c r="AY73" i="14"/>
  <c r="AZ73" i="14"/>
  <c r="BA73" i="14"/>
  <c r="BB73" i="14"/>
  <c r="BC73" i="14"/>
  <c r="BD73" i="14"/>
  <c r="BE73" i="14"/>
  <c r="BF73" i="14"/>
  <c r="BG73" i="14"/>
  <c r="BH73" i="14"/>
  <c r="G59" i="14"/>
  <c r="H59" i="14"/>
  <c r="I59" i="14"/>
  <c r="K59" i="14"/>
  <c r="L59" i="14"/>
  <c r="M59" i="14"/>
  <c r="N59" i="14"/>
  <c r="O59" i="14"/>
  <c r="P59" i="14"/>
  <c r="Q59" i="14"/>
  <c r="R59" i="14"/>
  <c r="S59" i="14"/>
  <c r="T59" i="14"/>
  <c r="U59" i="14"/>
  <c r="V59" i="14"/>
  <c r="W59" i="14"/>
  <c r="X59" i="14"/>
  <c r="Y59" i="14"/>
  <c r="Z59" i="14"/>
  <c r="AA59" i="14"/>
  <c r="AB59" i="14"/>
  <c r="AC59" i="14"/>
  <c r="AD59" i="14"/>
  <c r="AE59" i="14"/>
  <c r="AF59" i="14"/>
  <c r="AG59" i="14"/>
  <c r="AH59" i="14"/>
  <c r="AI59" i="14"/>
  <c r="AJ59" i="14"/>
  <c r="AK59" i="14"/>
  <c r="AL59" i="14"/>
  <c r="AM59" i="14"/>
  <c r="AN59" i="14"/>
  <c r="AO59" i="14"/>
  <c r="AP59" i="14"/>
  <c r="AQ59" i="14"/>
  <c r="AR59" i="14"/>
  <c r="AS59" i="14"/>
  <c r="AT59" i="14"/>
  <c r="AU59" i="14"/>
  <c r="AV59" i="14"/>
  <c r="AW59" i="14"/>
  <c r="AX59" i="14"/>
  <c r="AY59" i="14"/>
  <c r="AZ59" i="14"/>
  <c r="BA59" i="14"/>
  <c r="BB59" i="14"/>
  <c r="BC59" i="14"/>
  <c r="BD59" i="14"/>
  <c r="BE59" i="14"/>
  <c r="BF59" i="14"/>
  <c r="BG59" i="14"/>
  <c r="BH59" i="14"/>
  <c r="G40" i="14"/>
  <c r="H40" i="14"/>
  <c r="I40" i="14"/>
  <c r="K40" i="14"/>
  <c r="L40" i="14"/>
  <c r="M40" i="14"/>
  <c r="N40" i="14"/>
  <c r="O40" i="14"/>
  <c r="P40" i="14"/>
  <c r="Q40" i="14"/>
  <c r="R40" i="14"/>
  <c r="S40" i="14"/>
  <c r="T40" i="14"/>
  <c r="U40" i="14"/>
  <c r="V40" i="14"/>
  <c r="W40" i="14"/>
  <c r="X40" i="14"/>
  <c r="Y40" i="14"/>
  <c r="Z40" i="14"/>
  <c r="AA40" i="14"/>
  <c r="AB40" i="14"/>
  <c r="AC40" i="14"/>
  <c r="AD40" i="14"/>
  <c r="AE40" i="14"/>
  <c r="AF40" i="14"/>
  <c r="AG40" i="14"/>
  <c r="AH40" i="14"/>
  <c r="AI40" i="14"/>
  <c r="AJ40" i="14"/>
  <c r="AK40" i="14"/>
  <c r="AL40" i="14"/>
  <c r="AM40" i="14"/>
  <c r="AN40" i="14"/>
  <c r="AO40" i="14"/>
  <c r="AP40" i="14"/>
  <c r="AQ40" i="14"/>
  <c r="AR40" i="14"/>
  <c r="AS40" i="14"/>
  <c r="AT40" i="14"/>
  <c r="AU40" i="14"/>
  <c r="AV40" i="14"/>
  <c r="AW40" i="14"/>
  <c r="AX40" i="14"/>
  <c r="AY40" i="14"/>
  <c r="AZ40" i="14"/>
  <c r="BA40" i="14"/>
  <c r="BB40" i="14"/>
  <c r="BC40" i="14"/>
  <c r="BD40" i="14"/>
  <c r="BE40" i="14"/>
  <c r="BF40" i="14"/>
  <c r="BG40" i="14"/>
  <c r="BH40" i="14"/>
  <c r="G28" i="14"/>
  <c r="H28" i="14"/>
  <c r="I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AI28" i="14"/>
  <c r="AJ28" i="14"/>
  <c r="AK28" i="14"/>
  <c r="AL28" i="14"/>
  <c r="AM28" i="14"/>
  <c r="AN28" i="14"/>
  <c r="AO28" i="14"/>
  <c r="AP28" i="14"/>
  <c r="AQ28" i="14"/>
  <c r="AR28" i="14"/>
  <c r="AS28" i="14"/>
  <c r="AT28" i="14"/>
  <c r="AU28" i="14"/>
  <c r="AV28" i="14"/>
  <c r="AW28" i="14"/>
  <c r="AX28" i="14"/>
  <c r="AY28" i="14"/>
  <c r="AZ28" i="14"/>
  <c r="BA28" i="14"/>
  <c r="BB28" i="14"/>
  <c r="BC28" i="14"/>
  <c r="BD28" i="14"/>
  <c r="BE28" i="14"/>
  <c r="BF28" i="14"/>
  <c r="BG28" i="14"/>
  <c r="BH28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BB7" i="14"/>
  <c r="BC7" i="14"/>
  <c r="BD7" i="14"/>
  <c r="BE7" i="14"/>
  <c r="BF7" i="14"/>
  <c r="BG7" i="14"/>
  <c r="BH7" i="14"/>
  <c r="G7" i="14"/>
  <c r="H7" i="14"/>
  <c r="I7" i="14"/>
  <c r="F7" i="14"/>
  <c r="E27" i="14"/>
  <c r="E29" i="14"/>
  <c r="E30" i="14"/>
  <c r="E31" i="14"/>
  <c r="E32" i="14"/>
  <c r="E33" i="14"/>
  <c r="E34" i="14"/>
  <c r="E35" i="14"/>
  <c r="E36" i="14"/>
  <c r="E37" i="14"/>
  <c r="E38" i="14"/>
  <c r="E39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22" i="14"/>
  <c r="E123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J247" i="14" l="1"/>
  <c r="I6" i="14"/>
  <c r="BG6" i="14"/>
  <c r="BC6" i="14"/>
  <c r="AY6" i="14"/>
  <c r="AU6" i="14"/>
  <c r="AQ6" i="14"/>
  <c r="AM6" i="14"/>
  <c r="AE6" i="14"/>
  <c r="AA6" i="14"/>
  <c r="W6" i="14"/>
  <c r="S6" i="14"/>
  <c r="O6" i="14"/>
  <c r="K6" i="14"/>
  <c r="J59" i="14"/>
  <c r="J141" i="14"/>
  <c r="J207" i="14"/>
  <c r="BH6" i="14"/>
  <c r="BD6" i="14"/>
  <c r="AZ6" i="14"/>
  <c r="AV6" i="14"/>
  <c r="AR6" i="14"/>
  <c r="AN6" i="14"/>
  <c r="AJ6" i="14"/>
  <c r="AF6" i="14"/>
  <c r="AB6" i="14"/>
  <c r="X6" i="14"/>
  <c r="T6" i="14"/>
  <c r="P6" i="14"/>
  <c r="L6" i="14"/>
  <c r="J40" i="14"/>
  <c r="J104" i="14"/>
  <c r="J121" i="14"/>
  <c r="J192" i="14"/>
  <c r="H6" i="14"/>
  <c r="BF6" i="14"/>
  <c r="BB6" i="14"/>
  <c r="AX6" i="14"/>
  <c r="AT6" i="14"/>
  <c r="AP6" i="14"/>
  <c r="AL6" i="14"/>
  <c r="AH6" i="14"/>
  <c r="AD6" i="14"/>
  <c r="Z6" i="14"/>
  <c r="V6" i="14"/>
  <c r="R6" i="14"/>
  <c r="N6" i="14"/>
  <c r="J73" i="14"/>
  <c r="J165" i="14"/>
  <c r="J179" i="14"/>
  <c r="BE6" i="14"/>
  <c r="BA6" i="14"/>
  <c r="AW6" i="14"/>
  <c r="AS6" i="14"/>
  <c r="AO6" i="14"/>
  <c r="AK6" i="14"/>
  <c r="AG6" i="14"/>
  <c r="AC6" i="14"/>
  <c r="Y6" i="14"/>
  <c r="U6" i="14"/>
  <c r="Q6" i="14"/>
  <c r="M6" i="14"/>
  <c r="J28" i="14"/>
  <c r="J86" i="14"/>
  <c r="J7" i="14"/>
  <c r="E26" i="14"/>
  <c r="G240" i="14"/>
  <c r="H240" i="14"/>
  <c r="K240" i="14"/>
  <c r="L240" i="14"/>
  <c r="M240" i="14"/>
  <c r="O240" i="14"/>
  <c r="P240" i="14"/>
  <c r="Q240" i="14"/>
  <c r="R240" i="14"/>
  <c r="S240" i="14"/>
  <c r="T240" i="14"/>
  <c r="U240" i="14"/>
  <c r="V240" i="14"/>
  <c r="W240" i="14"/>
  <c r="AK240" i="14"/>
  <c r="AR240" i="14"/>
  <c r="AS240" i="14"/>
  <c r="AT240" i="14"/>
  <c r="AU240" i="14"/>
  <c r="BG240" i="14"/>
  <c r="H239" i="14"/>
  <c r="K239" i="14"/>
  <c r="L239" i="14"/>
  <c r="M239" i="14"/>
  <c r="O239" i="14"/>
  <c r="P239" i="14"/>
  <c r="Q239" i="14"/>
  <c r="R239" i="14"/>
  <c r="S239" i="14"/>
  <c r="T239" i="14"/>
  <c r="U239" i="14"/>
  <c r="V239" i="14"/>
  <c r="W239" i="14"/>
  <c r="X239" i="14"/>
  <c r="AS239" i="14"/>
  <c r="AT239" i="14"/>
  <c r="AU239" i="14"/>
  <c r="AV239" i="14"/>
  <c r="AW239" i="14"/>
  <c r="K244" i="14"/>
  <c r="O244" i="14"/>
  <c r="P244" i="14"/>
  <c r="Q244" i="14"/>
  <c r="R244" i="14"/>
  <c r="S244" i="14"/>
  <c r="T244" i="14"/>
  <c r="U244" i="14"/>
  <c r="V244" i="14"/>
  <c r="W244" i="14"/>
  <c r="AJ244" i="14"/>
  <c r="BG244" i="14"/>
  <c r="BH244" i="14"/>
  <c r="K243" i="14"/>
  <c r="O243" i="14"/>
  <c r="P243" i="14"/>
  <c r="Q243" i="14"/>
  <c r="R243" i="14"/>
  <c r="S243" i="14"/>
  <c r="T243" i="14"/>
  <c r="U243" i="14"/>
  <c r="V243" i="14"/>
  <c r="W243" i="14"/>
  <c r="AI243" i="14"/>
  <c r="BG243" i="14"/>
  <c r="G241" i="14"/>
  <c r="H241" i="14"/>
  <c r="K241" i="14"/>
  <c r="L241" i="14"/>
  <c r="M241" i="14"/>
  <c r="O241" i="14"/>
  <c r="P241" i="14"/>
  <c r="Q241" i="14"/>
  <c r="R241" i="14"/>
  <c r="S241" i="14"/>
  <c r="T241" i="14"/>
  <c r="U241" i="14"/>
  <c r="V241" i="14"/>
  <c r="W241" i="14"/>
  <c r="AS241" i="14"/>
  <c r="AT241" i="14"/>
  <c r="AU241" i="14"/>
  <c r="BD241" i="14"/>
  <c r="BG241" i="14"/>
  <c r="F246" i="14"/>
  <c r="J246" i="14"/>
  <c r="K246" i="14"/>
  <c r="O246" i="14"/>
  <c r="P246" i="14"/>
  <c r="Q246" i="14"/>
  <c r="R246" i="14"/>
  <c r="S246" i="14"/>
  <c r="T246" i="14"/>
  <c r="U246" i="14"/>
  <c r="V246" i="14"/>
  <c r="W246" i="14"/>
  <c r="AN246" i="14"/>
  <c r="AO246" i="14"/>
  <c r="K245" i="14"/>
  <c r="O245" i="14"/>
  <c r="P245" i="14"/>
  <c r="Q245" i="14"/>
  <c r="R245" i="14"/>
  <c r="S245" i="14"/>
  <c r="T245" i="14"/>
  <c r="U245" i="14"/>
  <c r="V245" i="14"/>
  <c r="W245" i="14"/>
  <c r="AC245" i="14"/>
  <c r="AY245" i="14"/>
  <c r="K242" i="14"/>
  <c r="O242" i="14"/>
  <c r="P242" i="14"/>
  <c r="Q242" i="14"/>
  <c r="R242" i="14"/>
  <c r="S242" i="14"/>
  <c r="T242" i="14"/>
  <c r="U242" i="14"/>
  <c r="V242" i="14"/>
  <c r="W242" i="14"/>
  <c r="AH242" i="14"/>
  <c r="J6" i="14" l="1"/>
  <c r="E25" i="14"/>
  <c r="E24" i="14" l="1"/>
  <c r="F242" i="14"/>
  <c r="E23" i="14" l="1"/>
  <c r="F207" i="14"/>
  <c r="E207" i="14" s="1"/>
  <c r="E22" i="14" l="1"/>
  <c r="E21" i="14" l="1"/>
  <c r="E246" i="14"/>
  <c r="F179" i="14"/>
  <c r="E179" i="14" s="1"/>
  <c r="F165" i="14"/>
  <c r="E165" i="14" s="1"/>
  <c r="F121" i="14"/>
  <c r="F104" i="14"/>
  <c r="E104" i="14" s="1"/>
  <c r="J243" i="14"/>
  <c r="F59" i="14"/>
  <c r="E59" i="14" s="1"/>
  <c r="F28" i="14"/>
  <c r="E28" i="14" l="1"/>
  <c r="E20" i="14"/>
  <c r="J240" i="14"/>
  <c r="J239" i="14"/>
  <c r="J244" i="14"/>
  <c r="J241" i="14"/>
  <c r="J242" i="14"/>
  <c r="J245" i="14"/>
  <c r="E19" i="14" l="1"/>
  <c r="E245" i="14" s="1"/>
  <c r="F245" i="14"/>
  <c r="F141" i="14"/>
  <c r="E141" i="14" s="1"/>
  <c r="E18" i="14" l="1"/>
  <c r="AI121" i="14" l="1"/>
  <c r="AI6" i="14" s="1"/>
  <c r="E17" i="14"/>
  <c r="G124" i="14"/>
  <c r="E124" i="14" l="1"/>
  <c r="G121" i="14"/>
  <c r="G239" i="14"/>
  <c r="E16" i="14"/>
  <c r="F86" i="14"/>
  <c r="E86" i="14" s="1"/>
  <c r="G6" i="14" l="1"/>
  <c r="E121" i="14"/>
  <c r="E15" i="14"/>
  <c r="E240" i="14" s="1"/>
  <c r="F240" i="14"/>
  <c r="F73" i="14"/>
  <c r="E73" i="14" s="1"/>
  <c r="E14" i="14" l="1"/>
  <c r="F192" i="14"/>
  <c r="E192" i="14" s="1"/>
  <c r="F40" i="14"/>
  <c r="E40" i="14" l="1"/>
  <c r="F6" i="14"/>
  <c r="E13" i="14"/>
  <c r="E244" i="14" s="1"/>
  <c r="F244" i="14"/>
  <c r="E12" i="14" l="1"/>
  <c r="E241" i="14" s="1"/>
  <c r="F241" i="14"/>
  <c r="E11" i="14" l="1"/>
  <c r="E242" i="14"/>
  <c r="E10" i="14" l="1"/>
  <c r="E239" i="14" s="1"/>
  <c r="F239" i="14"/>
  <c r="E9" i="14" l="1"/>
  <c r="E247" i="14" s="1"/>
  <c r="E8" i="14" l="1"/>
  <c r="E243" i="14" s="1"/>
  <c r="F243" i="14"/>
  <c r="E7" i="14" l="1"/>
  <c r="E6" i="14" s="1"/>
</calcChain>
</file>

<file path=xl/sharedStrings.xml><?xml version="1.0" encoding="utf-8"?>
<sst xmlns="http://schemas.openxmlformats.org/spreadsheetml/2006/main" count="828" uniqueCount="255">
  <si>
    <t>附件3</t>
  </si>
  <si>
    <t>序
号</t>
  </si>
  <si>
    <t>市县</t>
  </si>
  <si>
    <t>项目一级分类</t>
  </si>
  <si>
    <t>项目二级分类</t>
  </si>
  <si>
    <t>项目投资及完成情况（万元）</t>
  </si>
  <si>
    <t>项目进展情况(个）</t>
  </si>
  <si>
    <t>已完工项目产出指标</t>
  </si>
  <si>
    <t>已完工项目效益指标</t>
  </si>
  <si>
    <t>到位资金</t>
  </si>
  <si>
    <t>完成总投资</t>
  </si>
  <si>
    <t>完成中央投资</t>
  </si>
  <si>
    <t>项目数</t>
  </si>
  <si>
    <t>开工项目数</t>
  </si>
  <si>
    <t>完工项目数</t>
  </si>
  <si>
    <t>完成初步验收项目数</t>
  </si>
  <si>
    <t>验收合格项目数</t>
  </si>
  <si>
    <t>1.治理中小河流长度（公里）</t>
  </si>
  <si>
    <t>2.新建小型水库座数（座）</t>
  </si>
  <si>
    <t>3.小型病险水库除险加固座数（座）</t>
  </si>
  <si>
    <t>4.实施山洪灾害防治的县数（个）</t>
  </si>
  <si>
    <t>5.山洪沟治理数量（条）</t>
  </si>
  <si>
    <t>6.实施农村基层防汛预报预警体系建设的县数（个）</t>
  </si>
  <si>
    <t>7.崩岗治理座数（座）</t>
  </si>
  <si>
    <t>8.治理中型和小型侵蚀沟条数（条）</t>
  </si>
  <si>
    <t>9.中型以上病险淤地坝除险加固（座）</t>
  </si>
  <si>
    <t>10.开展水土保持以奖代补试点县数（个）</t>
  </si>
  <si>
    <t>11.实施水系连通及农村水系综合整治试点县数（个）</t>
  </si>
  <si>
    <t>12.实施水资源管理与保护项目个数（个）</t>
  </si>
  <si>
    <t>13.实施县域节水型社会达标建设项目数（个）</t>
  </si>
  <si>
    <t>14.重点中型灌区节水配套改造数量（个）</t>
  </si>
  <si>
    <t>15.农业水价综合改革面积（万亩）</t>
  </si>
  <si>
    <t>16.农村饮水工程维修养护（处）</t>
  </si>
  <si>
    <t>17.河流管护长度（公里）</t>
  </si>
  <si>
    <t>18.湖泊管护面积（平方公里）</t>
  </si>
  <si>
    <t>19.小型水库工程维修养护（座）</t>
  </si>
  <si>
    <t>20.山洪灾害防治非工程措施设施维修养护县数（个）</t>
  </si>
  <si>
    <t>经济效益</t>
  </si>
  <si>
    <t>社会效益</t>
  </si>
  <si>
    <t>生态效益</t>
  </si>
  <si>
    <t>小计</t>
  </si>
  <si>
    <t>中央
财政</t>
  </si>
  <si>
    <t>省级财政</t>
  </si>
  <si>
    <t>地县财政</t>
  </si>
  <si>
    <t>其他</t>
  </si>
  <si>
    <t>1.新增供水能力（万立方米）</t>
  </si>
  <si>
    <t>2.新增、恢复灌溉面积（万亩）</t>
  </si>
  <si>
    <t>3.改善灌溉面积（万亩）</t>
  </si>
  <si>
    <t>4.新增粮食综合生产能力（万公斤）</t>
  </si>
  <si>
    <t>5.保护耕地面积（万亩）</t>
  </si>
  <si>
    <t>1.中小河流治理保护人口数量（万人）</t>
  </si>
  <si>
    <t>2.小型病险水库除险加固保护人口数量（万人）</t>
  </si>
  <si>
    <t>3.农村基层防汛预报预警体系建设覆盖人口数量（万人）</t>
  </si>
  <si>
    <t>4.山洪灾害防治覆盖人口数量（万人）</t>
  </si>
  <si>
    <t>5.淤地坝除险加固保护面积（平方公里）</t>
  </si>
  <si>
    <t>6.农村饮水工程维修养护覆盖服务人口（万人）</t>
  </si>
  <si>
    <t>7.其他水利工程设施维修养护覆盖服务人口（万人）</t>
  </si>
  <si>
    <t>1.水土流失综合治理面积（平方公里）</t>
  </si>
  <si>
    <t>2.黄土高原塬面保护小流域综合治理面积（平方公里）</t>
  </si>
  <si>
    <t>3.塬面保护面积（平方公里）</t>
  </si>
  <si>
    <t>4.新增年节水能力（万立方米）</t>
  </si>
  <si>
    <t>5.地下水压采量(能力)（万立方米）</t>
  </si>
  <si>
    <t>合计</t>
  </si>
  <si>
    <t>中小河流治理</t>
  </si>
  <si>
    <t>地下水超采区综合治理</t>
  </si>
  <si>
    <t>小型水库建设及除险加固</t>
  </si>
  <si>
    <t>中型灌区节水改造等</t>
  </si>
  <si>
    <t>水土保持工程建设</t>
  </si>
  <si>
    <t>淤地坝治理</t>
  </si>
  <si>
    <t>河湖水系连通</t>
  </si>
  <si>
    <t>水资源节约与保护</t>
  </si>
  <si>
    <t>山洪灾害防治</t>
  </si>
  <si>
    <t>水利工程设施维修养护</t>
  </si>
  <si>
    <t>200—3000平方公里中小河流治理</t>
  </si>
  <si>
    <t>新建小型水库</t>
  </si>
  <si>
    <t>重点中型灌区节水配套改造</t>
  </si>
  <si>
    <t>水土保持重点建设工程</t>
  </si>
  <si>
    <t>淤地坝除险加固</t>
  </si>
  <si>
    <t>水系连通及农村水系综合整治试点县</t>
  </si>
  <si>
    <t>最严格水资源管理制度考核</t>
  </si>
  <si>
    <t>山洪灾害防治非工程措施</t>
  </si>
  <si>
    <t>农村饮水工程维修养护</t>
  </si>
  <si>
    <t>小型病险水库除险加固</t>
  </si>
  <si>
    <t>治理崩岗</t>
  </si>
  <si>
    <t>节约用水</t>
  </si>
  <si>
    <t>山洪沟治理</t>
  </si>
  <si>
    <t>小型水库工程设施维修养护</t>
  </si>
  <si>
    <t>黑土区侵蚀沟治理及黄土高原塬面保护</t>
  </si>
  <si>
    <t>农村基层防汛预警预报体系建设</t>
  </si>
  <si>
    <t>山洪灾害防治非工程措施设施维修养护</t>
  </si>
  <si>
    <r>
      <rPr>
        <sz val="10"/>
        <rFont val="宋体"/>
        <family val="3"/>
        <charset val="134"/>
      </rPr>
      <t>水土保持工程建设以奖代补试点</t>
    </r>
    <r>
      <rPr>
        <sz val="10"/>
        <color rgb="FF00B050"/>
        <rFont val="宋体"/>
        <family val="3"/>
        <charset val="134"/>
      </rPr>
      <t>县</t>
    </r>
  </si>
  <si>
    <t>河湖管护</t>
  </si>
  <si>
    <t>农业水价综合改革</t>
  </si>
  <si>
    <r>
      <t>批复</t>
    </r>
    <r>
      <rPr>
        <b/>
        <sz val="10"/>
        <rFont val="宋体 (正文)"/>
        <charset val="134"/>
      </rPr>
      <t>2020</t>
    </r>
    <r>
      <rPr>
        <b/>
        <sz val="10"/>
        <rFont val="宋体"/>
        <family val="3"/>
        <charset val="134"/>
        <scheme val="minor"/>
      </rPr>
      <t>年投资</t>
    </r>
  </si>
  <si>
    <r>
      <t>截至</t>
    </r>
    <r>
      <rPr>
        <b/>
        <sz val="10"/>
        <rFont val="宋体 (正文)"/>
        <charset val="134"/>
      </rPr>
      <t>2020</t>
    </r>
    <r>
      <rPr>
        <b/>
        <sz val="10"/>
        <rFont val="宋体"/>
        <family val="3"/>
        <charset val="134"/>
        <scheme val="minor"/>
      </rPr>
      <t>年12月底</t>
    </r>
  </si>
  <si>
    <t>海安市</t>
    <phoneticPr fontId="6" type="noConversion"/>
  </si>
  <si>
    <t>农业水价综合改革</t>
    <phoneticPr fontId="6" type="noConversion"/>
  </si>
  <si>
    <t>如皋市</t>
    <phoneticPr fontId="6" type="noConversion"/>
  </si>
  <si>
    <t>如东县</t>
    <phoneticPr fontId="6" type="noConversion"/>
  </si>
  <si>
    <t>通州市</t>
    <phoneticPr fontId="6" type="noConversion"/>
  </si>
  <si>
    <t>海门区</t>
    <phoneticPr fontId="6" type="noConversion"/>
  </si>
  <si>
    <t>启东市</t>
    <phoneticPr fontId="6" type="noConversion"/>
  </si>
  <si>
    <r>
      <t>截至</t>
    </r>
    <r>
      <rPr>
        <b/>
        <sz val="10"/>
        <rFont val="宋体 (正文)"/>
        <charset val="134"/>
      </rPr>
      <t>2021</t>
    </r>
    <r>
      <rPr>
        <b/>
        <sz val="10"/>
        <rFont val="宋体"/>
        <family val="3"/>
        <charset val="134"/>
        <scheme val="minor"/>
      </rPr>
      <t>年6月底</t>
    </r>
  </si>
  <si>
    <t>江苏省2020年度中央水利发展资金项目实施情况汇总表</t>
    <phoneticPr fontId="6" type="noConversion"/>
  </si>
  <si>
    <t>六</t>
    <phoneticPr fontId="6" type="noConversion"/>
  </si>
  <si>
    <t>一</t>
    <phoneticPr fontId="6" type="noConversion"/>
  </si>
  <si>
    <t>江北新区</t>
    <phoneticPr fontId="6" type="noConversion"/>
  </si>
  <si>
    <t>栖霞区</t>
    <phoneticPr fontId="6" type="noConversion"/>
  </si>
  <si>
    <t>雨花台区</t>
    <phoneticPr fontId="6" type="noConversion"/>
  </si>
  <si>
    <t>江宁区</t>
    <phoneticPr fontId="6" type="noConversion"/>
  </si>
  <si>
    <t>注：1.此表数据不含脱贫县。
    2.未进行特殊说明时，表中所填数据均截至2021年6月30日。
    3.以县为单元按各支出方向填报合计值，项目具体实施情况表由县级填写报省厅备查，此表中县级各项合计值需与县填报的实施情况表数据一致。
    4.农村基层防汛预报预警体系建设县、水系连通及农村水系综合整治试点县数、河湖管护、农业水价综合改革项目数按实施的县数统计，如：XX县实施了农村基层防汛预报预警体系建设项目，则对应项目数直接填1；
    5.项目产出指标及效益指标只统计已完工项目。
    6.跨年度项目，如已完成当年任务，可统计产出指标，但不统计效益指标。
    7.项目一级分类、二级分类设置了下拉选项菜单，用户点击单元格右侧▼，从中选择相应信息即可，二级分类可依照下拉选项菜单目录自行增加。</t>
    <phoneticPr fontId="6" type="noConversion"/>
  </si>
  <si>
    <t>六合区</t>
    <phoneticPr fontId="6" type="noConversion"/>
  </si>
  <si>
    <t>浦口区</t>
    <phoneticPr fontId="6" type="noConversion"/>
  </si>
  <si>
    <t xml:space="preserve">浦口区 </t>
    <phoneticPr fontId="6" type="noConversion"/>
  </si>
  <si>
    <t>溧水区</t>
    <phoneticPr fontId="6" type="noConversion"/>
  </si>
  <si>
    <t>高淳区</t>
    <phoneticPr fontId="6" type="noConversion"/>
  </si>
  <si>
    <t>三</t>
    <phoneticPr fontId="6" type="noConversion"/>
  </si>
  <si>
    <t>二</t>
    <phoneticPr fontId="6" type="noConversion"/>
  </si>
  <si>
    <t>徐州市直</t>
    <phoneticPr fontId="6" type="noConversion"/>
  </si>
  <si>
    <t>铜山区</t>
    <phoneticPr fontId="6" type="noConversion"/>
  </si>
  <si>
    <t>贾汪区</t>
    <phoneticPr fontId="6" type="noConversion"/>
  </si>
  <si>
    <t>丰  县</t>
    <phoneticPr fontId="6" type="noConversion"/>
  </si>
  <si>
    <t>沛  县</t>
    <phoneticPr fontId="6" type="noConversion"/>
  </si>
  <si>
    <t>睢宁县</t>
    <phoneticPr fontId="6" type="noConversion"/>
  </si>
  <si>
    <t>邳州市</t>
    <phoneticPr fontId="6" type="noConversion"/>
  </si>
  <si>
    <t>新沂市</t>
    <phoneticPr fontId="6" type="noConversion"/>
  </si>
  <si>
    <t>泰州市直</t>
    <phoneticPr fontId="6" type="noConversion"/>
  </si>
  <si>
    <t>海陵区</t>
    <phoneticPr fontId="6" type="noConversion"/>
  </si>
  <si>
    <t>高港区</t>
    <phoneticPr fontId="6" type="noConversion"/>
  </si>
  <si>
    <t>姜堰区</t>
    <phoneticPr fontId="6" type="noConversion"/>
  </si>
  <si>
    <t>靖江市</t>
    <phoneticPr fontId="6" type="noConversion"/>
  </si>
  <si>
    <t>泰兴市</t>
    <phoneticPr fontId="6" type="noConversion"/>
  </si>
  <si>
    <t>兴化市</t>
    <phoneticPr fontId="6" type="noConversion"/>
  </si>
  <si>
    <t>五</t>
    <phoneticPr fontId="6" type="noConversion"/>
  </si>
  <si>
    <t>水资源节约与保护</t>
    <phoneticPr fontId="6" type="noConversion"/>
  </si>
  <si>
    <t>吴江区</t>
    <phoneticPr fontId="6" type="noConversion"/>
  </si>
  <si>
    <t>吴中区</t>
    <phoneticPr fontId="6" type="noConversion"/>
  </si>
  <si>
    <t>相城区</t>
    <phoneticPr fontId="6" type="noConversion"/>
  </si>
  <si>
    <t>张家港</t>
    <phoneticPr fontId="6" type="noConversion"/>
  </si>
  <si>
    <t>常熟市</t>
    <phoneticPr fontId="6" type="noConversion"/>
  </si>
  <si>
    <t>太仓市</t>
    <phoneticPr fontId="6" type="noConversion"/>
  </si>
  <si>
    <t>昆山市</t>
    <phoneticPr fontId="6" type="noConversion"/>
  </si>
  <si>
    <t>水土保持重点建设工程</t>
    <phoneticPr fontId="6" type="noConversion"/>
  </si>
  <si>
    <t>最严格水资源管理制度考核</t>
    <phoneticPr fontId="6" type="noConversion"/>
  </si>
  <si>
    <t>锡山区</t>
    <phoneticPr fontId="6" type="noConversion"/>
  </si>
  <si>
    <t>惠山区</t>
    <phoneticPr fontId="6" type="noConversion"/>
  </si>
  <si>
    <t>江阴市</t>
    <phoneticPr fontId="6" type="noConversion"/>
  </si>
  <si>
    <t>宜兴市</t>
    <phoneticPr fontId="6" type="noConversion"/>
  </si>
  <si>
    <t>四</t>
    <phoneticPr fontId="6" type="noConversion"/>
  </si>
  <si>
    <t>金坛区</t>
    <phoneticPr fontId="6" type="noConversion"/>
  </si>
  <si>
    <t>武进区</t>
    <phoneticPr fontId="6" type="noConversion"/>
  </si>
  <si>
    <t>新北区</t>
    <phoneticPr fontId="6" type="noConversion"/>
  </si>
  <si>
    <t>天宁区</t>
    <phoneticPr fontId="6" type="noConversion"/>
  </si>
  <si>
    <t>钟楼区</t>
    <phoneticPr fontId="6" type="noConversion"/>
  </si>
  <si>
    <t>溧阳市</t>
    <phoneticPr fontId="6" type="noConversion"/>
  </si>
  <si>
    <t>七</t>
    <phoneticPr fontId="6" type="noConversion"/>
  </si>
  <si>
    <t>赣榆区</t>
    <phoneticPr fontId="6" type="noConversion"/>
  </si>
  <si>
    <t>200—3000平方公里中小河流治理</t>
    <phoneticPr fontId="6" type="noConversion"/>
  </si>
  <si>
    <t>海州区</t>
    <phoneticPr fontId="6" type="noConversion"/>
  </si>
  <si>
    <t>连云区</t>
    <phoneticPr fontId="6" type="noConversion"/>
  </si>
  <si>
    <t>东海县</t>
    <phoneticPr fontId="6" type="noConversion"/>
  </si>
  <si>
    <t>灌云县</t>
    <phoneticPr fontId="6" type="noConversion"/>
  </si>
  <si>
    <t>灌南县</t>
    <phoneticPr fontId="6" type="noConversion"/>
  </si>
  <si>
    <t>八</t>
    <phoneticPr fontId="6" type="noConversion"/>
  </si>
  <si>
    <t>淮安区</t>
    <phoneticPr fontId="6" type="noConversion"/>
  </si>
  <si>
    <t>淮阴区</t>
    <phoneticPr fontId="6" type="noConversion"/>
  </si>
  <si>
    <t>清江浦区</t>
    <phoneticPr fontId="6" type="noConversion"/>
  </si>
  <si>
    <t>洪泽区</t>
    <phoneticPr fontId="6" type="noConversion"/>
  </si>
  <si>
    <t>节约用水</t>
    <phoneticPr fontId="6" type="noConversion"/>
  </si>
  <si>
    <t>盱眙县</t>
    <phoneticPr fontId="6" type="noConversion"/>
  </si>
  <si>
    <t>金湖县</t>
    <phoneticPr fontId="6" type="noConversion"/>
  </si>
  <si>
    <t>涟水县</t>
    <phoneticPr fontId="6" type="noConversion"/>
  </si>
  <si>
    <t>九</t>
    <phoneticPr fontId="6" type="noConversion"/>
  </si>
  <si>
    <t>南京市直</t>
    <phoneticPr fontId="6" type="noConversion"/>
  </si>
  <si>
    <t>无锡市直</t>
    <phoneticPr fontId="6" type="noConversion"/>
  </si>
  <si>
    <t>常州市直</t>
    <phoneticPr fontId="6" type="noConversion"/>
  </si>
  <si>
    <t>苏州市直</t>
    <phoneticPr fontId="6" type="noConversion"/>
  </si>
  <si>
    <t>南通市直</t>
    <phoneticPr fontId="6" type="noConversion"/>
  </si>
  <si>
    <t>连云港市直</t>
    <phoneticPr fontId="6" type="noConversion"/>
  </si>
  <si>
    <t>淮安市直</t>
    <phoneticPr fontId="6" type="noConversion"/>
  </si>
  <si>
    <t>东台市</t>
    <phoneticPr fontId="6" type="noConversion"/>
  </si>
  <si>
    <t>大丰区</t>
    <phoneticPr fontId="6" type="noConversion"/>
  </si>
  <si>
    <t>盐都区</t>
    <phoneticPr fontId="6" type="noConversion"/>
  </si>
  <si>
    <t>亭湖区</t>
    <phoneticPr fontId="6" type="noConversion"/>
  </si>
  <si>
    <t>建湖县</t>
    <phoneticPr fontId="6" type="noConversion"/>
  </si>
  <si>
    <t>射阳县</t>
    <phoneticPr fontId="6" type="noConversion"/>
  </si>
  <si>
    <t>阜宁县</t>
    <phoneticPr fontId="6" type="noConversion"/>
  </si>
  <si>
    <t>山洪灾害防治</t>
    <phoneticPr fontId="6" type="noConversion"/>
  </si>
  <si>
    <t>滨海县</t>
  </si>
  <si>
    <t>响水县</t>
    <phoneticPr fontId="6" type="noConversion"/>
  </si>
  <si>
    <t xml:space="preserve"> 盐城市直</t>
    <phoneticPr fontId="6" type="noConversion"/>
  </si>
  <si>
    <t>扬州市直</t>
    <phoneticPr fontId="6" type="noConversion"/>
  </si>
  <si>
    <t>江都区</t>
    <phoneticPr fontId="6" type="noConversion"/>
  </si>
  <si>
    <t>邗江区</t>
    <phoneticPr fontId="6" type="noConversion"/>
  </si>
  <si>
    <t>广陵区</t>
    <phoneticPr fontId="6" type="noConversion"/>
  </si>
  <si>
    <t>宝应县</t>
    <phoneticPr fontId="6" type="noConversion"/>
  </si>
  <si>
    <t>高邮市</t>
    <phoneticPr fontId="6" type="noConversion"/>
  </si>
  <si>
    <t>仪征市</t>
    <phoneticPr fontId="6" type="noConversion"/>
  </si>
  <si>
    <t>镇江市直</t>
    <phoneticPr fontId="6" type="noConversion"/>
  </si>
  <si>
    <t>丹徒区</t>
    <phoneticPr fontId="6" type="noConversion"/>
  </si>
  <si>
    <t>京口区</t>
    <phoneticPr fontId="6" type="noConversion"/>
  </si>
  <si>
    <t>润州区</t>
    <phoneticPr fontId="6" type="noConversion"/>
  </si>
  <si>
    <t>新  区</t>
    <phoneticPr fontId="6" type="noConversion"/>
  </si>
  <si>
    <t>丹阳市</t>
    <phoneticPr fontId="6" type="noConversion"/>
  </si>
  <si>
    <t>句容市</t>
    <phoneticPr fontId="6" type="noConversion"/>
  </si>
  <si>
    <t>扬中市</t>
    <phoneticPr fontId="6" type="noConversion"/>
  </si>
  <si>
    <t>滨湖区</t>
    <phoneticPr fontId="6" type="noConversion"/>
  </si>
  <si>
    <t>梁溪区</t>
    <phoneticPr fontId="6" type="noConversion"/>
  </si>
  <si>
    <t>十</t>
    <phoneticPr fontId="6" type="noConversion"/>
  </si>
  <si>
    <t>十一</t>
    <phoneticPr fontId="6" type="noConversion"/>
  </si>
  <si>
    <t>十二</t>
    <phoneticPr fontId="6" type="noConversion"/>
  </si>
  <si>
    <t>十三</t>
    <phoneticPr fontId="6" type="noConversion"/>
  </si>
  <si>
    <t>灌云县</t>
    <phoneticPr fontId="6" type="noConversion"/>
  </si>
  <si>
    <t>十四</t>
    <phoneticPr fontId="6" type="noConversion"/>
  </si>
  <si>
    <t>河湖水系连通</t>
    <phoneticPr fontId="6" type="noConversion"/>
  </si>
  <si>
    <t>河湖水系连通</t>
    <phoneticPr fontId="6" type="noConversion"/>
  </si>
  <si>
    <t>沭阳县</t>
  </si>
  <si>
    <t>泗阳县</t>
  </si>
  <si>
    <t>泗洪县</t>
  </si>
  <si>
    <t>宿豫区</t>
  </si>
  <si>
    <t>宿城区</t>
  </si>
  <si>
    <t>经开区</t>
  </si>
  <si>
    <t>湖滨新区</t>
  </si>
  <si>
    <t>苏宿园区</t>
  </si>
  <si>
    <t>洋河新区</t>
  </si>
  <si>
    <t>厅机关</t>
    <phoneticPr fontId="6" type="noConversion"/>
  </si>
  <si>
    <t>水文局</t>
    <phoneticPr fontId="6" type="noConversion"/>
  </si>
  <si>
    <t>水资源中心</t>
    <phoneticPr fontId="6" type="noConversion"/>
  </si>
  <si>
    <t>厅直管理处</t>
    <phoneticPr fontId="6" type="noConversion"/>
  </si>
  <si>
    <t>宿迁市直</t>
    <phoneticPr fontId="6" type="noConversion"/>
  </si>
  <si>
    <t>分项合计</t>
    <phoneticPr fontId="6" type="noConversion"/>
  </si>
  <si>
    <t>南京小计</t>
    <phoneticPr fontId="6" type="noConversion"/>
  </si>
  <si>
    <t>无锡小计</t>
    <phoneticPr fontId="6" type="noConversion"/>
  </si>
  <si>
    <t>徐州小计</t>
    <phoneticPr fontId="6" type="noConversion"/>
  </si>
  <si>
    <t>常州小计</t>
    <phoneticPr fontId="6" type="noConversion"/>
  </si>
  <si>
    <t>苏州小计</t>
    <phoneticPr fontId="6" type="noConversion"/>
  </si>
  <si>
    <t>南通小计</t>
    <phoneticPr fontId="6" type="noConversion"/>
  </si>
  <si>
    <t>连云港小计</t>
    <phoneticPr fontId="6" type="noConversion"/>
  </si>
  <si>
    <t>淮安小计</t>
    <phoneticPr fontId="6" type="noConversion"/>
  </si>
  <si>
    <t>盐城小计</t>
    <phoneticPr fontId="6" type="noConversion"/>
  </si>
  <si>
    <t>扬州小计</t>
    <phoneticPr fontId="6" type="noConversion"/>
  </si>
  <si>
    <t>镇江小计</t>
    <phoneticPr fontId="6" type="noConversion"/>
  </si>
  <si>
    <t>泰州小计</t>
    <phoneticPr fontId="6" type="noConversion"/>
  </si>
  <si>
    <t>宿迁小计</t>
    <phoneticPr fontId="6" type="noConversion"/>
  </si>
  <si>
    <t>省本级小计</t>
    <phoneticPr fontId="6" type="noConversion"/>
  </si>
  <si>
    <t>一</t>
    <phoneticPr fontId="6" type="noConversion"/>
  </si>
  <si>
    <t>二</t>
    <phoneticPr fontId="6" type="noConversion"/>
  </si>
  <si>
    <t>三</t>
    <phoneticPr fontId="6" type="noConversion"/>
  </si>
  <si>
    <t>四</t>
    <phoneticPr fontId="6" type="noConversion"/>
  </si>
  <si>
    <t>五</t>
    <phoneticPr fontId="6" type="noConversion"/>
  </si>
  <si>
    <t>六</t>
    <phoneticPr fontId="6" type="noConversion"/>
  </si>
  <si>
    <t>七</t>
    <phoneticPr fontId="6" type="noConversion"/>
  </si>
  <si>
    <t>八</t>
    <phoneticPr fontId="6" type="noConversion"/>
  </si>
  <si>
    <t>九</t>
    <phoneticPr fontId="6" type="noConversion"/>
  </si>
  <si>
    <t>江苏省2020年度中央水利发展资金项目实施情况汇总表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</si>
</sst>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_ "/>
    <numFmt numFmtId="177" formatCode="0.00_ "/>
    <numFmt numFmtId="178" formatCode="0_ "/>
    <numFmt numFmtId="179" formatCode="0_);[Red]\(0\)"/>
    <numFmt numFmtId="180" formatCode="0.0_);[Red]\(0.0\)"/>
    <numFmt numFmtId="181" formatCode="#,##0_);[Red]\(#,##0\)"/>
    <numFmt numFmtId="182" formatCode="#,##0_ "/>
    <numFmt numFmtId="183" formatCode="#,##0.0_);[Red]\(#,##0.0\)"/>
  </numFmts>
  <fonts count="21">
    <font>
      <sz val="12"/>
      <name val="宋体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0"/>
      <color rgb="FF00B05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9"/>
      <name val="Times New Roman"/>
      <family val="1"/>
    </font>
    <font>
      <sz val="10"/>
      <name val="宋体"/>
      <family val="3"/>
      <charset val="134"/>
      <scheme val="minor"/>
    </font>
    <font>
      <sz val="16"/>
      <name val="仿宋_GB2312"/>
      <family val="3"/>
      <charset val="134"/>
    </font>
    <font>
      <sz val="12"/>
      <name val="Times New Roman"/>
      <family val="1"/>
    </font>
    <font>
      <sz val="16"/>
      <name val="黑体"/>
      <family val="3"/>
      <charset val="134"/>
    </font>
    <font>
      <b/>
      <sz val="10"/>
      <name val="宋体"/>
      <family val="3"/>
      <charset val="134"/>
    </font>
    <font>
      <b/>
      <sz val="10"/>
      <name val="宋体 (正文)"/>
      <charset val="134"/>
    </font>
    <font>
      <b/>
      <sz val="9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rgb="FF000000"/>
      <name val="宋体"/>
      <family val="3"/>
      <charset val="134"/>
    </font>
    <font>
      <sz val="8"/>
      <name val="宋体"/>
      <family val="3"/>
      <charset val="134"/>
      <scheme val="minor"/>
    </font>
    <font>
      <sz val="1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2" fillId="0" borderId="0"/>
    <xf numFmtId="0" fontId="4" fillId="0" borderId="0">
      <alignment vertical="center"/>
    </xf>
    <xf numFmtId="0" fontId="2" fillId="0" borderId="0"/>
    <xf numFmtId="0" fontId="2" fillId="0" borderId="0">
      <alignment vertical="center"/>
    </xf>
    <xf numFmtId="0" fontId="3" fillId="0" borderId="0"/>
    <xf numFmtId="0" fontId="17" fillId="0" borderId="0"/>
    <xf numFmtId="0" fontId="18" fillId="0" borderId="0">
      <alignment vertical="center"/>
    </xf>
    <xf numFmtId="0" fontId="2" fillId="0" borderId="0"/>
    <xf numFmtId="0" fontId="2" fillId="0" borderId="0"/>
  </cellStyleXfs>
  <cellXfs count="137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7" fillId="2" borderId="2" xfId="3" applyFont="1" applyFill="1" applyBorder="1" applyAlignment="1">
      <alignment vertical="center" wrapText="1"/>
    </xf>
    <xf numFmtId="0" fontId="7" fillId="2" borderId="2" xfId="1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0" fontId="9" fillId="2" borderId="0" xfId="0" applyFont="1" applyFill="1" applyBorder="1" applyAlignment="1">
      <alignment vertical="center"/>
    </xf>
    <xf numFmtId="2" fontId="9" fillId="2" borderId="0" xfId="0" applyNumberFormat="1" applyFont="1" applyFill="1" applyBorder="1" applyAlignment="1">
      <alignment vertical="center"/>
    </xf>
    <xf numFmtId="176" fontId="9" fillId="2" borderId="0" xfId="0" applyNumberFormat="1" applyFont="1" applyFill="1" applyBorder="1" applyAlignment="1">
      <alignment vertical="center"/>
    </xf>
    <xf numFmtId="0" fontId="9" fillId="2" borderId="0" xfId="0" applyFont="1" applyFill="1" applyBorder="1"/>
    <xf numFmtId="177" fontId="9" fillId="2" borderId="0" xfId="0" applyNumberFormat="1" applyFont="1" applyFill="1" applyBorder="1" applyAlignment="1">
      <alignment vertical="center"/>
    </xf>
    <xf numFmtId="176" fontId="7" fillId="2" borderId="0" xfId="0" applyNumberFormat="1" applyFont="1" applyFill="1" applyBorder="1" applyAlignment="1">
      <alignment vertical="center"/>
    </xf>
    <xf numFmtId="176" fontId="9" fillId="2" borderId="0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180" fontId="9" fillId="2" borderId="2" xfId="4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7" fillId="2" borderId="2" xfId="1" applyFont="1" applyFill="1" applyBorder="1" applyAlignment="1">
      <alignment horizontal="center" vertical="center" wrapText="1"/>
    </xf>
    <xf numFmtId="182" fontId="7" fillId="2" borderId="2" xfId="0" applyNumberFormat="1" applyFont="1" applyFill="1" applyBorder="1" applyAlignment="1">
      <alignment horizontal="center" vertical="center" wrapText="1"/>
    </xf>
    <xf numFmtId="180" fontId="7" fillId="2" borderId="2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 wrapText="1"/>
    </xf>
    <xf numFmtId="181" fontId="7" fillId="2" borderId="2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vertical="center" wrapText="1"/>
    </xf>
    <xf numFmtId="0" fontId="9" fillId="2" borderId="2" xfId="3" applyFont="1" applyFill="1" applyBorder="1" applyAlignment="1">
      <alignment horizontal="center" vertical="center" wrapText="1"/>
    </xf>
    <xf numFmtId="181" fontId="9" fillId="2" borderId="2" xfId="4" applyNumberFormat="1" applyFont="1" applyFill="1" applyBorder="1" applyAlignment="1">
      <alignment horizontal="center" vertical="center" wrapText="1"/>
    </xf>
    <xf numFmtId="180" fontId="9" fillId="2" borderId="2" xfId="3" applyNumberFormat="1" applyFont="1" applyFill="1" applyBorder="1" applyAlignment="1">
      <alignment horizontal="center" vertical="center" wrapText="1"/>
    </xf>
    <xf numFmtId="179" fontId="9" fillId="2" borderId="2" xfId="4" applyNumberFormat="1" applyFont="1" applyFill="1" applyBorder="1" applyAlignment="1">
      <alignment horizontal="center" vertical="center" wrapText="1"/>
    </xf>
    <xf numFmtId="180" fontId="9" fillId="2" borderId="2" xfId="3" applyNumberFormat="1" applyFont="1" applyFill="1" applyBorder="1" applyAlignment="1">
      <alignment horizontal="center" vertical="center"/>
    </xf>
    <xf numFmtId="181" fontId="9" fillId="2" borderId="2" xfId="3" applyNumberFormat="1" applyFont="1" applyFill="1" applyBorder="1" applyAlignment="1">
      <alignment horizontal="center" vertical="center" wrapText="1"/>
    </xf>
    <xf numFmtId="179" fontId="9" fillId="2" borderId="2" xfId="3" applyNumberFormat="1" applyFont="1" applyFill="1" applyBorder="1" applyAlignment="1">
      <alignment horizontal="center" vertical="center" wrapText="1"/>
    </xf>
    <xf numFmtId="180" fontId="9" fillId="2" borderId="2" xfId="2" applyNumberFormat="1" applyFont="1" applyFill="1" applyBorder="1" applyAlignment="1">
      <alignment horizontal="center" vertical="center"/>
    </xf>
    <xf numFmtId="180" fontId="9" fillId="2" borderId="2" xfId="1" applyNumberFormat="1" applyFont="1" applyFill="1" applyBorder="1" applyAlignment="1">
      <alignment horizontal="center" vertical="center" wrapText="1"/>
    </xf>
    <xf numFmtId="180" fontId="9" fillId="2" borderId="0" xfId="0" applyNumberFormat="1" applyFont="1" applyFill="1" applyAlignment="1">
      <alignment vertical="center"/>
    </xf>
    <xf numFmtId="180" fontId="7" fillId="2" borderId="2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/>
    </xf>
    <xf numFmtId="180" fontId="9" fillId="2" borderId="2" xfId="0" applyNumberFormat="1" applyFont="1" applyFill="1" applyBorder="1" applyAlignment="1">
      <alignment vertical="center"/>
    </xf>
    <xf numFmtId="180" fontId="9" fillId="2" borderId="0" xfId="0" applyNumberFormat="1" applyFont="1" applyFill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7" fillId="2" borderId="2" xfId="3" applyFont="1" applyFill="1" applyBorder="1" applyAlignment="1">
      <alignment horizontal="center" vertical="center" wrapText="1"/>
    </xf>
    <xf numFmtId="181" fontId="7" fillId="2" borderId="2" xfId="3" applyNumberFormat="1" applyFont="1" applyFill="1" applyBorder="1" applyAlignment="1">
      <alignment horizontal="center" vertical="center" wrapText="1"/>
    </xf>
    <xf numFmtId="180" fontId="9" fillId="2" borderId="2" xfId="0" applyNumberFormat="1" applyFont="1" applyFill="1" applyBorder="1" applyAlignment="1">
      <alignment horizontal="center" vertical="center" wrapText="1"/>
    </xf>
    <xf numFmtId="180" fontId="9" fillId="2" borderId="2" xfId="0" applyNumberFormat="1" applyFont="1" applyFill="1" applyBorder="1" applyAlignment="1">
      <alignment horizontal="center" vertical="center"/>
    </xf>
    <xf numFmtId="181" fontId="9" fillId="2" borderId="2" xfId="0" applyNumberFormat="1" applyFont="1" applyFill="1" applyBorder="1" applyAlignment="1">
      <alignment horizontal="center" vertical="center" wrapText="1"/>
    </xf>
    <xf numFmtId="179" fontId="9" fillId="2" borderId="2" xfId="0" applyNumberFormat="1" applyFont="1" applyFill="1" applyBorder="1" applyAlignment="1">
      <alignment horizontal="center" vertical="center" wrapText="1"/>
    </xf>
    <xf numFmtId="176" fontId="9" fillId="2" borderId="2" xfId="4" applyNumberFormat="1" applyFont="1" applyFill="1" applyBorder="1" applyAlignment="1">
      <alignment horizontal="center" vertical="center" wrapText="1"/>
    </xf>
    <xf numFmtId="180" fontId="9" fillId="2" borderId="2" xfId="8" applyNumberFormat="1" applyFont="1" applyFill="1" applyBorder="1" applyAlignment="1">
      <alignment horizontal="center" vertical="center" wrapText="1"/>
    </xf>
    <xf numFmtId="0" fontId="9" fillId="2" borderId="2" xfId="8" applyFont="1" applyFill="1" applyBorder="1" applyAlignment="1">
      <alignment horizontal="center" vertical="center" wrapText="1"/>
    </xf>
    <xf numFmtId="181" fontId="9" fillId="2" borderId="2" xfId="8" applyNumberFormat="1" applyFont="1" applyFill="1" applyBorder="1" applyAlignment="1">
      <alignment horizontal="center" vertical="center" wrapText="1"/>
    </xf>
    <xf numFmtId="179" fontId="9" fillId="2" borderId="2" xfId="8" applyNumberFormat="1" applyFont="1" applyFill="1" applyBorder="1" applyAlignment="1">
      <alignment horizontal="center" vertical="center" wrapText="1"/>
    </xf>
    <xf numFmtId="180" fontId="9" fillId="2" borderId="2" xfId="8" applyNumberFormat="1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20" fillId="2" borderId="2" xfId="0" applyFont="1" applyFill="1" applyBorder="1" applyAlignment="1">
      <alignment horizontal="left" vertical="center" wrapText="1"/>
    </xf>
    <xf numFmtId="180" fontId="7" fillId="2" borderId="2" xfId="2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180" fontId="7" fillId="2" borderId="2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180" fontId="8" fillId="2" borderId="0" xfId="0" applyNumberFormat="1" applyFont="1" applyFill="1" applyAlignment="1">
      <alignment vertical="center"/>
    </xf>
    <xf numFmtId="181" fontId="9" fillId="2" borderId="2" xfId="4" applyNumberFormat="1" applyFont="1" applyFill="1" applyBorder="1" applyAlignment="1">
      <alignment horizontal="center" vertical="center" shrinkToFit="1"/>
    </xf>
    <xf numFmtId="180" fontId="9" fillId="2" borderId="2" xfId="4" applyNumberFormat="1" applyFont="1" applyFill="1" applyBorder="1" applyAlignment="1">
      <alignment horizontal="center" vertical="center" shrinkToFit="1"/>
    </xf>
    <xf numFmtId="180" fontId="9" fillId="2" borderId="2" xfId="0" applyNumberFormat="1" applyFont="1" applyFill="1" applyBorder="1" applyAlignment="1">
      <alignment horizontal="center" vertical="center" shrinkToFit="1"/>
    </xf>
    <xf numFmtId="181" fontId="9" fillId="2" borderId="2" xfId="0" applyNumberFormat="1" applyFont="1" applyFill="1" applyBorder="1" applyAlignment="1">
      <alignment horizontal="center" vertical="center" shrinkToFit="1"/>
    </xf>
    <xf numFmtId="178" fontId="9" fillId="2" borderId="2" xfId="4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/>
    </xf>
    <xf numFmtId="176" fontId="9" fillId="2" borderId="2" xfId="0" applyNumberFormat="1" applyFont="1" applyFill="1" applyBorder="1" applyAlignment="1">
      <alignment horizontal="center" vertical="center" wrapText="1"/>
    </xf>
    <xf numFmtId="183" fontId="7" fillId="2" borderId="2" xfId="0" applyNumberFormat="1" applyFont="1" applyFill="1" applyBorder="1" applyAlignment="1">
      <alignment horizontal="center" vertical="center" wrapText="1"/>
    </xf>
    <xf numFmtId="183" fontId="9" fillId="2" borderId="2" xfId="4" applyNumberFormat="1" applyFont="1" applyFill="1" applyBorder="1" applyAlignment="1">
      <alignment horizontal="center" vertical="center" wrapText="1"/>
    </xf>
    <xf numFmtId="0" fontId="7" fillId="2" borderId="2" xfId="4" applyFont="1" applyFill="1" applyBorder="1" applyAlignment="1">
      <alignment horizontal="center" vertical="center" wrapText="1"/>
    </xf>
    <xf numFmtId="181" fontId="7" fillId="2" borderId="2" xfId="0" applyNumberFormat="1" applyFont="1" applyFill="1" applyBorder="1" applyAlignment="1">
      <alignment vertical="center"/>
    </xf>
    <xf numFmtId="180" fontId="7" fillId="2" borderId="2" xfId="0" applyNumberFormat="1" applyFont="1" applyFill="1" applyBorder="1" applyAlignment="1">
      <alignment vertical="center"/>
    </xf>
    <xf numFmtId="181" fontId="7" fillId="2" borderId="2" xfId="0" applyNumberFormat="1" applyFont="1" applyFill="1" applyBorder="1" applyAlignment="1">
      <alignment horizontal="center" vertical="center"/>
    </xf>
    <xf numFmtId="0" fontId="1" fillId="2" borderId="0" xfId="3" applyFont="1" applyFill="1" applyAlignment="1">
      <alignment horizontal="center" vertical="center"/>
    </xf>
    <xf numFmtId="0" fontId="19" fillId="2" borderId="2" xfId="3" applyFont="1" applyFill="1" applyBorder="1" applyAlignment="1">
      <alignment horizontal="left" vertical="center" wrapText="1"/>
    </xf>
    <xf numFmtId="0" fontId="19" fillId="2" borderId="2" xfId="3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9" fillId="2" borderId="2" xfId="4" applyNumberFormat="1" applyFont="1" applyFill="1" applyBorder="1" applyAlignment="1">
      <alignment horizontal="center" vertical="center" wrapText="1"/>
    </xf>
    <xf numFmtId="180" fontId="9" fillId="2" borderId="2" xfId="2" applyNumberFormat="1" applyFont="1" applyFill="1" applyBorder="1" applyAlignment="1">
      <alignment vertical="center"/>
    </xf>
    <xf numFmtId="180" fontId="9" fillId="2" borderId="2" xfId="3" applyNumberFormat="1" applyFont="1" applyFill="1" applyBorder="1" applyAlignment="1">
      <alignment vertical="center" wrapText="1"/>
    </xf>
    <xf numFmtId="180" fontId="9" fillId="2" borderId="2" xfId="1" applyNumberFormat="1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4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vertical="center" wrapText="1"/>
    </xf>
    <xf numFmtId="0" fontId="9" fillId="2" borderId="2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180" fontId="9" fillId="2" borderId="6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180" fontId="7" fillId="2" borderId="6" xfId="0" applyNumberFormat="1" applyFont="1" applyFill="1" applyBorder="1" applyAlignment="1">
      <alignment horizontal="center" vertical="center" wrapText="1"/>
    </xf>
    <xf numFmtId="180" fontId="9" fillId="2" borderId="6" xfId="3" applyNumberFormat="1" applyFont="1" applyFill="1" applyBorder="1" applyAlignment="1">
      <alignment horizontal="center" vertical="center" wrapText="1"/>
    </xf>
    <xf numFmtId="180" fontId="9" fillId="2" borderId="6" xfId="1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/>
    </xf>
    <xf numFmtId="0" fontId="9" fillId="2" borderId="2" xfId="4" applyFont="1" applyFill="1" applyBorder="1" applyAlignment="1">
      <alignment horizontal="center" vertical="center" wrapText="1"/>
    </xf>
    <xf numFmtId="181" fontId="9" fillId="2" borderId="2" xfId="0" applyNumberFormat="1" applyFont="1" applyFill="1" applyBorder="1" applyAlignment="1">
      <alignment horizontal="center" vertical="center"/>
    </xf>
    <xf numFmtId="181" fontId="9" fillId="2" borderId="2" xfId="0" applyNumberFormat="1" applyFont="1" applyFill="1" applyBorder="1" applyAlignment="1">
      <alignment vertical="center"/>
    </xf>
    <xf numFmtId="179" fontId="9" fillId="2" borderId="2" xfId="0" applyNumberFormat="1" applyFont="1" applyFill="1" applyBorder="1" applyAlignment="1">
      <alignment horizontal="center" vertical="center"/>
    </xf>
    <xf numFmtId="183" fontId="9" fillId="2" borderId="2" xfId="3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8" fontId="9" fillId="2" borderId="2" xfId="3" applyNumberFormat="1" applyFont="1" applyFill="1" applyBorder="1" applyAlignment="1">
      <alignment horizontal="center" vertical="center" wrapText="1"/>
    </xf>
    <xf numFmtId="181" fontId="9" fillId="2" borderId="0" xfId="0" applyNumberFormat="1" applyFont="1" applyFill="1" applyAlignment="1">
      <alignment vertical="center"/>
    </xf>
  </cellXfs>
  <cellStyles count="10">
    <cellStyle name="常规" xfId="0" builtinId="0"/>
    <cellStyle name="常规 2" xfId="4"/>
    <cellStyle name="常规 2 2" xfId="3"/>
    <cellStyle name="常规 2 2 4" xfId="1"/>
    <cellStyle name="常规 3 2" xfId="8"/>
    <cellStyle name="常规 4" xfId="9"/>
    <cellStyle name="常规 6" xfId="2"/>
    <cellStyle name="常规 6 2" xfId="7"/>
    <cellStyle name="样式 1" xfId="5"/>
    <cellStyle name="样式 1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0&#21335;&#36890;&#24066;&#65289;/&#65288;07.01&#20462;&#25913;&#65289;&#38468;&#20214;3--&#21335;&#36890;&#24066;2020&#24180;&#24230;&#27700;&#21033;&#21457;&#23637;&#36164;&#37329;&#39033;&#30446;&#23454;&#26045;&#24773;&#20917;&#27719;&#24635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8&#36830;&#20113;&#28207;&#65289;/&#36195;&#27014;&#21306;&#25253;&#36865;/&#38468;&#20214;3-&#36195;&#27014;&#21306;2020&#24180;&#24230;&#27700;&#21033;&#21457;&#23637;&#36164;&#37329;&#39033;&#30446;&#23454;&#26045;&#24773;&#20917;&#27719;&#24635;&#3492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8&#36830;&#20113;&#28207;&#65289;/&#28023;&#24030;&#21306;&#25253;&#36865;/&#38468;&#20214;3-&#28023;&#24030;&#21306;2020&#24180;&#24230;&#27700;&#21033;&#21457;&#23637;&#36164;&#37329;&#39033;&#30446;&#23454;&#26045;&#24773;&#20917;&#27719;&#24635;&#34920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40065;&#20848;&#27827;/&#38468;&#20214;3&#19996;&#28023;&#21439;2020&#24180;&#24230;&#27700;&#21033;&#21457;&#23637;&#36164;&#37329;&#39033;&#30446;&#23454;&#26045;&#24773;&#20917;&#27719;&#24635;&#34920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8&#36830;&#20113;&#28207;&#65289;/&#28748;&#20113;&#21439;&#25253;&#36865;/&#38468;&#20214;3-&#28748;&#20113;&#21439;2020&#24180;&#24230;&#27700;&#21033;&#21457;&#23637;&#36164;&#37329;&#39033;&#30446;&#23454;&#26045;&#24773;&#20917;&#27719;&#24635;&#3492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8&#36830;&#20113;&#28207;&#65289;/&#28748;&#21335;&#21439;&#25253;&#36865;/&#38468;&#20214;3-&#28748;&#21335;&#21439;2020&#24180;&#24230;&#27700;&#21033;&#21457;&#23637;&#36164;&#37329;&#39033;&#30446;&#23454;&#26045;&#24773;&#20917;&#27719;&#24635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24066;&#26412;&#32423;/&#38468;&#20214;3-&#28142;&#23433;&#24066;2020&#24180;&#24230;&#27700;&#21033;&#21457;&#23637;&#36164;&#37329;&#39033;&#30446;&#23454;&#26045;&#24773;&#20917;&#27719;&#24635;&#34920;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28142;&#38452;&#21306;/&#38468;&#20214;3-&#28142;&#38452;&#21306;2020&#24180;&#24230;&#27700;&#21033;&#21457;&#23637;&#36164;&#37329;&#39033;&#30446;&#23454;&#26045;&#24773;&#20917;&#27719;&#24635;&#34920;%20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27946;&#27901;&#21306;/&#38468;&#20214;3-&#27946;&#27901;&#21306;2020&#24180;&#24230;&#27700;&#21033;&#21457;&#23637;&#36164;&#37329;&#39033;&#30446;&#23454;&#26045;&#24773;&#20917;&#27719;&#24635;&#34920;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30449;&#30489;&#21439;/&#38468;&#20214;3-&#30449;&#30489;&#21439;2020&#24180;&#24230;&#27700;&#21033;&#21457;&#23637;&#36164;&#37329;&#39033;&#30446;&#23454;&#26045;&#24773;&#20917;&#27719;&#24635;&#34920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37329;&#28246;&#21439;/&#38468;&#20214;3-&#37329;&#28246;&#21439;2020&#24180;&#24230;&#27700;&#21033;&#21457;&#23637;&#36164;&#37329;&#39033;&#30446;&#23454;&#26045;&#24773;&#20917;&#27719;&#24635;&#34920;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(4&#26080;&#38177;&#24066;)/&#26080;&#38177;&#24066;&#27700;&#21033;&#23616;&#26412;&#32423;/&#26080;&#38177;&#24066;&#27700;&#21033;&#23616;&#27700;&#36164;&#28304;&#22788;2020&#24180;&#24230;&#27700;&#21033;&#21457;&#23637;&#36164;&#37329;&#39033;&#30446;&#23454;&#26045;&#24773;&#20917;&#27719;&#24635;&#34920;%20(1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1&#28142;&#23433;&#24066;&#65289;/&#28063;&#27700;&#21439;/&#38468;&#20214;3-&#28063;&#27700;&#21439;2020&#24180;&#24230;&#27700;&#21033;&#21457;&#23637;&#36164;&#37329;&#39033;&#30446;&#23454;&#26045;&#24773;&#20917;&#27719;&#24635;&#34920;6.29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30424;\0.&#26700;&#38754;&#25991;&#20214;&#65288;&#19981;&#35201;&#21024;&#38500;&#65289;\2021&#24180;&#36164;&#26009;\&#30465;&#20197;&#19978;&#27700;&#21033;&#21457;&#23637;&#36164;&#37329;&#32489;&#25928;\2020&#24180;&#24230;&#20013;&#22830;&#27700;&#21033;&#21457;&#23637;&#36164;&#37329;&#21457;&#23637;&#32489;&#25928;&#35780;&#20215;\&#30416;&#22478;&#24066;2020&#24180;&#20013;&#22830;&#27700;&#21033;&#21457;&#23637;&#36164;&#37329;&#32489;&#25928;&#35780;&#20215;\&#23556;&#38451;&#21439;2020&#24180;&#24230;&#20013;&#22830;&#36130;&#25919;&#27700;&#21033;&#21457;&#23637;&#36164;&#37329;&#32489;&#25928;&#33258;&#35780;&#25253;&#21578;\&#38468;&#20214;3-&#23556;&#38451;&#21439;2020&#24180;&#24230;&#27700;&#21033;&#21457;&#23637;&#36164;&#37329;&#39033;&#30446;&#23454;&#26045;&#24773;&#20917;&#27719;&#24635;&#34920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30424;\0.&#26700;&#38754;&#25991;&#20214;&#65288;&#19981;&#35201;&#21024;&#38500;&#65289;\2021&#24180;&#36164;&#26009;\&#30465;&#20197;&#19978;&#27700;&#21033;&#21457;&#23637;&#36164;&#37329;&#32489;&#25928;\2020&#24180;&#24230;&#20013;&#22830;&#27700;&#21033;&#21457;&#23637;&#36164;&#37329;&#21457;&#23637;&#32489;&#25928;&#35780;&#20215;\&#20141;&#28246;&#21306;2020&#24180;&#20013;&#22830;&#36130;&#25919;&#27700;&#21033;&#21457;&#23637;&#36164;&#37329;&#32489;&#25928;&#35780;&#20215;\&#38468;&#20214;3-&#20141;&#28246;&#21306;2020&#24180;&#24230;&#27700;&#21033;&#21457;&#23637;&#36164;&#37329;&#39033;&#30446;&#23454;&#26045;&#24773;&#20917;&#27719;&#24635;&#34920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30424;\0.&#26700;&#38754;&#25991;&#20214;&#65288;&#19981;&#35201;&#21024;&#38500;&#65289;\2021&#24180;&#36164;&#26009;\&#30465;&#20197;&#19978;&#27700;&#21033;&#21457;&#23637;&#36164;&#37329;&#32489;&#25928;\2020&#24180;&#24230;&#20013;&#22830;&#27700;&#21033;&#21457;&#23637;&#36164;&#37329;&#21457;&#23637;&#32489;&#25928;&#35780;&#20215;\&#24066;&#26412;&#32423;2020&#24180;&#20013;&#22830;&#27700;&#21033;&#21457;&#23637;&#36164;&#37329;&#33258;&#35780;&#20215;&#25253;&#21578;\2020&#24180;&#24230;&#27700;&#21033;&#21457;&#23637;&#36164;&#37329;&#39033;&#30446;&#23454;&#26045;&#24773;&#20917;&#27719;&#24635;&#34920;&#65288;&#27700;&#36164;&#28304;&#31649;&#29702;&#65289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30424;\0.&#26700;&#38754;&#25991;&#20214;&#65288;&#19981;&#35201;&#21024;&#38500;&#65289;\2021&#24180;&#36164;&#26009;\&#30465;&#20197;&#19978;&#27700;&#21033;&#21457;&#23637;&#36164;&#37329;&#32489;&#25928;\2020&#24180;&#24230;&#20013;&#22830;&#27700;&#21033;&#21457;&#23637;&#36164;&#37329;&#21457;&#23637;&#32489;&#25928;&#35780;&#20215;\&#28392;&#28023;&#21439;2020&#24180;&#20013;&#22830;&#27700;&#21033;&#21457;&#23637;&#36164;&#37329;&#33258;&#35780;&#20215;&#25253;&#21578;\&#38468;&#20214;3-&#28392;&#28023;&#21439;2020&#24180;&#24230;&#27700;&#21033;&#21457;&#23637;&#36164;&#37329;&#39033;&#30446;&#23454;&#26045;&#24773;&#20917;&#27719;&#24635;&#34920;20210615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30424;\0.&#26700;&#38754;&#25991;&#20214;&#65288;&#19981;&#35201;&#21024;&#38500;&#65289;\2021&#24180;&#36164;&#26009;\&#30465;&#20197;&#19978;&#27700;&#21033;&#21457;&#23637;&#36164;&#37329;&#32489;&#25928;\2020&#24180;&#24230;&#20013;&#22830;&#27700;&#21033;&#21457;&#23637;&#36164;&#37329;&#21457;&#23637;&#32489;&#25928;&#35780;&#20215;\&#19996;&#21488;&#24066;2020&#24180;&#20013;&#22830;&#27700;&#21033;&#21457;&#23637;&#36164;&#37329;&#33258;&#35780;&#20215;&#25253;&#21578;\&#38468;&#20214;3-&#19996;&#21488;&#24066;2020&#24180;&#24230;&#27700;&#21033;&#21457;&#23637;&#36164;&#37329;&#39033;&#30446;&#23454;&#26045;&#24773;&#20917;&#27719;&#24635;&#34920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(3&#38215;&#27743;&#24066;)/&#20025;&#24466;&#21306;2020&#24180;&#24230;&#20013;&#22830;&#36130;&#25919;&#27700;&#21033;&#21457;&#23637;&#36164;&#37329;&#32489;&#25928;&#35780;&#20215;&#26448;&#26009;/&#38468;&#20214;3-&#20025;&#24466;&#21306;2020&#24180;&#24230;&#27700;&#21033;&#21457;&#23637;&#36164;&#37329;&#39033;&#30446;&#23454;&#26045;&#24773;&#20917;&#27719;&#24635;&#34920;%202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(3&#38215;&#27743;&#24066;)/&#20140;&#21475;&#21306;2020&#24180;&#24230;&#20013;&#22830;&#36130;&#25919;&#27700;&#21033;&#21457;&#23637;&#36164;&#37329;&#32489;&#25928;&#35780;&#20215;&#26448;&#26009;/&#38468;&#20214;3-&#20140;&#21475;&#21306;2020&#24180;&#24230;&#27700;&#21033;&#21457;&#23637;&#36164;&#37329;&#39033;&#30446;&#23454;&#26045;&#24773;&#20917;&#27719;&#24635;&#34920;%202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(3&#38215;&#27743;&#24066;)/&#28070;&#24030;&#21306;2020&#24180;&#24230;&#20013;&#22830;&#36130;&#25919;&#27700;&#21033;&#21457;&#23637;&#36164;&#37329;&#32489;&#25928;&#35780;&#20215;&#26448;&#26009;/&#38468;&#20214;3-&#28070;&#24030;&#21306;2020&#24180;&#24230;&#27700;&#21033;&#21457;&#23637;&#36164;&#37329;&#39033;&#30446;&#23454;&#26045;&#24773;&#20917;&#27719;&#24635;&#34920;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(3&#38215;&#27743;&#24066;)/&#38215;&#27743;&#26032;&#21306;2020&#24180;&#24230;&#20013;&#22830;&#36130;&#25919;&#27700;&#21033;&#21457;&#23637;&#36164;&#37329;&#32489;&#25928;&#35780;&#20215;&#26448;&#26009;/&#38468;&#20214;3-&#38215;&#27743;&#26032;&#21306;2020&#24180;&#24230;&#27700;&#21033;&#21457;&#23637;&#36164;&#37329;&#39033;&#30446;&#23454;&#26045;&#24773;&#20917;&#27719;&#24635;&#34920;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(4&#26080;&#38177;&#24066;)/&#38177;&#23665;&#21306;/&#38468;&#20214;3-&#26080;&#38177;&#24066;&#38177;&#23665;&#21306;2020&#24180;&#24230;&#27700;&#21033;&#21457;&#23637;&#36164;&#37329;&#39033;&#30446;&#23454;&#26045;&#24773;&#20917;&#27719;&#24635;&#34920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9987;&#39033;&#36164;&#37329;&#19982;&#32489;&#25928;&#35780;&#20215;/&#32489;&#25928;&#35780;&#20215;/&#20013;&#22830;&#27700;&#21033;&#21457;&#23637;&#36164;&#37329;&#32489;&#25928;/2020&#24180;&#24230;&#20013;&#22830;&#27700;&#21033;&#21457;&#23637;&#36164;&#37329;&#32489;&#25928;&#32771;&#26680;/2020&#24180;&#24230;&#20013;&#22830;&#27700;&#21033;&#21457;&#23637;&#36164;&#37329;&#32489;&#25928;&#35780;&#20215;/&#21508;&#21333;&#20301;&#19978;&#25253;&#26448;&#26009;/&#65288;7&#25196;&#24030;&#65289;/&#37015;&#27743;&#21306;2020&#24180;&#24230;&#20013;&#22830;&#36130;&#25919;&#27700;&#21033;&#21457;&#23637;&#36164;&#37329;&#32489;&#25928;&#33258;&#35780;/&#38468;&#20214;3-&#37015;&#27743;&#21306;2020&#24180;&#24230;&#27700;&#21033;&#21457;&#23637;&#36164;&#37329;&#39033;&#30446;&#23454;&#26045;&#24773;&#20917;&#27719;&#24635;&#34920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9987;&#39033;&#36164;&#37329;&#19982;&#32489;&#25928;&#35780;&#20215;/&#32489;&#25928;&#35780;&#20215;/&#20013;&#22830;&#27700;&#21033;&#21457;&#23637;&#36164;&#37329;&#32489;&#25928;/2020&#24180;&#24230;&#20013;&#22830;&#27700;&#21033;&#21457;&#23637;&#36164;&#37329;&#32489;&#25928;&#32771;&#26680;/2020&#24180;&#24230;&#20013;&#22830;&#27700;&#21033;&#21457;&#23637;&#36164;&#37329;&#32489;&#25928;&#35780;&#20215;/&#21508;&#21333;&#20301;&#19978;&#25253;&#26448;&#26009;/&#65288;7&#25196;&#24030;&#65289;/&#24191;&#38517;&#21306;2020&#24180;&#24230;&#20013;&#22830;&#36130;&#25919;&#27700;&#21033;&#21457;&#23637;&#36164;&#37329;&#32489;&#25928;&#33258;&#35780;/&#38468;&#20214;3-&#24191;&#38517;&#21306;2020&#24180;&#24230;&#27700;&#21033;&#21457;&#23637;&#36164;&#37329;&#39033;&#30446;&#23454;&#26045;&#24773;&#20917;&#27719;&#24635;&#34920;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9987;&#39033;&#36164;&#37329;&#19982;&#32489;&#25928;&#35780;&#20215;/&#32489;&#25928;&#35780;&#20215;/&#20013;&#22830;&#27700;&#21033;&#21457;&#23637;&#36164;&#37329;&#32489;&#25928;/2020&#24180;&#24230;&#20013;&#22830;&#27700;&#21033;&#21457;&#23637;&#36164;&#37329;&#32489;&#25928;&#32771;&#26680;/2020&#24180;&#24230;&#20013;&#22830;&#27700;&#21033;&#21457;&#23637;&#36164;&#37329;&#32489;&#25928;&#35780;&#20215;/&#21508;&#21333;&#20301;&#19978;&#25253;&#26448;&#26009;/&#65288;7&#25196;&#24030;&#65289;/&#39640;&#37038;&#24066;2020&#24180;&#24230;&#20013;&#22830;&#36130;&#25919;&#27700;&#21033;&#21457;&#23637;&#36164;&#37329;&#32489;&#25928;&#33258;&#35780;/&#38468;&#20214;3-&#39640;&#37038;&#24066;2020&#24180;&#24230;&#27700;&#21033;&#21457;&#23637;&#36164;&#37329;&#39033;&#30446;&#23454;&#26045;&#24773;&#20917;&#27719;&#24635;&#34920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9987;&#39033;&#36164;&#37329;&#19982;&#32489;&#25928;&#35780;&#20215;/&#32489;&#25928;&#35780;&#20215;/&#20013;&#22830;&#27700;&#21033;&#21457;&#23637;&#36164;&#37329;&#32489;&#25928;/2020&#24180;&#24230;&#20013;&#22830;&#27700;&#21033;&#21457;&#23637;&#36164;&#37329;&#32489;&#25928;&#32771;&#26680;/2020&#24180;&#24230;&#20013;&#22830;&#27700;&#21033;&#21457;&#23637;&#36164;&#37329;&#32489;&#25928;&#35780;&#20215;/&#21508;&#21333;&#20301;&#19978;&#25253;&#26448;&#26009;/&#65288;7&#25196;&#24030;&#65289;/&#20202;&#24449;&#24066;2020&#24180;&#24230;&#20013;&#22830;&#36130;&#25919;&#27700;&#21033;&#21457;&#23637;&#36164;&#37329;&#32489;&#25928;&#33258;&#35780;/&#38468;&#20214;3-&#20202;&#24449;&#24066;2020&#24180;&#24230;&#27700;&#21033;&#21457;&#23637;&#36164;&#37329;&#39033;&#30446;&#23454;&#26045;&#24773;&#20917;&#27719;&#24635;&#34920;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457;&#35745;&#19994;&#21153;/6.24&#32489;&#25928;&#32771;&#35780;/1&#24066;&#30452;/&#20462;&#27491;&#38468;&#20214;3-&#23487;&#36801;&#24066;&#30452;2020&#24180;&#24230;&#27700;&#21033;&#21457;&#23637;&#36164;&#37329;&#39033;&#30446;&#23454;&#26045;&#24773;&#20917;&#27719;&#24635;&#34920;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457;&#35745;&#19994;&#21153;/6.24&#32489;&#25928;&#32771;&#35780;/4&#27863;&#27946;&#21439;/&#38468;&#20214;3&#12289;&#38468;&#20214;4&#65306;&#27863;&#27946;&#21439;2020&#24180;&#24230;&#27700;&#21033;&#21457;&#23637;&#36164;&#37329;&#32489;&#25928;&#33258;&#35780;&#34920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457;&#35745;&#19994;&#21153;/6.24&#32489;&#25928;&#32771;&#35780;/3&#27863;&#38451;&#21439;/2020&#24180;&#27863;&#38451;&#27700;&#21033;&#23616;&#32489;&#25928;4&#29256;&#26412;/&#38468;&#20214;3-XX&#21439;2020&#24180;&#24230;&#27700;&#21033;&#21457;&#23637;&#36164;&#37329;&#39033;&#30446;&#23454;&#26045;&#24773;&#20917;&#27719;&#24635;&#34920;%202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457;&#35745;&#19994;&#21153;/6.24&#32489;&#25928;&#32771;&#35780;/5&#23487;&#35947;&#21306;/&#38468;&#20214;3-&#23487;&#35947;&#21306;2020&#24180;&#24230;&#27700;&#21033;&#21457;&#23637;&#36164;&#37329;&#39033;&#30446;&#23454;&#26045;&#24773;&#20917;&#27719;&#24635;&#34920;%202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AppData/Local/Temp/360zip$Temp/360$0/&#38468;&#20214;3-XX&#21439;2020&#24180;&#24230;&#27700;&#21033;&#21457;&#23637;&#36164;&#37329;&#39033;&#30446;&#23454;&#26045;&#24773;&#20917;&#27719;&#24635;&#34920;%202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457;&#35745;&#19994;&#21153;/6.24&#32489;&#25928;&#32771;&#35780;/2&#27821;&#38451;&#21439;/&#27821;&#38451;&#21439;2020&#24180;&#24230;&#27700;&#21033;&#21457;&#23637;&#36164;&#37329;&#39033;&#30446;&#23454;&#26045;&#24773;&#20917;&#27719;&#24635;&#34920;%20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(4&#26080;&#38177;&#24066;)/&#24800;&#23665;&#21306;/&#38468;&#20214;3-&#24800;&#23665;&#21306;2020&#24180;&#24230;&#27700;&#21033;&#21457;&#23637;&#36164;&#37329;&#39033;&#30446;&#23454;&#26045;&#24773;&#20917;&#27719;&#24635;&#34920;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2&#24120;&#24030;&#24066;&#65289;/&#24120;&#24030;&#24066;&#30452;/&#38468;&#20214;3-&#26412;&#3242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2&#24120;&#24030;&#24066;&#65289;/&#37329;&#22363;/&#38468;&#20214;3-&#24120;&#24030;&#24066;&#37329;&#22363;&#21306;2020&#24180;&#24230;&#27700;&#21033;&#21457;&#23637;&#36164;&#37329;&#39033;&#30446;&#23454;&#26045;&#24773;&#20917;&#27719;&#24635;&#34920;%20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2&#24120;&#24030;&#24066;&#65289;/&#27494;&#36827;/&#38468;&#20214;3-&#27494;&#36827;&#21306;2020&#24180;&#24230;&#27700;&#21033;&#21457;&#23637;&#36164;&#37329;&#39033;&#30446;&#23454;&#26045;&#24773;&#20917;&#27719;&#24635;&#34920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12&#24120;&#24030;&#24066;&#65289;/&#28327;&#38451;/&#38468;&#20214;3-&#28327;&#38451;&#24066;2020&#24180;&#24230;&#27700;&#21033;&#21457;&#23637;&#36164;&#37329;&#39033;&#30446;&#23454;&#26045;&#24773;&#20917;&#27719;&#24635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8&#36830;&#20113;&#28207;&#65289;/&#36830;&#20113;&#28207;&#24066;&#26412;&#32423;&#25253;&#36865;/&#38468;&#20214;3-&#36830;&#20113;&#28207;&#24066;&#26412;&#32423;2020&#24180;&#24230;&#27700;&#21033;&#21457;&#23637;&#36164;&#37329;&#39033;&#30446;&#23454;&#26045;&#24773;&#20917;&#27719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  <sheetName val="Sheet1"/>
    </sheetNames>
    <sheetDataSet>
      <sheetData sheetId="0" refreshError="1"/>
      <sheetData sheetId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菜单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菜单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菜单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菜单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菜单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/>
      <sheetData sheetId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3"/>
      <sheetName val="附件4"/>
      <sheetName val="附件3菜单"/>
      <sheetName val="附件4菜单"/>
    </sheetNames>
    <sheetDataSet>
      <sheetData sheetId="0"/>
      <sheetData sheetId="1"/>
      <sheetData sheetId="2"/>
      <sheetData sheetId="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/>
      <sheetData sheetId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/>
      <sheetData sheetId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项目汇总表"/>
      <sheetName val="菜单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72"/>
  <sheetViews>
    <sheetView tabSelected="1" view="pageBreakPreview" zoomScaleNormal="100" zoomScaleSheetLayoutView="100" workbookViewId="0">
      <pane xSplit="4" ySplit="6" topLeftCell="E245" activePane="bottomRight" state="frozen"/>
      <selection pane="topRight" activeCell="E1" sqref="E1"/>
      <selection pane="bottomLeft" activeCell="A8" sqref="A8"/>
      <selection pane="bottomRight" activeCell="A248" sqref="A248:BB248"/>
    </sheetView>
  </sheetViews>
  <sheetFormatPr defaultRowHeight="15.75"/>
  <cols>
    <col min="1" max="1" width="6.125" style="12" customWidth="1"/>
    <col min="2" max="2" width="9.375" style="5" customWidth="1"/>
    <col min="3" max="3" width="18" style="12" customWidth="1"/>
    <col min="4" max="4" width="17.125" style="5" customWidth="1"/>
    <col min="5" max="5" width="11.625" style="13" bestFit="1" customWidth="1"/>
    <col min="6" max="6" width="8.75" style="27" customWidth="1"/>
    <col min="7" max="8" width="8.75" style="5" customWidth="1"/>
    <col min="9" max="9" width="5.25" style="5" customWidth="1"/>
    <col min="10" max="10" width="10.5" style="5" bestFit="1" customWidth="1"/>
    <col min="11" max="11" width="10.5" style="12" bestFit="1" customWidth="1"/>
    <col min="12" max="13" width="8.75" style="5" customWidth="1"/>
    <col min="14" max="14" width="5.25" style="5" customWidth="1"/>
    <col min="15" max="15" width="11.625" style="12" bestFit="1" customWidth="1"/>
    <col min="16" max="16" width="11.625" style="27" bestFit="1" customWidth="1"/>
    <col min="17" max="17" width="11.625" style="12" bestFit="1" customWidth="1"/>
    <col min="18" max="18" width="11.625" style="27" bestFit="1" customWidth="1"/>
    <col min="19" max="19" width="6.625" style="12" customWidth="1"/>
    <col min="20" max="20" width="6.875" style="12" customWidth="1"/>
    <col min="21" max="21" width="7.5" style="12" customWidth="1"/>
    <col min="22" max="22" width="9" style="12" customWidth="1"/>
    <col min="23" max="23" width="7.875" style="12" customWidth="1"/>
    <col min="24" max="24" width="9" style="5" customWidth="1"/>
    <col min="25" max="25" width="8.5" style="5" hidden="1" customWidth="1"/>
    <col min="26" max="26" width="7.5" style="5" hidden="1" customWidth="1"/>
    <col min="27" max="27" width="8.375" style="5" hidden="1" customWidth="1"/>
    <col min="28" max="28" width="8.125" style="5" hidden="1" customWidth="1"/>
    <col min="29" max="29" width="8.875" style="5" customWidth="1"/>
    <col min="30" max="31" width="7.5" style="5" hidden="1" customWidth="1"/>
    <col min="32" max="32" width="8.5" style="5" hidden="1" customWidth="1"/>
    <col min="33" max="33" width="11" style="5" hidden="1" customWidth="1"/>
    <col min="34" max="34" width="7.875" style="5" customWidth="1"/>
    <col min="35" max="35" width="11.375" style="5" customWidth="1"/>
    <col min="36" max="36" width="7" style="5" customWidth="1"/>
    <col min="37" max="37" width="9.25" style="12" bestFit="1" customWidth="1"/>
    <col min="38" max="38" width="9.625" style="12" customWidth="1"/>
    <col min="39" max="39" width="10" style="5" hidden="1" customWidth="1"/>
    <col min="40" max="41" width="10.125" style="5" customWidth="1"/>
    <col min="42" max="42" width="10.125" style="5" hidden="1" customWidth="1"/>
    <col min="43" max="43" width="10" style="5" hidden="1" customWidth="1"/>
    <col min="44" max="45" width="10" style="5" customWidth="1"/>
    <col min="46" max="46" width="7.875" style="5" customWidth="1"/>
    <col min="47" max="48" width="11.5" style="5" customWidth="1"/>
    <col min="49" max="49" width="13" style="5" customWidth="1"/>
    <col min="50" max="50" width="12.5" style="5" hidden="1" customWidth="1"/>
    <col min="51" max="51" width="9.5" style="5" bestFit="1" customWidth="1"/>
    <col min="52" max="52" width="11.125" style="5" hidden="1" customWidth="1"/>
    <col min="53" max="53" width="11.375" style="5" hidden="1" customWidth="1"/>
    <col min="54" max="54" width="11.5" style="5" hidden="1" customWidth="1"/>
    <col min="55" max="56" width="9.25" style="5" bestFit="1" customWidth="1"/>
    <col min="57" max="58" width="9.25" style="5" hidden="1" customWidth="1"/>
    <col min="59" max="59" width="10.5" style="12" bestFit="1" customWidth="1"/>
    <col min="60" max="60" width="9.25" style="5" bestFit="1" customWidth="1"/>
    <col min="61" max="16384" width="9" style="5"/>
  </cols>
  <sheetData>
    <row r="1" spans="1:60" ht="11.25" customHeight="1">
      <c r="A1" s="118" t="s">
        <v>0</v>
      </c>
      <c r="B1" s="119"/>
    </row>
    <row r="2" spans="1:60" ht="32.25" customHeight="1">
      <c r="A2" s="125" t="s">
        <v>103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6" t="s">
        <v>254</v>
      </c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17"/>
      <c r="AQ2" s="117"/>
      <c r="AR2" s="126" t="s">
        <v>254</v>
      </c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</row>
    <row r="3" spans="1:60" s="6" customFormat="1" ht="14.25" customHeight="1">
      <c r="A3" s="120" t="s">
        <v>1</v>
      </c>
      <c r="B3" s="120" t="s">
        <v>2</v>
      </c>
      <c r="C3" s="120" t="s">
        <v>3</v>
      </c>
      <c r="D3" s="120" t="s">
        <v>4</v>
      </c>
      <c r="E3" s="120" t="s">
        <v>5</v>
      </c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1" t="s">
        <v>6</v>
      </c>
      <c r="T3" s="122"/>
      <c r="U3" s="122"/>
      <c r="V3" s="122"/>
      <c r="W3" s="123"/>
      <c r="X3" s="120" t="s">
        <v>7</v>
      </c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4" t="s">
        <v>8</v>
      </c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</row>
    <row r="4" spans="1:60" s="7" customFormat="1" ht="21.75" customHeight="1">
      <c r="A4" s="120"/>
      <c r="B4" s="120"/>
      <c r="C4" s="120"/>
      <c r="D4" s="120"/>
      <c r="E4" s="120" t="s">
        <v>93</v>
      </c>
      <c r="F4" s="120"/>
      <c r="G4" s="120"/>
      <c r="H4" s="120"/>
      <c r="I4" s="120"/>
      <c r="J4" s="120" t="s">
        <v>9</v>
      </c>
      <c r="K4" s="120"/>
      <c r="L4" s="120"/>
      <c r="M4" s="120"/>
      <c r="N4" s="120"/>
      <c r="O4" s="120" t="s">
        <v>10</v>
      </c>
      <c r="P4" s="120"/>
      <c r="Q4" s="120" t="s">
        <v>11</v>
      </c>
      <c r="R4" s="120"/>
      <c r="S4" s="129" t="s">
        <v>12</v>
      </c>
      <c r="T4" s="120" t="s">
        <v>13</v>
      </c>
      <c r="U4" s="120" t="s">
        <v>14</v>
      </c>
      <c r="V4" s="120" t="s">
        <v>15</v>
      </c>
      <c r="W4" s="120" t="s">
        <v>16</v>
      </c>
      <c r="X4" s="131" t="s">
        <v>17</v>
      </c>
      <c r="Y4" s="131" t="s">
        <v>18</v>
      </c>
      <c r="Z4" s="131" t="s">
        <v>19</v>
      </c>
      <c r="AA4" s="131" t="s">
        <v>20</v>
      </c>
      <c r="AB4" s="131" t="s">
        <v>21</v>
      </c>
      <c r="AC4" s="131" t="s">
        <v>22</v>
      </c>
      <c r="AD4" s="131" t="s">
        <v>23</v>
      </c>
      <c r="AE4" s="131" t="s">
        <v>24</v>
      </c>
      <c r="AF4" s="131" t="s">
        <v>25</v>
      </c>
      <c r="AG4" s="131" t="s">
        <v>26</v>
      </c>
      <c r="AH4" s="131" t="s">
        <v>27</v>
      </c>
      <c r="AI4" s="131" t="s">
        <v>28</v>
      </c>
      <c r="AJ4" s="131" t="s">
        <v>29</v>
      </c>
      <c r="AK4" s="131" t="s">
        <v>30</v>
      </c>
      <c r="AL4" s="131" t="s">
        <v>31</v>
      </c>
      <c r="AM4" s="131" t="s">
        <v>32</v>
      </c>
      <c r="AN4" s="131" t="s">
        <v>33</v>
      </c>
      <c r="AO4" s="131" t="s">
        <v>34</v>
      </c>
      <c r="AP4" s="131" t="s">
        <v>35</v>
      </c>
      <c r="AQ4" s="131" t="s">
        <v>36</v>
      </c>
      <c r="AR4" s="132" t="s">
        <v>37</v>
      </c>
      <c r="AS4" s="133"/>
      <c r="AT4" s="133"/>
      <c r="AU4" s="133"/>
      <c r="AV4" s="134"/>
      <c r="AW4" s="132" t="s">
        <v>38</v>
      </c>
      <c r="AX4" s="133"/>
      <c r="AY4" s="133"/>
      <c r="AZ4" s="133"/>
      <c r="BA4" s="133"/>
      <c r="BB4" s="133"/>
      <c r="BC4" s="134"/>
      <c r="BD4" s="132" t="s">
        <v>39</v>
      </c>
      <c r="BE4" s="133"/>
      <c r="BF4" s="133"/>
      <c r="BG4" s="133"/>
      <c r="BH4" s="134"/>
    </row>
    <row r="5" spans="1:60" s="10" customFormat="1" ht="84" customHeight="1">
      <c r="A5" s="120"/>
      <c r="B5" s="120"/>
      <c r="C5" s="120"/>
      <c r="D5" s="120"/>
      <c r="E5" s="25" t="s">
        <v>40</v>
      </c>
      <c r="F5" s="25" t="s">
        <v>41</v>
      </c>
      <c r="G5" s="25" t="s">
        <v>42</v>
      </c>
      <c r="H5" s="25" t="s">
        <v>43</v>
      </c>
      <c r="I5" s="25" t="s">
        <v>44</v>
      </c>
      <c r="J5" s="25" t="s">
        <v>40</v>
      </c>
      <c r="K5" s="25" t="s">
        <v>41</v>
      </c>
      <c r="L5" s="25" t="s">
        <v>42</v>
      </c>
      <c r="M5" s="25" t="s">
        <v>43</v>
      </c>
      <c r="N5" s="25" t="s">
        <v>44</v>
      </c>
      <c r="O5" s="25" t="s">
        <v>94</v>
      </c>
      <c r="P5" s="25" t="s">
        <v>102</v>
      </c>
      <c r="Q5" s="25" t="s">
        <v>94</v>
      </c>
      <c r="R5" s="25" t="s">
        <v>102</v>
      </c>
      <c r="S5" s="130"/>
      <c r="T5" s="120"/>
      <c r="U5" s="120"/>
      <c r="V5" s="120"/>
      <c r="W5" s="120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8" t="s">
        <v>45</v>
      </c>
      <c r="AS5" s="8" t="s">
        <v>46</v>
      </c>
      <c r="AT5" s="8" t="s">
        <v>47</v>
      </c>
      <c r="AU5" s="8" t="s">
        <v>48</v>
      </c>
      <c r="AV5" s="8" t="s">
        <v>49</v>
      </c>
      <c r="AW5" s="9" t="s">
        <v>50</v>
      </c>
      <c r="AX5" s="9" t="s">
        <v>51</v>
      </c>
      <c r="AY5" s="9" t="s">
        <v>52</v>
      </c>
      <c r="AZ5" s="9" t="s">
        <v>53</v>
      </c>
      <c r="BA5" s="9" t="s">
        <v>54</v>
      </c>
      <c r="BB5" s="9" t="s">
        <v>55</v>
      </c>
      <c r="BC5" s="9" t="s">
        <v>56</v>
      </c>
      <c r="BD5" s="9" t="s">
        <v>57</v>
      </c>
      <c r="BE5" s="9" t="s">
        <v>58</v>
      </c>
      <c r="BF5" s="9" t="s">
        <v>59</v>
      </c>
      <c r="BG5" s="28" t="s">
        <v>60</v>
      </c>
      <c r="BH5" s="9" t="s">
        <v>61</v>
      </c>
    </row>
    <row r="6" spans="1:60" s="7" customFormat="1" ht="30" customHeight="1">
      <c r="A6" s="121" t="s">
        <v>62</v>
      </c>
      <c r="B6" s="122"/>
      <c r="C6" s="122"/>
      <c r="D6" s="123"/>
      <c r="E6" s="29">
        <f t="shared" ref="E6:AJ6" si="0">E7+E28+E40+E59+E73+E86+E104+E121+E141+E165+E179+E192+E207+E234</f>
        <v>226019</v>
      </c>
      <c r="F6" s="29">
        <f t="shared" si="0"/>
        <v>115574</v>
      </c>
      <c r="G6" s="29">
        <f t="shared" si="0"/>
        <v>49790</v>
      </c>
      <c r="H6" s="29">
        <f t="shared" si="0"/>
        <v>60655</v>
      </c>
      <c r="I6" s="29">
        <f t="shared" si="0"/>
        <v>0</v>
      </c>
      <c r="J6" s="30">
        <f t="shared" si="0"/>
        <v>225928</v>
      </c>
      <c r="K6" s="30">
        <f t="shared" si="0"/>
        <v>115574</v>
      </c>
      <c r="L6" s="30">
        <f t="shared" si="0"/>
        <v>49790</v>
      </c>
      <c r="M6" s="30">
        <f t="shared" si="0"/>
        <v>60564</v>
      </c>
      <c r="N6" s="30">
        <f t="shared" si="0"/>
        <v>0</v>
      </c>
      <c r="O6" s="30">
        <f t="shared" si="0"/>
        <v>205905</v>
      </c>
      <c r="P6" s="30">
        <f t="shared" si="0"/>
        <v>226019</v>
      </c>
      <c r="Q6" s="30">
        <f t="shared" si="0"/>
        <v>113679.3</v>
      </c>
      <c r="R6" s="30">
        <f t="shared" si="0"/>
        <v>115574</v>
      </c>
      <c r="S6" s="29">
        <f t="shared" si="0"/>
        <v>232</v>
      </c>
      <c r="T6" s="29">
        <f t="shared" si="0"/>
        <v>232</v>
      </c>
      <c r="U6" s="29">
        <f t="shared" si="0"/>
        <v>232</v>
      </c>
      <c r="V6" s="29">
        <f t="shared" si="0"/>
        <v>218</v>
      </c>
      <c r="W6" s="29">
        <f t="shared" si="0"/>
        <v>218</v>
      </c>
      <c r="X6" s="30">
        <f t="shared" si="0"/>
        <v>295</v>
      </c>
      <c r="Y6" s="30">
        <f t="shared" si="0"/>
        <v>0</v>
      </c>
      <c r="Z6" s="30">
        <f t="shared" si="0"/>
        <v>0</v>
      </c>
      <c r="AA6" s="30">
        <f t="shared" si="0"/>
        <v>0</v>
      </c>
      <c r="AB6" s="30">
        <f t="shared" si="0"/>
        <v>0</v>
      </c>
      <c r="AC6" s="30">
        <f t="shared" si="0"/>
        <v>35</v>
      </c>
      <c r="AD6" s="30">
        <f t="shared" si="0"/>
        <v>0</v>
      </c>
      <c r="AE6" s="30">
        <f t="shared" si="0"/>
        <v>0</v>
      </c>
      <c r="AF6" s="30">
        <f t="shared" si="0"/>
        <v>0</v>
      </c>
      <c r="AG6" s="30">
        <f t="shared" si="0"/>
        <v>0</v>
      </c>
      <c r="AH6" s="30">
        <f t="shared" si="0"/>
        <v>3</v>
      </c>
      <c r="AI6" s="30">
        <f t="shared" si="0"/>
        <v>33</v>
      </c>
      <c r="AJ6" s="30">
        <f t="shared" si="0"/>
        <v>9</v>
      </c>
      <c r="AK6" s="30">
        <f t="shared" ref="AK6:BH6" si="1">AK7+AK28+AK40+AK59+AK73+AK86+AK104+AK121+AK141+AK165+AK179+AK192+AK207+AK234</f>
        <v>22</v>
      </c>
      <c r="AL6" s="30">
        <f t="shared" si="1"/>
        <v>787</v>
      </c>
      <c r="AM6" s="30">
        <f t="shared" si="1"/>
        <v>0</v>
      </c>
      <c r="AN6" s="30">
        <f t="shared" si="1"/>
        <v>391.6</v>
      </c>
      <c r="AO6" s="30">
        <f t="shared" si="1"/>
        <v>210</v>
      </c>
      <c r="AP6" s="30">
        <f t="shared" si="1"/>
        <v>0</v>
      </c>
      <c r="AQ6" s="30">
        <f t="shared" si="1"/>
        <v>0</v>
      </c>
      <c r="AR6" s="30">
        <f t="shared" si="1"/>
        <v>4981.8</v>
      </c>
      <c r="AS6" s="30">
        <f t="shared" si="1"/>
        <v>8.5</v>
      </c>
      <c r="AT6" s="30">
        <f t="shared" si="1"/>
        <v>126.4</v>
      </c>
      <c r="AU6" s="30">
        <f t="shared" si="1"/>
        <v>5915.8</v>
      </c>
      <c r="AV6" s="30">
        <f t="shared" si="1"/>
        <v>307.70000000000005</v>
      </c>
      <c r="AW6" s="30">
        <f t="shared" si="1"/>
        <v>255.63000000000002</v>
      </c>
      <c r="AX6" s="30">
        <f t="shared" si="1"/>
        <v>0</v>
      </c>
      <c r="AY6" s="30">
        <f t="shared" si="1"/>
        <v>1757.0000000000002</v>
      </c>
      <c r="AZ6" s="30">
        <f t="shared" si="1"/>
        <v>0</v>
      </c>
      <c r="BA6" s="30">
        <f t="shared" si="1"/>
        <v>0</v>
      </c>
      <c r="BB6" s="30">
        <f t="shared" si="1"/>
        <v>0</v>
      </c>
      <c r="BC6" s="30">
        <f t="shared" si="1"/>
        <v>173.7</v>
      </c>
      <c r="BD6" s="30">
        <f t="shared" si="1"/>
        <v>193.3</v>
      </c>
      <c r="BE6" s="30">
        <f t="shared" si="1"/>
        <v>0</v>
      </c>
      <c r="BF6" s="30">
        <f t="shared" si="1"/>
        <v>0</v>
      </c>
      <c r="BG6" s="30">
        <f t="shared" si="1"/>
        <v>52327</v>
      </c>
      <c r="BH6" s="30">
        <f t="shared" si="1"/>
        <v>200</v>
      </c>
    </row>
    <row r="7" spans="1:60" s="16" customFormat="1" ht="30" hidden="1" customHeight="1">
      <c r="A7" s="31" t="s">
        <v>105</v>
      </c>
      <c r="B7" s="32" t="s">
        <v>231</v>
      </c>
      <c r="C7" s="25"/>
      <c r="D7" s="25"/>
      <c r="E7" s="33">
        <f>SUM(F7:I7)</f>
        <v>25784</v>
      </c>
      <c r="F7" s="33">
        <f t="shared" ref="F7" si="2">SUM(F8:F27)</f>
        <v>14518</v>
      </c>
      <c r="G7" s="33">
        <f t="shared" ref="G7" si="3">SUM(G8:G27)</f>
        <v>4125</v>
      </c>
      <c r="H7" s="33">
        <f t="shared" ref="H7" si="4">SUM(H8:H27)</f>
        <v>7141</v>
      </c>
      <c r="I7" s="33">
        <f t="shared" ref="I7" si="5">SUM(I8:I27)</f>
        <v>0</v>
      </c>
      <c r="J7" s="30">
        <f>SUM(K7:N7)</f>
        <v>25784</v>
      </c>
      <c r="K7" s="30">
        <f t="shared" ref="K7" si="6">SUM(K8:K27)</f>
        <v>14518</v>
      </c>
      <c r="L7" s="30">
        <f t="shared" ref="L7" si="7">SUM(L8:L27)</f>
        <v>4125</v>
      </c>
      <c r="M7" s="30">
        <f t="shared" ref="M7" si="8">SUM(M8:M27)</f>
        <v>7141</v>
      </c>
      <c r="N7" s="30">
        <f t="shared" ref="N7" si="9">SUM(N8:N27)</f>
        <v>0</v>
      </c>
      <c r="O7" s="30">
        <f t="shared" ref="O7" si="10">SUM(O8:O27)</f>
        <v>25715</v>
      </c>
      <c r="P7" s="30">
        <f t="shared" ref="P7" si="11">SUM(P8:P27)</f>
        <v>25784</v>
      </c>
      <c r="Q7" s="30">
        <f t="shared" ref="Q7" si="12">SUM(Q8:Q27)</f>
        <v>14495</v>
      </c>
      <c r="R7" s="30">
        <f t="shared" ref="R7" si="13">SUM(R8:R27)</f>
        <v>14518</v>
      </c>
      <c r="S7" s="33">
        <f t="shared" ref="S7" si="14">SUM(S8:S27)</f>
        <v>20</v>
      </c>
      <c r="T7" s="33">
        <f t="shared" ref="T7" si="15">SUM(T8:T27)</f>
        <v>20</v>
      </c>
      <c r="U7" s="33">
        <f t="shared" ref="U7" si="16">SUM(U8:U27)</f>
        <v>20</v>
      </c>
      <c r="V7" s="33">
        <f t="shared" ref="V7" si="17">SUM(V8:V27)</f>
        <v>20</v>
      </c>
      <c r="W7" s="33">
        <f t="shared" ref="W7" si="18">SUM(W8:W27)</f>
        <v>20</v>
      </c>
      <c r="X7" s="30">
        <f t="shared" ref="X7" si="19">SUM(X8:X27)</f>
        <v>17</v>
      </c>
      <c r="Y7" s="30">
        <f t="shared" ref="Y7" si="20">SUM(Y8:Y27)</f>
        <v>0</v>
      </c>
      <c r="Z7" s="30">
        <f t="shared" ref="Z7" si="21">SUM(Z8:Z27)</f>
        <v>0</v>
      </c>
      <c r="AA7" s="30">
        <f t="shared" ref="AA7" si="22">SUM(AA8:AA27)</f>
        <v>0</v>
      </c>
      <c r="AB7" s="30">
        <f t="shared" ref="AB7" si="23">SUM(AB8:AB27)</f>
        <v>0</v>
      </c>
      <c r="AC7" s="30">
        <f t="shared" ref="AC7" si="24">SUM(AC8:AC27)</f>
        <v>3</v>
      </c>
      <c r="AD7" s="30">
        <f t="shared" ref="AD7" si="25">SUM(AD8:AD27)</f>
        <v>0</v>
      </c>
      <c r="AE7" s="30">
        <f t="shared" ref="AE7" si="26">SUM(AE8:AE27)</f>
        <v>0</v>
      </c>
      <c r="AF7" s="30">
        <f t="shared" ref="AF7" si="27">SUM(AF8:AF27)</f>
        <v>0</v>
      </c>
      <c r="AG7" s="30">
        <f t="shared" ref="AG7" si="28">SUM(AG8:AG27)</f>
        <v>0</v>
      </c>
      <c r="AH7" s="30">
        <f t="shared" ref="AH7" si="29">SUM(AH8:AH27)</f>
        <v>1</v>
      </c>
      <c r="AI7" s="30">
        <f t="shared" ref="AI7" si="30">SUM(AI8:AI27)</f>
        <v>1</v>
      </c>
      <c r="AJ7" s="30">
        <f t="shared" ref="AJ7" si="31">SUM(AJ8:AJ27)</f>
        <v>1</v>
      </c>
      <c r="AK7" s="30">
        <f t="shared" ref="AK7" si="32">SUM(AK8:AK27)</f>
        <v>2</v>
      </c>
      <c r="AL7" s="30">
        <f t="shared" ref="AL7" si="33">SUM(AL8:AL27)</f>
        <v>83</v>
      </c>
      <c r="AM7" s="30">
        <f t="shared" ref="AM7" si="34">SUM(AM8:AM27)</f>
        <v>0</v>
      </c>
      <c r="AN7" s="30">
        <f t="shared" ref="AN7" si="35">SUM(AN8:AN27)</f>
        <v>0</v>
      </c>
      <c r="AO7" s="30">
        <f t="shared" ref="AO7" si="36">SUM(AO8:AO27)</f>
        <v>0</v>
      </c>
      <c r="AP7" s="30">
        <f t="shared" ref="AP7" si="37">SUM(AP8:AP27)</f>
        <v>0</v>
      </c>
      <c r="AQ7" s="30">
        <f t="shared" ref="AQ7" si="38">SUM(AQ8:AQ27)</f>
        <v>0</v>
      </c>
      <c r="AR7" s="30">
        <f t="shared" ref="AR7" si="39">SUM(AR8:AR27)</f>
        <v>0</v>
      </c>
      <c r="AS7" s="30">
        <f t="shared" ref="AS7" si="40">SUM(AS8:AS27)</f>
        <v>0.7</v>
      </c>
      <c r="AT7" s="30">
        <f t="shared" ref="AT7" si="41">SUM(AT8:AT27)</f>
        <v>12</v>
      </c>
      <c r="AU7" s="30">
        <f t="shared" ref="AU7" si="42">SUM(AU8:AU27)</f>
        <v>147.19999999999999</v>
      </c>
      <c r="AV7" s="30">
        <f t="shared" ref="AV7" si="43">SUM(AV8:AV27)</f>
        <v>2.8</v>
      </c>
      <c r="AW7" s="30">
        <f t="shared" ref="AW7" si="44">SUM(AW8:AW27)</f>
        <v>6.3</v>
      </c>
      <c r="AX7" s="30">
        <f t="shared" ref="AX7" si="45">SUM(AX8:AX27)</f>
        <v>0</v>
      </c>
      <c r="AY7" s="30">
        <f t="shared" ref="AY7" si="46">SUM(AY8:AY27)</f>
        <v>87.3</v>
      </c>
      <c r="AZ7" s="30">
        <f t="shared" ref="AZ7" si="47">SUM(AZ8:AZ27)</f>
        <v>0</v>
      </c>
      <c r="BA7" s="30">
        <f t="shared" ref="BA7" si="48">SUM(BA8:BA27)</f>
        <v>0</v>
      </c>
      <c r="BB7" s="30">
        <f t="shared" ref="BB7" si="49">SUM(BB8:BB27)</f>
        <v>0</v>
      </c>
      <c r="BC7" s="30">
        <f t="shared" ref="BC7" si="50">SUM(BC8:BC27)</f>
        <v>14</v>
      </c>
      <c r="BD7" s="30">
        <f t="shared" ref="BD7" si="51">SUM(BD8:BD27)</f>
        <v>32.9</v>
      </c>
      <c r="BE7" s="30">
        <f t="shared" ref="BE7" si="52">SUM(BE8:BE27)</f>
        <v>0</v>
      </c>
      <c r="BF7" s="30">
        <f t="shared" ref="BF7" si="53">SUM(BF8:BF27)</f>
        <v>0</v>
      </c>
      <c r="BG7" s="30">
        <f t="shared" ref="BG7" si="54">SUM(BG8:BG27)</f>
        <v>2227.6999999999998</v>
      </c>
      <c r="BH7" s="30">
        <f t="shared" ref="BH7" si="55">SUM(BH8:BH27)</f>
        <v>0</v>
      </c>
    </row>
    <row r="8" spans="1:60" s="11" customFormat="1" ht="30" hidden="1" customHeight="1">
      <c r="A8" s="34">
        <v>1</v>
      </c>
      <c r="B8" s="35" t="s">
        <v>173</v>
      </c>
      <c r="C8" s="36" t="s">
        <v>70</v>
      </c>
      <c r="D8" s="36" t="s">
        <v>79</v>
      </c>
      <c r="E8" s="33">
        <f t="shared" ref="E8:E71" si="56">SUM(F8:I8)</f>
        <v>170</v>
      </c>
      <c r="F8" s="37">
        <v>170</v>
      </c>
      <c r="G8" s="37"/>
      <c r="H8" s="37"/>
      <c r="I8" s="37"/>
      <c r="J8" s="30">
        <f t="shared" ref="J8:J71" si="57">SUM(K8:N8)</f>
        <v>170</v>
      </c>
      <c r="K8" s="26">
        <v>170</v>
      </c>
      <c r="L8" s="26"/>
      <c r="M8" s="26"/>
      <c r="N8" s="26"/>
      <c r="O8" s="38">
        <v>170</v>
      </c>
      <c r="P8" s="38">
        <v>170</v>
      </c>
      <c r="Q8" s="38">
        <v>170</v>
      </c>
      <c r="R8" s="38">
        <v>170</v>
      </c>
      <c r="S8" s="39">
        <v>1</v>
      </c>
      <c r="T8" s="39">
        <v>1</v>
      </c>
      <c r="U8" s="39">
        <v>1</v>
      </c>
      <c r="V8" s="39">
        <v>1</v>
      </c>
      <c r="W8" s="39">
        <v>1</v>
      </c>
      <c r="X8" s="26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>
        <v>1</v>
      </c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</row>
    <row r="9" spans="1:60" s="11" customFormat="1" ht="30" hidden="1" customHeight="1">
      <c r="A9" s="34">
        <v>2</v>
      </c>
      <c r="B9" s="35" t="s">
        <v>106</v>
      </c>
      <c r="C9" s="36" t="s">
        <v>72</v>
      </c>
      <c r="D9" s="36" t="s">
        <v>92</v>
      </c>
      <c r="E9" s="33">
        <f t="shared" si="56"/>
        <v>57</v>
      </c>
      <c r="F9" s="41">
        <v>42</v>
      </c>
      <c r="G9" s="41">
        <v>15</v>
      </c>
      <c r="H9" s="41"/>
      <c r="I9" s="41"/>
      <c r="J9" s="30">
        <f t="shared" si="57"/>
        <v>57</v>
      </c>
      <c r="K9" s="38">
        <v>42</v>
      </c>
      <c r="L9" s="38">
        <v>15</v>
      </c>
      <c r="M9" s="38"/>
      <c r="N9" s="38"/>
      <c r="O9" s="38">
        <v>57</v>
      </c>
      <c r="P9" s="38">
        <v>57</v>
      </c>
      <c r="Q9" s="38">
        <v>42</v>
      </c>
      <c r="R9" s="38">
        <v>42</v>
      </c>
      <c r="S9" s="42">
        <v>1</v>
      </c>
      <c r="T9" s="42">
        <v>1</v>
      </c>
      <c r="U9" s="42">
        <v>1</v>
      </c>
      <c r="V9" s="42">
        <v>1</v>
      </c>
      <c r="W9" s="39">
        <v>1</v>
      </c>
      <c r="X9" s="26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40"/>
      <c r="AK9" s="40"/>
      <c r="AL9" s="40">
        <v>4.3</v>
      </c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>
        <v>123.4</v>
      </c>
      <c r="BH9" s="40"/>
    </row>
    <row r="10" spans="1:60" s="11" customFormat="1" ht="30" hidden="1" customHeight="1">
      <c r="A10" s="34">
        <v>3</v>
      </c>
      <c r="B10" s="35" t="s">
        <v>107</v>
      </c>
      <c r="C10" s="36" t="s">
        <v>63</v>
      </c>
      <c r="D10" s="36" t="s">
        <v>73</v>
      </c>
      <c r="E10" s="33">
        <f t="shared" si="56"/>
        <v>2771</v>
      </c>
      <c r="F10" s="37">
        <v>500</v>
      </c>
      <c r="G10" s="37">
        <v>771</v>
      </c>
      <c r="H10" s="37">
        <v>1500</v>
      </c>
      <c r="I10" s="37"/>
      <c r="J10" s="30">
        <f t="shared" si="57"/>
        <v>2771</v>
      </c>
      <c r="K10" s="26">
        <v>500</v>
      </c>
      <c r="L10" s="26">
        <v>771</v>
      </c>
      <c r="M10" s="26">
        <v>1500</v>
      </c>
      <c r="N10" s="26"/>
      <c r="O10" s="26">
        <v>2771</v>
      </c>
      <c r="P10" s="26">
        <v>2771</v>
      </c>
      <c r="Q10" s="26">
        <v>500</v>
      </c>
      <c r="R10" s="26">
        <v>500</v>
      </c>
      <c r="S10" s="39">
        <v>1</v>
      </c>
      <c r="T10" s="39">
        <v>1</v>
      </c>
      <c r="U10" s="39">
        <v>1</v>
      </c>
      <c r="V10" s="39">
        <v>1</v>
      </c>
      <c r="W10" s="39">
        <v>1</v>
      </c>
      <c r="X10" s="43">
        <v>1</v>
      </c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38"/>
      <c r="AS10" s="38"/>
      <c r="AT10" s="38"/>
      <c r="AU10" s="38"/>
      <c r="AV10" s="40">
        <v>1.4</v>
      </c>
      <c r="AW10" s="44">
        <v>2.8</v>
      </c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</row>
    <row r="11" spans="1:60" s="11" customFormat="1" ht="30" hidden="1" customHeight="1">
      <c r="A11" s="34">
        <v>3</v>
      </c>
      <c r="B11" s="35" t="s">
        <v>107</v>
      </c>
      <c r="C11" s="36" t="s">
        <v>72</v>
      </c>
      <c r="D11" s="36" t="s">
        <v>92</v>
      </c>
      <c r="E11" s="33">
        <f t="shared" si="56"/>
        <v>7</v>
      </c>
      <c r="F11" s="37">
        <v>4</v>
      </c>
      <c r="G11" s="37">
        <v>3</v>
      </c>
      <c r="H11" s="37"/>
      <c r="I11" s="37"/>
      <c r="J11" s="30">
        <f t="shared" si="57"/>
        <v>7</v>
      </c>
      <c r="K11" s="26">
        <v>4</v>
      </c>
      <c r="L11" s="26">
        <v>3</v>
      </c>
      <c r="M11" s="26"/>
      <c r="N11" s="26"/>
      <c r="O11" s="26">
        <v>7</v>
      </c>
      <c r="P11" s="26">
        <v>7</v>
      </c>
      <c r="Q11" s="26">
        <v>4</v>
      </c>
      <c r="R11" s="26">
        <v>4</v>
      </c>
      <c r="S11" s="39">
        <v>1</v>
      </c>
      <c r="T11" s="39">
        <v>1</v>
      </c>
      <c r="U11" s="39">
        <v>1</v>
      </c>
      <c r="V11" s="39">
        <v>1</v>
      </c>
      <c r="W11" s="39">
        <v>1</v>
      </c>
      <c r="X11" s="26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5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</row>
    <row r="12" spans="1:60" s="11" customFormat="1" ht="30" hidden="1" customHeight="1">
      <c r="A12" s="34">
        <v>4</v>
      </c>
      <c r="B12" s="35" t="s">
        <v>108</v>
      </c>
      <c r="C12" s="36" t="s">
        <v>67</v>
      </c>
      <c r="D12" s="36" t="s">
        <v>76</v>
      </c>
      <c r="E12" s="33">
        <f t="shared" si="56"/>
        <v>693</v>
      </c>
      <c r="F12" s="37">
        <v>231</v>
      </c>
      <c r="G12" s="37">
        <v>116</v>
      </c>
      <c r="H12" s="37">
        <v>346</v>
      </c>
      <c r="I12" s="37"/>
      <c r="J12" s="30">
        <f t="shared" si="57"/>
        <v>693</v>
      </c>
      <c r="K12" s="26">
        <v>231</v>
      </c>
      <c r="L12" s="26">
        <v>116</v>
      </c>
      <c r="M12" s="26">
        <v>346</v>
      </c>
      <c r="N12" s="26"/>
      <c r="O12" s="26">
        <v>624</v>
      </c>
      <c r="P12" s="26">
        <v>693</v>
      </c>
      <c r="Q12" s="26">
        <v>208</v>
      </c>
      <c r="R12" s="26">
        <v>231</v>
      </c>
      <c r="S12" s="39">
        <v>1</v>
      </c>
      <c r="T12" s="39">
        <v>1</v>
      </c>
      <c r="U12" s="39">
        <v>1</v>
      </c>
      <c r="V12" s="39">
        <v>1</v>
      </c>
      <c r="W12" s="39">
        <v>1</v>
      </c>
      <c r="X12" s="26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>
        <v>6.9</v>
      </c>
      <c r="BE12" s="40"/>
      <c r="BF12" s="40"/>
      <c r="BG12" s="40">
        <v>27.7</v>
      </c>
      <c r="BH12" s="40"/>
    </row>
    <row r="13" spans="1:60" s="11" customFormat="1" ht="30" hidden="1" customHeight="1">
      <c r="A13" s="34">
        <v>5</v>
      </c>
      <c r="B13" s="35" t="s">
        <v>109</v>
      </c>
      <c r="C13" s="36" t="s">
        <v>70</v>
      </c>
      <c r="D13" s="36" t="s">
        <v>84</v>
      </c>
      <c r="E13" s="33">
        <f t="shared" si="56"/>
        <v>200</v>
      </c>
      <c r="F13" s="37">
        <v>200</v>
      </c>
      <c r="G13" s="37"/>
      <c r="H13" s="37"/>
      <c r="I13" s="37"/>
      <c r="J13" s="30">
        <f t="shared" si="57"/>
        <v>200</v>
      </c>
      <c r="K13" s="26">
        <v>200</v>
      </c>
      <c r="L13" s="26"/>
      <c r="M13" s="26"/>
      <c r="N13" s="26"/>
      <c r="O13" s="26">
        <v>200</v>
      </c>
      <c r="P13" s="26">
        <v>200</v>
      </c>
      <c r="Q13" s="26">
        <v>200</v>
      </c>
      <c r="R13" s="26">
        <v>200</v>
      </c>
      <c r="S13" s="39">
        <v>1</v>
      </c>
      <c r="T13" s="39">
        <v>1</v>
      </c>
      <c r="U13" s="39">
        <v>1</v>
      </c>
      <c r="V13" s="39">
        <v>1</v>
      </c>
      <c r="W13" s="39">
        <v>1</v>
      </c>
      <c r="X13" s="26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40"/>
      <c r="AJ13" s="40">
        <v>1</v>
      </c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6"/>
      <c r="BH13" s="46"/>
    </row>
    <row r="14" spans="1:60" s="11" customFormat="1" ht="30" hidden="1" customHeight="1">
      <c r="A14" s="47">
        <v>5</v>
      </c>
      <c r="B14" s="48" t="s">
        <v>109</v>
      </c>
      <c r="C14" s="36" t="s">
        <v>72</v>
      </c>
      <c r="D14" s="36" t="s">
        <v>92</v>
      </c>
      <c r="E14" s="33">
        <f t="shared" si="56"/>
        <v>465</v>
      </c>
      <c r="F14" s="37">
        <v>271</v>
      </c>
      <c r="G14" s="37">
        <v>194</v>
      </c>
      <c r="H14" s="37"/>
      <c r="I14" s="37"/>
      <c r="J14" s="30">
        <f t="shared" si="57"/>
        <v>465</v>
      </c>
      <c r="K14" s="26">
        <v>271</v>
      </c>
      <c r="L14" s="26">
        <v>194</v>
      </c>
      <c r="M14" s="26"/>
      <c r="N14" s="26"/>
      <c r="O14" s="38">
        <v>465</v>
      </c>
      <c r="P14" s="38">
        <v>465</v>
      </c>
      <c r="Q14" s="26">
        <v>271</v>
      </c>
      <c r="R14" s="26">
        <v>271</v>
      </c>
      <c r="S14" s="39">
        <v>1</v>
      </c>
      <c r="T14" s="39">
        <v>1</v>
      </c>
      <c r="U14" s="39">
        <v>1</v>
      </c>
      <c r="V14" s="39">
        <v>1</v>
      </c>
      <c r="W14" s="39">
        <v>1</v>
      </c>
      <c r="X14" s="26"/>
      <c r="Y14" s="38"/>
      <c r="Z14" s="46"/>
      <c r="AA14" s="38"/>
      <c r="AB14" s="46"/>
      <c r="AC14" s="46"/>
      <c r="AD14" s="38"/>
      <c r="AE14" s="46"/>
      <c r="AF14" s="46"/>
      <c r="AG14" s="46"/>
      <c r="AH14" s="46"/>
      <c r="AI14" s="38"/>
      <c r="AJ14" s="40"/>
      <c r="AK14" s="40"/>
      <c r="AL14" s="40">
        <v>23.3</v>
      </c>
      <c r="AM14" s="46"/>
      <c r="AN14" s="40"/>
      <c r="AO14" s="40"/>
      <c r="AP14" s="40"/>
      <c r="AQ14" s="40"/>
      <c r="AR14" s="40"/>
      <c r="AS14" s="46"/>
      <c r="AT14" s="40"/>
      <c r="AU14" s="40"/>
      <c r="AV14" s="40"/>
      <c r="AW14" s="40"/>
      <c r="AX14" s="40"/>
      <c r="AY14" s="40"/>
      <c r="AZ14" s="40"/>
      <c r="BA14" s="40"/>
      <c r="BB14" s="46"/>
      <c r="BC14" s="46"/>
      <c r="BD14" s="40"/>
      <c r="BE14" s="40"/>
      <c r="BF14" s="40"/>
      <c r="BG14" s="46">
        <v>9</v>
      </c>
      <c r="BH14" s="46"/>
    </row>
    <row r="15" spans="1:60" ht="30" hidden="1" customHeight="1">
      <c r="A15" s="34">
        <v>6</v>
      </c>
      <c r="B15" s="49" t="s">
        <v>112</v>
      </c>
      <c r="C15" s="36" t="s">
        <v>66</v>
      </c>
      <c r="D15" s="50" t="s">
        <v>75</v>
      </c>
      <c r="E15" s="33">
        <f t="shared" si="56"/>
        <v>2860</v>
      </c>
      <c r="F15" s="37">
        <v>1600</v>
      </c>
      <c r="G15" s="37">
        <v>140</v>
      </c>
      <c r="H15" s="37">
        <v>1120</v>
      </c>
      <c r="I15" s="37"/>
      <c r="J15" s="30">
        <f t="shared" si="57"/>
        <v>2860</v>
      </c>
      <c r="K15" s="26">
        <v>1600</v>
      </c>
      <c r="L15" s="26">
        <v>140</v>
      </c>
      <c r="M15" s="26">
        <v>1120</v>
      </c>
      <c r="N15" s="26"/>
      <c r="O15" s="26">
        <v>2860</v>
      </c>
      <c r="P15" s="26">
        <v>2860</v>
      </c>
      <c r="Q15" s="26">
        <v>1600</v>
      </c>
      <c r="R15" s="26">
        <v>1600</v>
      </c>
      <c r="S15" s="39">
        <v>1</v>
      </c>
      <c r="T15" s="39">
        <v>1</v>
      </c>
      <c r="U15" s="39">
        <v>1</v>
      </c>
      <c r="V15" s="39">
        <v>1</v>
      </c>
      <c r="W15" s="39">
        <v>1</v>
      </c>
      <c r="X15" s="26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40"/>
      <c r="AK15" s="40">
        <v>1</v>
      </c>
      <c r="AL15" s="40"/>
      <c r="AM15" s="40"/>
      <c r="AN15" s="40"/>
      <c r="AO15" s="40"/>
      <c r="AP15" s="40"/>
      <c r="AQ15" s="40"/>
      <c r="AR15" s="40"/>
      <c r="AS15" s="40">
        <v>0.2</v>
      </c>
      <c r="AT15" s="40">
        <v>0.8</v>
      </c>
      <c r="AU15" s="40">
        <v>10.1</v>
      </c>
      <c r="AV15" s="40"/>
      <c r="AW15" s="40"/>
      <c r="AX15" s="40"/>
      <c r="AY15" s="40"/>
      <c r="AZ15" s="46"/>
      <c r="BA15" s="46"/>
      <c r="BB15" s="40"/>
      <c r="BC15" s="40"/>
      <c r="BD15" s="40"/>
      <c r="BE15" s="46"/>
      <c r="BF15" s="46"/>
      <c r="BG15" s="40">
        <v>498</v>
      </c>
      <c r="BH15" s="40"/>
    </row>
    <row r="16" spans="1:60" ht="30" hidden="1" customHeight="1">
      <c r="A16" s="34">
        <v>6</v>
      </c>
      <c r="B16" s="49" t="s">
        <v>113</v>
      </c>
      <c r="C16" s="36" t="s">
        <v>72</v>
      </c>
      <c r="D16" s="36" t="s">
        <v>92</v>
      </c>
      <c r="E16" s="33">
        <f t="shared" si="56"/>
        <v>111</v>
      </c>
      <c r="F16" s="41">
        <v>82</v>
      </c>
      <c r="G16" s="41">
        <v>29</v>
      </c>
      <c r="H16" s="41"/>
      <c r="I16" s="41"/>
      <c r="J16" s="30">
        <f t="shared" si="57"/>
        <v>111</v>
      </c>
      <c r="K16" s="38">
        <v>82</v>
      </c>
      <c r="L16" s="38">
        <v>29</v>
      </c>
      <c r="M16" s="38"/>
      <c r="N16" s="38"/>
      <c r="O16" s="38">
        <v>111</v>
      </c>
      <c r="P16" s="38">
        <v>111</v>
      </c>
      <c r="Q16" s="38">
        <v>82</v>
      </c>
      <c r="R16" s="38">
        <v>82</v>
      </c>
      <c r="S16" s="42">
        <v>1</v>
      </c>
      <c r="T16" s="42">
        <v>1</v>
      </c>
      <c r="U16" s="42">
        <v>1</v>
      </c>
      <c r="V16" s="42">
        <v>1</v>
      </c>
      <c r="W16" s="39">
        <v>1</v>
      </c>
      <c r="X16" s="26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40"/>
      <c r="AK16" s="40"/>
      <c r="AL16" s="40">
        <v>5.9</v>
      </c>
      <c r="AM16" s="40"/>
      <c r="AN16" s="40"/>
      <c r="AO16" s="40"/>
      <c r="AP16" s="40"/>
      <c r="AQ16" s="40"/>
      <c r="AR16" s="40"/>
      <c r="AS16" s="40"/>
      <c r="AT16" s="40"/>
      <c r="AU16" s="40">
        <v>63.5</v>
      </c>
      <c r="AV16" s="40"/>
      <c r="AW16" s="40"/>
      <c r="AX16" s="40"/>
      <c r="AY16" s="40"/>
      <c r="AZ16" s="40"/>
      <c r="BA16" s="40"/>
      <c r="BB16" s="40"/>
      <c r="BC16" s="40">
        <v>14</v>
      </c>
      <c r="BD16" s="40"/>
      <c r="BE16" s="40"/>
      <c r="BF16" s="40"/>
      <c r="BG16" s="40">
        <v>326.60000000000002</v>
      </c>
      <c r="BH16" s="40"/>
    </row>
    <row r="17" spans="1:60" ht="30" hidden="1" customHeight="1">
      <c r="A17" s="34">
        <v>7</v>
      </c>
      <c r="B17" s="51" t="s">
        <v>111</v>
      </c>
      <c r="C17" s="36" t="s">
        <v>63</v>
      </c>
      <c r="D17" s="50" t="s">
        <v>73</v>
      </c>
      <c r="E17" s="33">
        <f t="shared" si="56"/>
        <v>5788</v>
      </c>
      <c r="F17" s="37">
        <v>1958</v>
      </c>
      <c r="G17" s="37">
        <v>1915</v>
      </c>
      <c r="H17" s="37">
        <v>1915</v>
      </c>
      <c r="I17" s="37"/>
      <c r="J17" s="30">
        <f t="shared" si="57"/>
        <v>5788</v>
      </c>
      <c r="K17" s="26">
        <v>1958</v>
      </c>
      <c r="L17" s="26">
        <v>1915</v>
      </c>
      <c r="M17" s="26">
        <v>1915</v>
      </c>
      <c r="N17" s="26"/>
      <c r="O17" s="26">
        <v>5788</v>
      </c>
      <c r="P17" s="26">
        <v>5788</v>
      </c>
      <c r="Q17" s="26">
        <v>1958</v>
      </c>
      <c r="R17" s="26">
        <v>1958</v>
      </c>
      <c r="S17" s="39">
        <v>1</v>
      </c>
      <c r="T17" s="39">
        <v>1</v>
      </c>
      <c r="U17" s="39">
        <v>1</v>
      </c>
      <c r="V17" s="39">
        <v>1</v>
      </c>
      <c r="W17" s="39">
        <v>1</v>
      </c>
      <c r="X17" s="26">
        <v>16</v>
      </c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38"/>
      <c r="AS17" s="38"/>
      <c r="AT17" s="38"/>
      <c r="AU17" s="38"/>
      <c r="AV17" s="38">
        <v>1.4</v>
      </c>
      <c r="AW17" s="44">
        <v>3.5</v>
      </c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</row>
    <row r="18" spans="1:60" ht="30" hidden="1" customHeight="1">
      <c r="A18" s="34">
        <v>7</v>
      </c>
      <c r="B18" s="51" t="s">
        <v>111</v>
      </c>
      <c r="C18" s="36" t="s">
        <v>67</v>
      </c>
      <c r="D18" s="36" t="s">
        <v>76</v>
      </c>
      <c r="E18" s="33">
        <f t="shared" si="56"/>
        <v>1600</v>
      </c>
      <c r="F18" s="37">
        <v>533</v>
      </c>
      <c r="G18" s="37">
        <v>427</v>
      </c>
      <c r="H18" s="37">
        <v>640</v>
      </c>
      <c r="I18" s="37"/>
      <c r="J18" s="30">
        <f t="shared" si="57"/>
        <v>1600</v>
      </c>
      <c r="K18" s="26">
        <v>533</v>
      </c>
      <c r="L18" s="26">
        <v>427</v>
      </c>
      <c r="M18" s="26">
        <v>640</v>
      </c>
      <c r="N18" s="26"/>
      <c r="O18" s="38">
        <v>1600</v>
      </c>
      <c r="P18" s="38">
        <v>1600</v>
      </c>
      <c r="Q18" s="38">
        <v>533</v>
      </c>
      <c r="R18" s="26">
        <v>533</v>
      </c>
      <c r="S18" s="39">
        <v>1</v>
      </c>
      <c r="T18" s="39">
        <v>1</v>
      </c>
      <c r="U18" s="39">
        <v>1</v>
      </c>
      <c r="V18" s="39">
        <v>1</v>
      </c>
      <c r="W18" s="39">
        <v>1</v>
      </c>
      <c r="X18" s="26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>
        <v>16</v>
      </c>
      <c r="BE18" s="40"/>
      <c r="BF18" s="40"/>
      <c r="BG18" s="40"/>
      <c r="BH18" s="40"/>
    </row>
    <row r="19" spans="1:60" ht="30" hidden="1" customHeight="1">
      <c r="A19" s="34">
        <v>7</v>
      </c>
      <c r="B19" s="51" t="s">
        <v>111</v>
      </c>
      <c r="C19" s="36" t="s">
        <v>71</v>
      </c>
      <c r="D19" s="36" t="s">
        <v>88</v>
      </c>
      <c r="E19" s="33">
        <f t="shared" si="56"/>
        <v>26</v>
      </c>
      <c r="F19" s="37">
        <v>26</v>
      </c>
      <c r="G19" s="37"/>
      <c r="H19" s="37"/>
      <c r="I19" s="37"/>
      <c r="J19" s="30">
        <f t="shared" si="57"/>
        <v>26</v>
      </c>
      <c r="K19" s="26">
        <v>26</v>
      </c>
      <c r="L19" s="26"/>
      <c r="M19" s="26"/>
      <c r="N19" s="26"/>
      <c r="O19" s="26">
        <v>26</v>
      </c>
      <c r="P19" s="26">
        <v>26</v>
      </c>
      <c r="Q19" s="26">
        <v>26</v>
      </c>
      <c r="R19" s="26">
        <v>26</v>
      </c>
      <c r="S19" s="39">
        <v>1</v>
      </c>
      <c r="T19" s="39">
        <v>1</v>
      </c>
      <c r="U19" s="39">
        <v>1</v>
      </c>
      <c r="V19" s="39">
        <v>1</v>
      </c>
      <c r="W19" s="39">
        <v>1</v>
      </c>
      <c r="X19" s="26"/>
      <c r="Y19" s="38"/>
      <c r="Z19" s="38"/>
      <c r="AA19" s="38">
        <v>0</v>
      </c>
      <c r="AB19" s="38"/>
      <c r="AC19" s="38">
        <v>1</v>
      </c>
      <c r="AD19" s="38"/>
      <c r="AE19" s="38"/>
      <c r="AF19" s="38"/>
      <c r="AG19" s="38"/>
      <c r="AH19" s="38"/>
      <c r="AI19" s="38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</row>
    <row r="20" spans="1:60" ht="30" hidden="1" customHeight="1">
      <c r="A20" s="34">
        <v>7</v>
      </c>
      <c r="B20" s="51" t="s">
        <v>111</v>
      </c>
      <c r="C20" s="36" t="s">
        <v>72</v>
      </c>
      <c r="D20" s="36" t="s">
        <v>92</v>
      </c>
      <c r="E20" s="33">
        <f t="shared" si="56"/>
        <v>309</v>
      </c>
      <c r="F20" s="41">
        <v>230</v>
      </c>
      <c r="G20" s="41">
        <v>79</v>
      </c>
      <c r="H20" s="41"/>
      <c r="I20" s="41"/>
      <c r="J20" s="30">
        <f t="shared" si="57"/>
        <v>309</v>
      </c>
      <c r="K20" s="38">
        <v>230</v>
      </c>
      <c r="L20" s="38">
        <v>79</v>
      </c>
      <c r="M20" s="38"/>
      <c r="N20" s="38"/>
      <c r="O20" s="38">
        <v>309</v>
      </c>
      <c r="P20" s="38">
        <v>309</v>
      </c>
      <c r="Q20" s="38">
        <v>230</v>
      </c>
      <c r="R20" s="38">
        <v>230</v>
      </c>
      <c r="S20" s="42">
        <v>1</v>
      </c>
      <c r="T20" s="42">
        <v>1</v>
      </c>
      <c r="U20" s="42">
        <v>1</v>
      </c>
      <c r="V20" s="42">
        <v>1</v>
      </c>
      <c r="W20" s="39">
        <v>1</v>
      </c>
      <c r="X20" s="26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40"/>
      <c r="AK20" s="40"/>
      <c r="AL20" s="40">
        <v>18</v>
      </c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>
        <v>72</v>
      </c>
      <c r="BH20" s="40"/>
    </row>
    <row r="21" spans="1:60" ht="30" hidden="1" customHeight="1">
      <c r="A21" s="34">
        <v>8</v>
      </c>
      <c r="B21" s="51" t="s">
        <v>114</v>
      </c>
      <c r="C21" s="36" t="s">
        <v>71</v>
      </c>
      <c r="D21" s="36" t="s">
        <v>88</v>
      </c>
      <c r="E21" s="33">
        <f t="shared" si="56"/>
        <v>22</v>
      </c>
      <c r="F21" s="37">
        <v>22</v>
      </c>
      <c r="G21" s="37"/>
      <c r="H21" s="37"/>
      <c r="I21" s="37"/>
      <c r="J21" s="30">
        <f t="shared" si="57"/>
        <v>22</v>
      </c>
      <c r="K21" s="26">
        <v>22</v>
      </c>
      <c r="L21" s="26"/>
      <c r="M21" s="26"/>
      <c r="N21" s="26"/>
      <c r="O21" s="26">
        <v>22</v>
      </c>
      <c r="P21" s="26">
        <v>22</v>
      </c>
      <c r="Q21" s="26">
        <v>22</v>
      </c>
      <c r="R21" s="26">
        <v>22</v>
      </c>
      <c r="S21" s="39">
        <v>1</v>
      </c>
      <c r="T21" s="39">
        <v>1</v>
      </c>
      <c r="U21" s="39">
        <v>1</v>
      </c>
      <c r="V21" s="39">
        <v>1</v>
      </c>
      <c r="W21" s="39">
        <v>1</v>
      </c>
      <c r="X21" s="26"/>
      <c r="Y21" s="38"/>
      <c r="Z21" s="38"/>
      <c r="AA21" s="38"/>
      <c r="AB21" s="38"/>
      <c r="AC21" s="38">
        <v>1</v>
      </c>
      <c r="AD21" s="38"/>
      <c r="AE21" s="38"/>
      <c r="AF21" s="38"/>
      <c r="AG21" s="38"/>
      <c r="AH21" s="38"/>
      <c r="AI21" s="38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>
        <v>43.4</v>
      </c>
      <c r="AZ21" s="40"/>
      <c r="BA21" s="40"/>
      <c r="BB21" s="40"/>
      <c r="BC21" s="40"/>
      <c r="BD21" s="40"/>
      <c r="BE21" s="40"/>
      <c r="BF21" s="40"/>
      <c r="BG21" s="40"/>
      <c r="BH21" s="40"/>
    </row>
    <row r="22" spans="1:60" ht="30" hidden="1" customHeight="1">
      <c r="A22" s="34">
        <v>8</v>
      </c>
      <c r="B22" s="51" t="s">
        <v>114</v>
      </c>
      <c r="C22" s="36" t="s">
        <v>66</v>
      </c>
      <c r="D22" s="50" t="s">
        <v>75</v>
      </c>
      <c r="E22" s="33">
        <f t="shared" si="56"/>
        <v>2860</v>
      </c>
      <c r="F22" s="37">
        <v>1600</v>
      </c>
      <c r="G22" s="37">
        <v>140</v>
      </c>
      <c r="H22" s="37">
        <v>1120</v>
      </c>
      <c r="I22" s="37"/>
      <c r="J22" s="30">
        <f t="shared" si="57"/>
        <v>2860</v>
      </c>
      <c r="K22" s="26">
        <v>1600</v>
      </c>
      <c r="L22" s="26">
        <v>140</v>
      </c>
      <c r="M22" s="26">
        <v>1120</v>
      </c>
      <c r="N22" s="26"/>
      <c r="O22" s="26">
        <v>2860</v>
      </c>
      <c r="P22" s="26">
        <v>2860</v>
      </c>
      <c r="Q22" s="26">
        <v>1600</v>
      </c>
      <c r="R22" s="26">
        <v>1600</v>
      </c>
      <c r="S22" s="39">
        <v>1</v>
      </c>
      <c r="T22" s="39">
        <v>1</v>
      </c>
      <c r="U22" s="39">
        <v>1</v>
      </c>
      <c r="V22" s="39">
        <v>1</v>
      </c>
      <c r="W22" s="39">
        <v>1</v>
      </c>
      <c r="X22" s="26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40"/>
      <c r="AK22" s="40">
        <v>1</v>
      </c>
      <c r="AL22" s="40"/>
      <c r="AM22" s="40"/>
      <c r="AN22" s="40"/>
      <c r="AO22" s="40"/>
      <c r="AP22" s="40"/>
      <c r="AQ22" s="40"/>
      <c r="AR22" s="40"/>
      <c r="AS22" s="40">
        <v>0.5</v>
      </c>
      <c r="AT22" s="40">
        <v>1.2</v>
      </c>
      <c r="AU22" s="40">
        <v>73.599999999999994</v>
      </c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>
        <v>491</v>
      </c>
      <c r="BH22" s="40"/>
    </row>
    <row r="23" spans="1:60" ht="30" hidden="1" customHeight="1">
      <c r="A23" s="34">
        <v>8</v>
      </c>
      <c r="B23" s="51" t="s">
        <v>114</v>
      </c>
      <c r="C23" s="36" t="s">
        <v>72</v>
      </c>
      <c r="D23" s="36" t="s">
        <v>92</v>
      </c>
      <c r="E23" s="33">
        <f t="shared" si="56"/>
        <v>202</v>
      </c>
      <c r="F23" s="37">
        <v>150</v>
      </c>
      <c r="G23" s="37">
        <v>52</v>
      </c>
      <c r="H23" s="37"/>
      <c r="I23" s="37"/>
      <c r="J23" s="30">
        <f t="shared" si="57"/>
        <v>202</v>
      </c>
      <c r="K23" s="26">
        <v>150</v>
      </c>
      <c r="L23" s="26">
        <v>52</v>
      </c>
      <c r="M23" s="26"/>
      <c r="N23" s="26"/>
      <c r="O23" s="26">
        <v>202</v>
      </c>
      <c r="P23" s="26">
        <v>202</v>
      </c>
      <c r="Q23" s="26">
        <v>150</v>
      </c>
      <c r="R23" s="26">
        <v>150</v>
      </c>
      <c r="S23" s="39">
        <v>1</v>
      </c>
      <c r="T23" s="39">
        <v>1</v>
      </c>
      <c r="U23" s="39">
        <v>1</v>
      </c>
      <c r="V23" s="39">
        <v>1</v>
      </c>
      <c r="W23" s="39">
        <v>1</v>
      </c>
      <c r="X23" s="26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40"/>
      <c r="AK23" s="40"/>
      <c r="AL23" s="40">
        <v>12</v>
      </c>
      <c r="AM23" s="40"/>
      <c r="AN23" s="40"/>
      <c r="AO23" s="40"/>
      <c r="AP23" s="40"/>
      <c r="AQ23" s="40"/>
      <c r="AR23" s="40"/>
      <c r="AS23" s="52"/>
      <c r="AT23" s="52"/>
      <c r="AU23" s="52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53"/>
      <c r="BH23" s="40"/>
    </row>
    <row r="24" spans="1:60" ht="30" hidden="1" customHeight="1">
      <c r="A24" s="34">
        <v>9</v>
      </c>
      <c r="B24" s="51" t="s">
        <v>115</v>
      </c>
      <c r="C24" s="36" t="s">
        <v>215</v>
      </c>
      <c r="D24" s="36" t="s">
        <v>78</v>
      </c>
      <c r="E24" s="33">
        <f t="shared" si="56"/>
        <v>6269</v>
      </c>
      <c r="F24" s="37">
        <v>6269</v>
      </c>
      <c r="G24" s="37"/>
      <c r="H24" s="37"/>
      <c r="I24" s="37"/>
      <c r="J24" s="30">
        <f t="shared" si="57"/>
        <v>6269</v>
      </c>
      <c r="K24" s="26">
        <v>6269</v>
      </c>
      <c r="L24" s="26"/>
      <c r="M24" s="26"/>
      <c r="N24" s="26"/>
      <c r="O24" s="26">
        <v>6269</v>
      </c>
      <c r="P24" s="26">
        <v>6269</v>
      </c>
      <c r="Q24" s="26">
        <v>6269</v>
      </c>
      <c r="R24" s="26">
        <v>6269</v>
      </c>
      <c r="S24" s="39">
        <v>1</v>
      </c>
      <c r="T24" s="39">
        <v>1</v>
      </c>
      <c r="U24" s="39">
        <v>1</v>
      </c>
      <c r="V24" s="39">
        <v>1</v>
      </c>
      <c r="W24" s="39">
        <v>1</v>
      </c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>
        <v>1</v>
      </c>
      <c r="AI24" s="43"/>
      <c r="AJ24" s="43"/>
      <c r="AK24" s="43"/>
      <c r="AL24" s="43"/>
      <c r="AM24" s="43"/>
      <c r="AN24" s="43"/>
      <c r="AO24" s="43"/>
      <c r="AP24" s="43"/>
      <c r="AQ24" s="43"/>
      <c r="AR24" s="38"/>
      <c r="AS24" s="38"/>
      <c r="AT24" s="38"/>
      <c r="AU24" s="38"/>
      <c r="AV24" s="38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</row>
    <row r="25" spans="1:60" ht="30" hidden="1" customHeight="1">
      <c r="A25" s="34">
        <v>9</v>
      </c>
      <c r="B25" s="51" t="s">
        <v>115</v>
      </c>
      <c r="C25" s="36" t="s">
        <v>67</v>
      </c>
      <c r="D25" s="36" t="s">
        <v>76</v>
      </c>
      <c r="E25" s="33">
        <f t="shared" si="56"/>
        <v>1000</v>
      </c>
      <c r="F25" s="37">
        <v>333</v>
      </c>
      <c r="G25" s="37">
        <v>167</v>
      </c>
      <c r="H25" s="37">
        <v>500</v>
      </c>
      <c r="I25" s="37"/>
      <c r="J25" s="30">
        <f t="shared" si="57"/>
        <v>1000</v>
      </c>
      <c r="K25" s="26">
        <v>333</v>
      </c>
      <c r="L25" s="26">
        <v>167</v>
      </c>
      <c r="M25" s="26">
        <v>500</v>
      </c>
      <c r="N25" s="26"/>
      <c r="O25" s="26">
        <v>1000</v>
      </c>
      <c r="P25" s="26">
        <v>1000</v>
      </c>
      <c r="Q25" s="26">
        <v>333</v>
      </c>
      <c r="R25" s="26">
        <v>333</v>
      </c>
      <c r="S25" s="39">
        <v>1</v>
      </c>
      <c r="T25" s="39">
        <v>1</v>
      </c>
      <c r="U25" s="39">
        <v>1</v>
      </c>
      <c r="V25" s="39">
        <v>1</v>
      </c>
      <c r="W25" s="39">
        <v>1</v>
      </c>
      <c r="X25" s="26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>
        <v>10</v>
      </c>
      <c r="BE25" s="40"/>
      <c r="BF25" s="40"/>
      <c r="BG25" s="40"/>
      <c r="BH25" s="40"/>
    </row>
    <row r="26" spans="1:60" ht="30" hidden="1" customHeight="1">
      <c r="A26" s="34">
        <v>9</v>
      </c>
      <c r="B26" s="51" t="s">
        <v>115</v>
      </c>
      <c r="C26" s="36" t="s">
        <v>72</v>
      </c>
      <c r="D26" s="36" t="s">
        <v>92</v>
      </c>
      <c r="E26" s="33">
        <f t="shared" si="56"/>
        <v>298</v>
      </c>
      <c r="F26" s="37">
        <v>221</v>
      </c>
      <c r="G26" s="37">
        <v>77</v>
      </c>
      <c r="H26" s="37"/>
      <c r="I26" s="37"/>
      <c r="J26" s="30">
        <f t="shared" si="57"/>
        <v>298</v>
      </c>
      <c r="K26" s="26">
        <v>221</v>
      </c>
      <c r="L26" s="26">
        <v>77</v>
      </c>
      <c r="M26" s="26"/>
      <c r="N26" s="26"/>
      <c r="O26" s="26">
        <v>298</v>
      </c>
      <c r="P26" s="26">
        <v>298</v>
      </c>
      <c r="Q26" s="26">
        <v>221</v>
      </c>
      <c r="R26" s="26">
        <v>221</v>
      </c>
      <c r="S26" s="39">
        <v>1</v>
      </c>
      <c r="T26" s="39">
        <v>1</v>
      </c>
      <c r="U26" s="39">
        <v>1</v>
      </c>
      <c r="V26" s="39">
        <v>1</v>
      </c>
      <c r="W26" s="39">
        <v>1</v>
      </c>
      <c r="X26" s="26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40"/>
      <c r="AK26" s="40"/>
      <c r="AL26" s="40">
        <v>19.5</v>
      </c>
      <c r="AM26" s="40"/>
      <c r="AN26" s="40"/>
      <c r="AO26" s="40"/>
      <c r="AP26" s="40"/>
      <c r="AQ26" s="40"/>
      <c r="AR26" s="40"/>
      <c r="AS26" s="40"/>
      <c r="AT26" s="40">
        <v>10</v>
      </c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>
        <v>680</v>
      </c>
      <c r="BH26" s="40"/>
    </row>
    <row r="27" spans="1:60" ht="30" hidden="1" customHeight="1">
      <c r="A27" s="34">
        <v>9</v>
      </c>
      <c r="B27" s="51" t="s">
        <v>115</v>
      </c>
      <c r="C27" s="36" t="s">
        <v>71</v>
      </c>
      <c r="D27" s="36" t="s">
        <v>88</v>
      </c>
      <c r="E27" s="33">
        <f t="shared" si="56"/>
        <v>76</v>
      </c>
      <c r="F27" s="37">
        <v>76</v>
      </c>
      <c r="G27" s="37"/>
      <c r="H27" s="37"/>
      <c r="I27" s="37"/>
      <c r="J27" s="30">
        <f t="shared" si="57"/>
        <v>76</v>
      </c>
      <c r="K27" s="26">
        <v>76</v>
      </c>
      <c r="L27" s="26"/>
      <c r="M27" s="26"/>
      <c r="N27" s="26"/>
      <c r="O27" s="26">
        <v>76</v>
      </c>
      <c r="P27" s="26">
        <v>76</v>
      </c>
      <c r="Q27" s="26">
        <v>76</v>
      </c>
      <c r="R27" s="26">
        <v>76</v>
      </c>
      <c r="S27" s="39">
        <v>1</v>
      </c>
      <c r="T27" s="39">
        <v>1</v>
      </c>
      <c r="U27" s="39">
        <v>1</v>
      </c>
      <c r="V27" s="39">
        <v>1</v>
      </c>
      <c r="W27" s="39">
        <v>1</v>
      </c>
      <c r="X27" s="26"/>
      <c r="Y27" s="38"/>
      <c r="Z27" s="38"/>
      <c r="AA27" s="38"/>
      <c r="AB27" s="38"/>
      <c r="AC27" s="38">
        <v>1</v>
      </c>
      <c r="AD27" s="38"/>
      <c r="AE27" s="38"/>
      <c r="AF27" s="38"/>
      <c r="AG27" s="38"/>
      <c r="AH27" s="38"/>
      <c r="AI27" s="38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>
        <v>43.9</v>
      </c>
      <c r="AZ27" s="40"/>
      <c r="BA27" s="40"/>
      <c r="BB27" s="40"/>
      <c r="BC27" s="40"/>
      <c r="BD27" s="40"/>
      <c r="BE27" s="40"/>
      <c r="BF27" s="40"/>
      <c r="BG27" s="40"/>
      <c r="BH27" s="40"/>
    </row>
    <row r="28" spans="1:60" s="13" customFormat="1" ht="30" hidden="1" customHeight="1">
      <c r="A28" s="31" t="s">
        <v>117</v>
      </c>
      <c r="B28" s="54" t="s">
        <v>232</v>
      </c>
      <c r="C28" s="55"/>
      <c r="D28" s="55"/>
      <c r="E28" s="33">
        <f t="shared" si="56"/>
        <v>1380</v>
      </c>
      <c r="F28" s="56">
        <f t="shared" ref="F28:BH28" si="58">SUM(F29:F39)</f>
        <v>676</v>
      </c>
      <c r="G28" s="56">
        <f t="shared" si="58"/>
        <v>204</v>
      </c>
      <c r="H28" s="56">
        <f t="shared" si="58"/>
        <v>500</v>
      </c>
      <c r="I28" s="56">
        <f t="shared" si="58"/>
        <v>0</v>
      </c>
      <c r="J28" s="30">
        <f t="shared" si="57"/>
        <v>1380</v>
      </c>
      <c r="K28" s="46">
        <f t="shared" si="58"/>
        <v>676</v>
      </c>
      <c r="L28" s="46">
        <f t="shared" si="58"/>
        <v>204</v>
      </c>
      <c r="M28" s="46">
        <f t="shared" si="58"/>
        <v>500</v>
      </c>
      <c r="N28" s="46">
        <f t="shared" si="58"/>
        <v>0</v>
      </c>
      <c r="O28" s="46">
        <f t="shared" si="58"/>
        <v>1375</v>
      </c>
      <c r="P28" s="46">
        <f t="shared" si="58"/>
        <v>1380</v>
      </c>
      <c r="Q28" s="46">
        <f t="shared" si="58"/>
        <v>676</v>
      </c>
      <c r="R28" s="46">
        <f t="shared" si="58"/>
        <v>676</v>
      </c>
      <c r="S28" s="56">
        <f t="shared" si="58"/>
        <v>11</v>
      </c>
      <c r="T28" s="56">
        <f t="shared" si="58"/>
        <v>11</v>
      </c>
      <c r="U28" s="56">
        <f t="shared" si="58"/>
        <v>11</v>
      </c>
      <c r="V28" s="56">
        <f t="shared" si="58"/>
        <v>11</v>
      </c>
      <c r="W28" s="56">
        <f t="shared" si="58"/>
        <v>11</v>
      </c>
      <c r="X28" s="46">
        <f t="shared" si="58"/>
        <v>0</v>
      </c>
      <c r="Y28" s="46">
        <f t="shared" si="58"/>
        <v>0</v>
      </c>
      <c r="Z28" s="46">
        <f t="shared" si="58"/>
        <v>0</v>
      </c>
      <c r="AA28" s="46">
        <f t="shared" si="58"/>
        <v>0</v>
      </c>
      <c r="AB28" s="46">
        <f t="shared" si="58"/>
        <v>0</v>
      </c>
      <c r="AC28" s="46">
        <f t="shared" si="58"/>
        <v>1</v>
      </c>
      <c r="AD28" s="46">
        <f t="shared" si="58"/>
        <v>0</v>
      </c>
      <c r="AE28" s="46">
        <f t="shared" si="58"/>
        <v>0</v>
      </c>
      <c r="AF28" s="46">
        <f t="shared" si="58"/>
        <v>0</v>
      </c>
      <c r="AG28" s="46">
        <f t="shared" si="58"/>
        <v>0</v>
      </c>
      <c r="AH28" s="46">
        <f t="shared" si="58"/>
        <v>0</v>
      </c>
      <c r="AI28" s="46">
        <f t="shared" si="58"/>
        <v>5</v>
      </c>
      <c r="AJ28" s="46">
        <f t="shared" si="58"/>
        <v>0</v>
      </c>
      <c r="AK28" s="46">
        <f t="shared" si="58"/>
        <v>0</v>
      </c>
      <c r="AL28" s="46">
        <f t="shared" si="58"/>
        <v>0</v>
      </c>
      <c r="AM28" s="46">
        <f t="shared" si="58"/>
        <v>0</v>
      </c>
      <c r="AN28" s="46">
        <f t="shared" si="58"/>
        <v>0</v>
      </c>
      <c r="AO28" s="46">
        <f t="shared" si="58"/>
        <v>0</v>
      </c>
      <c r="AP28" s="46">
        <f t="shared" si="58"/>
        <v>0</v>
      </c>
      <c r="AQ28" s="46">
        <f t="shared" si="58"/>
        <v>0</v>
      </c>
      <c r="AR28" s="46">
        <f t="shared" si="58"/>
        <v>0</v>
      </c>
      <c r="AS28" s="46">
        <f t="shared" si="58"/>
        <v>0</v>
      </c>
      <c r="AT28" s="46">
        <f t="shared" si="58"/>
        <v>0</v>
      </c>
      <c r="AU28" s="46">
        <f t="shared" si="58"/>
        <v>0</v>
      </c>
      <c r="AV28" s="46">
        <f t="shared" si="58"/>
        <v>0</v>
      </c>
      <c r="AW28" s="46">
        <f t="shared" si="58"/>
        <v>0</v>
      </c>
      <c r="AX28" s="46">
        <f t="shared" si="58"/>
        <v>0</v>
      </c>
      <c r="AY28" s="46">
        <f t="shared" si="58"/>
        <v>10</v>
      </c>
      <c r="AZ28" s="46">
        <f t="shared" si="58"/>
        <v>0</v>
      </c>
      <c r="BA28" s="46">
        <f t="shared" si="58"/>
        <v>0</v>
      </c>
      <c r="BB28" s="46">
        <f t="shared" si="58"/>
        <v>0</v>
      </c>
      <c r="BC28" s="46">
        <f t="shared" si="58"/>
        <v>0</v>
      </c>
      <c r="BD28" s="46">
        <f t="shared" si="58"/>
        <v>10</v>
      </c>
      <c r="BE28" s="46">
        <f t="shared" si="58"/>
        <v>0</v>
      </c>
      <c r="BF28" s="46">
        <f t="shared" si="58"/>
        <v>0</v>
      </c>
      <c r="BG28" s="46">
        <f t="shared" si="58"/>
        <v>31.2</v>
      </c>
      <c r="BH28" s="46">
        <f t="shared" si="58"/>
        <v>0</v>
      </c>
    </row>
    <row r="29" spans="1:60" ht="30" hidden="1" customHeight="1">
      <c r="A29" s="34">
        <v>10</v>
      </c>
      <c r="B29" s="51" t="s">
        <v>174</v>
      </c>
      <c r="C29" s="50" t="s">
        <v>70</v>
      </c>
      <c r="D29" s="50" t="s">
        <v>143</v>
      </c>
      <c r="E29" s="33">
        <f t="shared" si="56"/>
        <v>130</v>
      </c>
      <c r="F29" s="37">
        <v>130</v>
      </c>
      <c r="G29" s="37"/>
      <c r="H29" s="37"/>
      <c r="I29" s="37"/>
      <c r="J29" s="30">
        <f t="shared" si="57"/>
        <v>130</v>
      </c>
      <c r="K29" s="26">
        <v>130</v>
      </c>
      <c r="L29" s="26"/>
      <c r="M29" s="26"/>
      <c r="N29" s="26"/>
      <c r="O29" s="26">
        <v>130</v>
      </c>
      <c r="P29" s="26">
        <v>130</v>
      </c>
      <c r="Q29" s="26">
        <v>130</v>
      </c>
      <c r="R29" s="26">
        <v>130</v>
      </c>
      <c r="S29" s="39">
        <v>1</v>
      </c>
      <c r="T29" s="39">
        <v>1</v>
      </c>
      <c r="U29" s="39">
        <v>1</v>
      </c>
      <c r="V29" s="39">
        <v>1</v>
      </c>
      <c r="W29" s="39">
        <v>1</v>
      </c>
      <c r="X29" s="26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>
        <v>1</v>
      </c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</row>
    <row r="30" spans="1:60" ht="30" hidden="1" customHeight="1">
      <c r="A30" s="34">
        <v>11</v>
      </c>
      <c r="B30" s="51" t="s">
        <v>144</v>
      </c>
      <c r="C30" s="36" t="s">
        <v>72</v>
      </c>
      <c r="D30" s="36" t="s">
        <v>92</v>
      </c>
      <c r="E30" s="33">
        <f t="shared" si="56"/>
        <v>9</v>
      </c>
      <c r="F30" s="37">
        <v>6</v>
      </c>
      <c r="G30" s="37">
        <v>3</v>
      </c>
      <c r="H30" s="37"/>
      <c r="I30" s="37"/>
      <c r="J30" s="30">
        <f t="shared" si="57"/>
        <v>9</v>
      </c>
      <c r="K30" s="26">
        <v>6</v>
      </c>
      <c r="L30" s="26">
        <v>3</v>
      </c>
      <c r="M30" s="26"/>
      <c r="N30" s="26"/>
      <c r="O30" s="26">
        <v>9</v>
      </c>
      <c r="P30" s="26">
        <v>9</v>
      </c>
      <c r="Q30" s="26">
        <v>6</v>
      </c>
      <c r="R30" s="26">
        <v>6</v>
      </c>
      <c r="S30" s="39">
        <v>1</v>
      </c>
      <c r="T30" s="39">
        <v>1</v>
      </c>
      <c r="U30" s="39">
        <v>1</v>
      </c>
      <c r="V30" s="39">
        <v>1</v>
      </c>
      <c r="W30" s="39">
        <v>1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38"/>
      <c r="AS30" s="38"/>
      <c r="AT30" s="38"/>
      <c r="AU30" s="38"/>
      <c r="AV30" s="38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</row>
    <row r="31" spans="1:60" ht="30" hidden="1" customHeight="1">
      <c r="A31" s="34">
        <v>11</v>
      </c>
      <c r="B31" s="51" t="s">
        <v>144</v>
      </c>
      <c r="C31" s="50" t="s">
        <v>70</v>
      </c>
      <c r="D31" s="50" t="s">
        <v>79</v>
      </c>
      <c r="E31" s="33">
        <f t="shared" si="56"/>
        <v>10</v>
      </c>
      <c r="F31" s="37">
        <v>10</v>
      </c>
      <c r="G31" s="37"/>
      <c r="H31" s="37"/>
      <c r="I31" s="37"/>
      <c r="J31" s="30">
        <f t="shared" si="57"/>
        <v>10</v>
      </c>
      <c r="K31" s="26">
        <v>10</v>
      </c>
      <c r="L31" s="26"/>
      <c r="M31" s="26"/>
      <c r="N31" s="26"/>
      <c r="O31" s="26">
        <v>10</v>
      </c>
      <c r="P31" s="26">
        <v>10</v>
      </c>
      <c r="Q31" s="26">
        <v>10</v>
      </c>
      <c r="R31" s="26">
        <v>10</v>
      </c>
      <c r="S31" s="39">
        <v>1</v>
      </c>
      <c r="T31" s="39">
        <v>1</v>
      </c>
      <c r="U31" s="39">
        <v>1</v>
      </c>
      <c r="V31" s="39">
        <v>1</v>
      </c>
      <c r="W31" s="39">
        <v>1</v>
      </c>
      <c r="X31" s="26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>
        <v>1</v>
      </c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</row>
    <row r="32" spans="1:60" ht="30" hidden="1" customHeight="1">
      <c r="A32" s="34">
        <v>12</v>
      </c>
      <c r="B32" s="51" t="s">
        <v>145</v>
      </c>
      <c r="C32" s="50" t="s">
        <v>70</v>
      </c>
      <c r="D32" s="50" t="s">
        <v>79</v>
      </c>
      <c r="E32" s="33">
        <f t="shared" si="56"/>
        <v>10</v>
      </c>
      <c r="F32" s="37">
        <v>10</v>
      </c>
      <c r="G32" s="37"/>
      <c r="H32" s="37"/>
      <c r="I32" s="37"/>
      <c r="J32" s="30">
        <f t="shared" si="57"/>
        <v>10</v>
      </c>
      <c r="K32" s="26">
        <v>10</v>
      </c>
      <c r="L32" s="26"/>
      <c r="M32" s="26"/>
      <c r="N32" s="26"/>
      <c r="O32" s="26">
        <v>10</v>
      </c>
      <c r="P32" s="26">
        <v>10</v>
      </c>
      <c r="Q32" s="26">
        <v>10</v>
      </c>
      <c r="R32" s="26">
        <v>10</v>
      </c>
      <c r="S32" s="39">
        <v>1</v>
      </c>
      <c r="T32" s="39">
        <v>1</v>
      </c>
      <c r="U32" s="39">
        <v>1</v>
      </c>
      <c r="V32" s="39">
        <v>1</v>
      </c>
      <c r="W32" s="39">
        <v>1</v>
      </c>
      <c r="X32" s="26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>
        <v>1</v>
      </c>
      <c r="AJ32" s="58"/>
      <c r="AK32" s="58"/>
      <c r="AL32" s="53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>
        <v>3</v>
      </c>
      <c r="BH32" s="58"/>
    </row>
    <row r="33" spans="1:60" ht="30" hidden="1" customHeight="1">
      <c r="A33" s="34">
        <v>12</v>
      </c>
      <c r="B33" s="51" t="s">
        <v>145</v>
      </c>
      <c r="C33" s="36" t="s">
        <v>71</v>
      </c>
      <c r="D33" s="36" t="s">
        <v>88</v>
      </c>
      <c r="E33" s="33">
        <f t="shared" si="56"/>
        <v>81</v>
      </c>
      <c r="F33" s="37">
        <v>81</v>
      </c>
      <c r="G33" s="37"/>
      <c r="H33" s="37"/>
      <c r="I33" s="37"/>
      <c r="J33" s="30">
        <f t="shared" si="57"/>
        <v>81</v>
      </c>
      <c r="K33" s="26">
        <v>81</v>
      </c>
      <c r="L33" s="26"/>
      <c r="M33" s="26"/>
      <c r="N33" s="26"/>
      <c r="O33" s="26">
        <v>81</v>
      </c>
      <c r="P33" s="26">
        <v>81</v>
      </c>
      <c r="Q33" s="26">
        <v>81</v>
      </c>
      <c r="R33" s="26">
        <v>81</v>
      </c>
      <c r="S33" s="39">
        <v>1</v>
      </c>
      <c r="T33" s="39">
        <v>1</v>
      </c>
      <c r="U33" s="39">
        <v>1</v>
      </c>
      <c r="V33" s="39">
        <v>1</v>
      </c>
      <c r="W33" s="39">
        <v>1</v>
      </c>
      <c r="X33" s="26"/>
      <c r="Y33" s="57"/>
      <c r="Z33" s="57"/>
      <c r="AA33" s="57"/>
      <c r="AB33" s="57"/>
      <c r="AC33" s="57">
        <v>1</v>
      </c>
      <c r="AD33" s="57"/>
      <c r="AE33" s="57"/>
      <c r="AF33" s="57"/>
      <c r="AG33" s="57"/>
      <c r="AH33" s="57"/>
      <c r="AI33" s="57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>
        <v>10</v>
      </c>
      <c r="AZ33" s="58"/>
      <c r="BA33" s="58"/>
      <c r="BB33" s="58"/>
      <c r="BC33" s="58"/>
      <c r="BD33" s="58"/>
      <c r="BE33" s="58"/>
      <c r="BF33" s="58"/>
      <c r="BG33" s="58"/>
      <c r="BH33" s="58"/>
    </row>
    <row r="34" spans="1:60" ht="30" hidden="1" customHeight="1">
      <c r="A34" s="34">
        <v>12</v>
      </c>
      <c r="B34" s="51" t="s">
        <v>145</v>
      </c>
      <c r="C34" s="36" t="s">
        <v>72</v>
      </c>
      <c r="D34" s="36" t="s">
        <v>92</v>
      </c>
      <c r="E34" s="33">
        <f t="shared" si="56"/>
        <v>5</v>
      </c>
      <c r="F34" s="59"/>
      <c r="G34" s="59">
        <v>5</v>
      </c>
      <c r="H34" s="59"/>
      <c r="I34" s="59"/>
      <c r="J34" s="30">
        <f t="shared" si="57"/>
        <v>5</v>
      </c>
      <c r="K34" s="57"/>
      <c r="L34" s="57">
        <v>5</v>
      </c>
      <c r="M34" s="57"/>
      <c r="N34" s="57"/>
      <c r="O34" s="57"/>
      <c r="P34" s="57">
        <v>5</v>
      </c>
      <c r="Q34" s="57"/>
      <c r="R34" s="57"/>
      <c r="S34" s="60">
        <v>1</v>
      </c>
      <c r="T34" s="60">
        <v>1</v>
      </c>
      <c r="U34" s="60">
        <v>1</v>
      </c>
      <c r="V34" s="60">
        <v>1</v>
      </c>
      <c r="W34" s="39">
        <v>1</v>
      </c>
      <c r="X34" s="26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</row>
    <row r="35" spans="1:60" ht="30" hidden="1" customHeight="1">
      <c r="A35" s="34">
        <v>13</v>
      </c>
      <c r="B35" s="51" t="s">
        <v>206</v>
      </c>
      <c r="C35" s="50" t="s">
        <v>70</v>
      </c>
      <c r="D35" s="50" t="s">
        <v>79</v>
      </c>
      <c r="E35" s="33">
        <f t="shared" si="56"/>
        <v>10</v>
      </c>
      <c r="F35" s="61">
        <v>10</v>
      </c>
      <c r="G35" s="61"/>
      <c r="H35" s="61"/>
      <c r="I35" s="61"/>
      <c r="J35" s="30">
        <f t="shared" si="57"/>
        <v>10</v>
      </c>
      <c r="K35" s="26">
        <v>10</v>
      </c>
      <c r="L35" s="26"/>
      <c r="M35" s="26"/>
      <c r="N35" s="26"/>
      <c r="O35" s="57">
        <v>10</v>
      </c>
      <c r="P35" s="26">
        <v>10</v>
      </c>
      <c r="Q35" s="57">
        <v>10</v>
      </c>
      <c r="R35" s="26">
        <v>10</v>
      </c>
      <c r="S35" s="39">
        <v>1</v>
      </c>
      <c r="T35" s="39">
        <v>1</v>
      </c>
      <c r="U35" s="39">
        <v>1</v>
      </c>
      <c r="V35" s="39">
        <v>1</v>
      </c>
      <c r="W35" s="39">
        <v>1</v>
      </c>
      <c r="X35" s="26">
        <v>0</v>
      </c>
      <c r="Y35" s="57">
        <v>0</v>
      </c>
      <c r="Z35" s="57">
        <v>0</v>
      </c>
      <c r="AA35" s="57">
        <v>0</v>
      </c>
      <c r="AB35" s="57">
        <v>0</v>
      </c>
      <c r="AC35" s="57">
        <v>0</v>
      </c>
      <c r="AD35" s="57">
        <v>0</v>
      </c>
      <c r="AE35" s="57">
        <v>0</v>
      </c>
      <c r="AF35" s="57">
        <v>0</v>
      </c>
      <c r="AG35" s="57">
        <v>0</v>
      </c>
      <c r="AH35" s="57"/>
      <c r="AI35" s="57">
        <v>1</v>
      </c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</row>
    <row r="36" spans="1:60" ht="30" hidden="1" customHeight="1">
      <c r="A36" s="34">
        <v>14</v>
      </c>
      <c r="B36" s="51" t="s">
        <v>207</v>
      </c>
      <c r="C36" s="50" t="s">
        <v>70</v>
      </c>
      <c r="D36" s="50" t="s">
        <v>79</v>
      </c>
      <c r="E36" s="33">
        <f t="shared" si="56"/>
        <v>10</v>
      </c>
      <c r="F36" s="61">
        <v>10</v>
      </c>
      <c r="G36" s="61"/>
      <c r="H36" s="61"/>
      <c r="I36" s="61"/>
      <c r="J36" s="30">
        <f t="shared" si="57"/>
        <v>10</v>
      </c>
      <c r="K36" s="26">
        <v>10</v>
      </c>
      <c r="L36" s="26"/>
      <c r="M36" s="26"/>
      <c r="N36" s="26"/>
      <c r="O36" s="26">
        <v>10</v>
      </c>
      <c r="P36" s="26">
        <v>10</v>
      </c>
      <c r="Q36" s="26">
        <v>10</v>
      </c>
      <c r="R36" s="26">
        <v>10</v>
      </c>
      <c r="S36" s="39">
        <v>1</v>
      </c>
      <c r="T36" s="39">
        <v>1</v>
      </c>
      <c r="U36" s="39">
        <v>1</v>
      </c>
      <c r="V36" s="39">
        <v>1</v>
      </c>
      <c r="W36" s="39">
        <v>1</v>
      </c>
      <c r="X36" s="26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>
        <v>1</v>
      </c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</row>
    <row r="37" spans="1:60" ht="30" hidden="1" customHeight="1">
      <c r="A37" s="34">
        <v>15</v>
      </c>
      <c r="B37" s="51" t="s">
        <v>146</v>
      </c>
      <c r="C37" s="36" t="s">
        <v>72</v>
      </c>
      <c r="D37" s="36" t="s">
        <v>92</v>
      </c>
      <c r="E37" s="33">
        <f t="shared" si="56"/>
        <v>43</v>
      </c>
      <c r="F37" s="37">
        <v>32</v>
      </c>
      <c r="G37" s="37">
        <v>11</v>
      </c>
      <c r="H37" s="37"/>
      <c r="I37" s="37"/>
      <c r="J37" s="30">
        <f t="shared" si="57"/>
        <v>43</v>
      </c>
      <c r="K37" s="26">
        <v>32</v>
      </c>
      <c r="L37" s="26">
        <v>11</v>
      </c>
      <c r="M37" s="26"/>
      <c r="N37" s="26"/>
      <c r="O37" s="26">
        <v>43</v>
      </c>
      <c r="P37" s="26">
        <v>43</v>
      </c>
      <c r="Q37" s="26">
        <v>32</v>
      </c>
      <c r="R37" s="26">
        <v>32</v>
      </c>
      <c r="S37" s="39">
        <v>1</v>
      </c>
      <c r="T37" s="39">
        <v>1</v>
      </c>
      <c r="U37" s="39">
        <v>1</v>
      </c>
      <c r="V37" s="39">
        <v>1</v>
      </c>
      <c r="W37" s="39">
        <v>1</v>
      </c>
      <c r="X37" s="26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8"/>
      <c r="AK37" s="58"/>
      <c r="AL37" s="57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>
        <v>28.2</v>
      </c>
      <c r="BH37" s="58"/>
    </row>
    <row r="38" spans="1:60" ht="30" hidden="1" customHeight="1">
      <c r="A38" s="34">
        <v>16</v>
      </c>
      <c r="B38" s="51" t="s">
        <v>147</v>
      </c>
      <c r="C38" s="50" t="s">
        <v>67</v>
      </c>
      <c r="D38" s="36" t="s">
        <v>76</v>
      </c>
      <c r="E38" s="33">
        <f t="shared" si="56"/>
        <v>1000</v>
      </c>
      <c r="F38" s="37">
        <v>333</v>
      </c>
      <c r="G38" s="37">
        <v>167</v>
      </c>
      <c r="H38" s="37">
        <v>500</v>
      </c>
      <c r="I38" s="37"/>
      <c r="J38" s="30">
        <f t="shared" si="57"/>
        <v>1000</v>
      </c>
      <c r="K38" s="26">
        <v>333</v>
      </c>
      <c r="L38" s="26">
        <v>167</v>
      </c>
      <c r="M38" s="26">
        <v>500</v>
      </c>
      <c r="N38" s="26"/>
      <c r="O38" s="26">
        <v>1000</v>
      </c>
      <c r="P38" s="26">
        <v>1000</v>
      </c>
      <c r="Q38" s="26">
        <v>333</v>
      </c>
      <c r="R38" s="26">
        <v>333</v>
      </c>
      <c r="S38" s="39">
        <v>1</v>
      </c>
      <c r="T38" s="39">
        <v>1</v>
      </c>
      <c r="U38" s="39">
        <v>1</v>
      </c>
      <c r="V38" s="39">
        <v>1</v>
      </c>
      <c r="W38" s="39">
        <v>1</v>
      </c>
      <c r="X38" s="26"/>
      <c r="Y38" s="57"/>
      <c r="Z38" s="30"/>
      <c r="AA38" s="57"/>
      <c r="AB38" s="30"/>
      <c r="AC38" s="30"/>
      <c r="AD38" s="57"/>
      <c r="AE38" s="30"/>
      <c r="AF38" s="30"/>
      <c r="AG38" s="30"/>
      <c r="AH38" s="30"/>
      <c r="AI38" s="57"/>
      <c r="AJ38" s="57"/>
      <c r="AK38" s="58"/>
      <c r="AL38" s="58"/>
      <c r="AM38" s="58"/>
      <c r="AN38" s="58"/>
      <c r="AO38" s="30"/>
      <c r="AP38" s="58"/>
      <c r="AQ38" s="58"/>
      <c r="AR38" s="58"/>
      <c r="AS38" s="58"/>
      <c r="AT38" s="58"/>
      <c r="AU38" s="30"/>
      <c r="AV38" s="58"/>
      <c r="AW38" s="58"/>
      <c r="AX38" s="58"/>
      <c r="AY38" s="58"/>
      <c r="AZ38" s="58"/>
      <c r="BA38" s="58"/>
      <c r="BB38" s="58"/>
      <c r="BC38" s="58"/>
      <c r="BD38" s="58">
        <v>10</v>
      </c>
      <c r="BE38" s="30"/>
      <c r="BF38" s="58"/>
      <c r="BG38" s="58"/>
      <c r="BH38" s="58"/>
    </row>
    <row r="39" spans="1:60" ht="30" hidden="1" customHeight="1">
      <c r="A39" s="34">
        <v>16</v>
      </c>
      <c r="B39" s="51" t="s">
        <v>147</v>
      </c>
      <c r="C39" s="36" t="s">
        <v>72</v>
      </c>
      <c r="D39" s="36" t="s">
        <v>92</v>
      </c>
      <c r="E39" s="33">
        <f t="shared" si="56"/>
        <v>72</v>
      </c>
      <c r="F39" s="59">
        <v>54</v>
      </c>
      <c r="G39" s="59">
        <v>18</v>
      </c>
      <c r="H39" s="59"/>
      <c r="I39" s="59"/>
      <c r="J39" s="30">
        <f t="shared" si="57"/>
        <v>72</v>
      </c>
      <c r="K39" s="57">
        <v>54</v>
      </c>
      <c r="L39" s="57">
        <v>18</v>
      </c>
      <c r="M39" s="57"/>
      <c r="N39" s="57"/>
      <c r="O39" s="57">
        <v>72</v>
      </c>
      <c r="P39" s="57">
        <v>72</v>
      </c>
      <c r="Q39" s="57">
        <v>54</v>
      </c>
      <c r="R39" s="57">
        <v>54</v>
      </c>
      <c r="S39" s="60">
        <v>1</v>
      </c>
      <c r="T39" s="60">
        <v>1</v>
      </c>
      <c r="U39" s="60">
        <v>1</v>
      </c>
      <c r="V39" s="60">
        <v>1</v>
      </c>
      <c r="W39" s="39">
        <v>1</v>
      </c>
      <c r="X39" s="26"/>
      <c r="Y39" s="57"/>
      <c r="Z39" s="30"/>
      <c r="AA39" s="57"/>
      <c r="AB39" s="30"/>
      <c r="AC39" s="30"/>
      <c r="AD39" s="57"/>
      <c r="AE39" s="30"/>
      <c r="AF39" s="30"/>
      <c r="AG39" s="30"/>
      <c r="AH39" s="30"/>
      <c r="AI39" s="57"/>
      <c r="AJ39" s="57"/>
      <c r="AK39" s="58"/>
      <c r="AL39" s="57"/>
      <c r="AM39" s="58"/>
      <c r="AN39" s="53"/>
      <c r="AO39" s="30"/>
      <c r="AP39" s="58"/>
      <c r="AQ39" s="58"/>
      <c r="AR39" s="58"/>
      <c r="AS39" s="58"/>
      <c r="AT39" s="58"/>
      <c r="AU39" s="30"/>
      <c r="AV39" s="58"/>
      <c r="AW39" s="58"/>
      <c r="AX39" s="58"/>
      <c r="AY39" s="58"/>
      <c r="AZ39" s="58"/>
      <c r="BA39" s="58"/>
      <c r="BB39" s="58"/>
      <c r="BC39" s="58"/>
      <c r="BD39" s="30"/>
      <c r="BE39" s="30"/>
      <c r="BF39" s="58"/>
      <c r="BG39" s="58"/>
      <c r="BH39" s="58"/>
    </row>
    <row r="40" spans="1:60" s="13" customFormat="1" ht="30" hidden="1" customHeight="1">
      <c r="A40" s="31" t="s">
        <v>116</v>
      </c>
      <c r="B40" s="54" t="s">
        <v>233</v>
      </c>
      <c r="C40" s="55"/>
      <c r="D40" s="55"/>
      <c r="E40" s="33">
        <f t="shared" si="56"/>
        <v>14047</v>
      </c>
      <c r="F40" s="56">
        <f t="shared" ref="F40:BH40" si="59">SUM(F41:F58)</f>
        <v>7306</v>
      </c>
      <c r="G40" s="56">
        <f t="shared" si="59"/>
        <v>3375</v>
      </c>
      <c r="H40" s="56">
        <f t="shared" si="59"/>
        <v>3366</v>
      </c>
      <c r="I40" s="56">
        <f t="shared" si="59"/>
        <v>0</v>
      </c>
      <c r="J40" s="30">
        <f t="shared" si="57"/>
        <v>14047</v>
      </c>
      <c r="K40" s="46">
        <f t="shared" si="59"/>
        <v>7306</v>
      </c>
      <c r="L40" s="46">
        <f t="shared" si="59"/>
        <v>3375</v>
      </c>
      <c r="M40" s="46">
        <f t="shared" si="59"/>
        <v>3366</v>
      </c>
      <c r="N40" s="46">
        <f t="shared" si="59"/>
        <v>0</v>
      </c>
      <c r="O40" s="46">
        <f t="shared" si="59"/>
        <v>14047</v>
      </c>
      <c r="P40" s="46">
        <f t="shared" si="59"/>
        <v>14047</v>
      </c>
      <c r="Q40" s="46">
        <f t="shared" si="59"/>
        <v>7221</v>
      </c>
      <c r="R40" s="46">
        <f t="shared" si="59"/>
        <v>7306</v>
      </c>
      <c r="S40" s="56">
        <f t="shared" si="59"/>
        <v>18</v>
      </c>
      <c r="T40" s="56">
        <f t="shared" si="59"/>
        <v>18</v>
      </c>
      <c r="U40" s="56">
        <f t="shared" si="59"/>
        <v>18</v>
      </c>
      <c r="V40" s="56">
        <f t="shared" si="59"/>
        <v>17</v>
      </c>
      <c r="W40" s="56">
        <f t="shared" si="59"/>
        <v>17</v>
      </c>
      <c r="X40" s="46">
        <f t="shared" si="59"/>
        <v>52</v>
      </c>
      <c r="Y40" s="46">
        <f t="shared" si="59"/>
        <v>0</v>
      </c>
      <c r="Z40" s="46">
        <f t="shared" si="59"/>
        <v>0</v>
      </c>
      <c r="AA40" s="46">
        <f t="shared" si="59"/>
        <v>0</v>
      </c>
      <c r="AB40" s="46">
        <f t="shared" si="59"/>
        <v>0</v>
      </c>
      <c r="AC40" s="46">
        <f t="shared" si="59"/>
        <v>4</v>
      </c>
      <c r="AD40" s="46">
        <f t="shared" si="59"/>
        <v>0</v>
      </c>
      <c r="AE40" s="46">
        <f t="shared" si="59"/>
        <v>0</v>
      </c>
      <c r="AF40" s="46">
        <f t="shared" si="59"/>
        <v>0</v>
      </c>
      <c r="AG40" s="46">
        <f t="shared" si="59"/>
        <v>0</v>
      </c>
      <c r="AH40" s="46">
        <f t="shared" si="59"/>
        <v>0</v>
      </c>
      <c r="AI40" s="46">
        <f t="shared" si="59"/>
        <v>1</v>
      </c>
      <c r="AJ40" s="46">
        <f t="shared" si="59"/>
        <v>0</v>
      </c>
      <c r="AK40" s="46">
        <f t="shared" si="59"/>
        <v>2</v>
      </c>
      <c r="AL40" s="46">
        <f t="shared" si="59"/>
        <v>78.500000000000014</v>
      </c>
      <c r="AM40" s="46">
        <f t="shared" si="59"/>
        <v>0</v>
      </c>
      <c r="AN40" s="46">
        <f t="shared" si="59"/>
        <v>0</v>
      </c>
      <c r="AO40" s="46">
        <f t="shared" si="59"/>
        <v>0</v>
      </c>
      <c r="AP40" s="46">
        <f t="shared" si="59"/>
        <v>0</v>
      </c>
      <c r="AQ40" s="46">
        <f t="shared" si="59"/>
        <v>0</v>
      </c>
      <c r="AR40" s="46">
        <f t="shared" si="59"/>
        <v>0</v>
      </c>
      <c r="AS40" s="46">
        <f t="shared" si="59"/>
        <v>0.5</v>
      </c>
      <c r="AT40" s="46">
        <f t="shared" si="59"/>
        <v>13.2</v>
      </c>
      <c r="AU40" s="46">
        <f t="shared" si="59"/>
        <v>590.6</v>
      </c>
      <c r="AV40" s="46">
        <f t="shared" si="59"/>
        <v>0</v>
      </c>
      <c r="AW40" s="46">
        <f t="shared" si="59"/>
        <v>36</v>
      </c>
      <c r="AX40" s="46">
        <f t="shared" si="59"/>
        <v>0</v>
      </c>
      <c r="AY40" s="46">
        <f t="shared" si="59"/>
        <v>52</v>
      </c>
      <c r="AZ40" s="46">
        <f t="shared" si="59"/>
        <v>0</v>
      </c>
      <c r="BA40" s="46">
        <f t="shared" si="59"/>
        <v>0</v>
      </c>
      <c r="BB40" s="46">
        <f t="shared" si="59"/>
        <v>0</v>
      </c>
      <c r="BC40" s="46">
        <f t="shared" si="59"/>
        <v>0</v>
      </c>
      <c r="BD40" s="46">
        <f t="shared" si="59"/>
        <v>36</v>
      </c>
      <c r="BE40" s="46">
        <f t="shared" si="59"/>
        <v>0</v>
      </c>
      <c r="BF40" s="46">
        <f t="shared" si="59"/>
        <v>0</v>
      </c>
      <c r="BG40" s="46">
        <f t="shared" si="59"/>
        <v>2505</v>
      </c>
      <c r="BH40" s="46">
        <f t="shared" si="59"/>
        <v>0</v>
      </c>
    </row>
    <row r="41" spans="1:60" ht="30" hidden="1" customHeight="1">
      <c r="A41" s="34">
        <v>17</v>
      </c>
      <c r="B41" s="51" t="s">
        <v>118</v>
      </c>
      <c r="C41" s="36" t="s">
        <v>63</v>
      </c>
      <c r="D41" s="50" t="s">
        <v>73</v>
      </c>
      <c r="E41" s="33">
        <f t="shared" si="56"/>
        <v>2768</v>
      </c>
      <c r="F41" s="37">
        <v>917</v>
      </c>
      <c r="G41" s="37">
        <v>945</v>
      </c>
      <c r="H41" s="37">
        <v>906</v>
      </c>
      <c r="I41" s="37"/>
      <c r="J41" s="30">
        <f t="shared" si="57"/>
        <v>2768</v>
      </c>
      <c r="K41" s="26">
        <v>917</v>
      </c>
      <c r="L41" s="26">
        <v>945</v>
      </c>
      <c r="M41" s="26">
        <v>906</v>
      </c>
      <c r="N41" s="26"/>
      <c r="O41" s="26">
        <v>2768</v>
      </c>
      <c r="P41" s="26">
        <v>2768</v>
      </c>
      <c r="Q41" s="26">
        <v>917</v>
      </c>
      <c r="R41" s="26">
        <v>917</v>
      </c>
      <c r="S41" s="39">
        <v>1</v>
      </c>
      <c r="T41" s="39">
        <v>1</v>
      </c>
      <c r="U41" s="39">
        <v>1</v>
      </c>
      <c r="V41" s="39">
        <v>1</v>
      </c>
      <c r="W41" s="39">
        <v>1</v>
      </c>
      <c r="X41" s="26">
        <v>52</v>
      </c>
      <c r="Y41" s="38"/>
      <c r="Z41" s="46"/>
      <c r="AA41" s="38"/>
      <c r="AB41" s="46"/>
      <c r="AC41" s="46"/>
      <c r="AD41" s="38"/>
      <c r="AE41" s="46"/>
      <c r="AF41" s="46"/>
      <c r="AG41" s="46"/>
      <c r="AH41" s="46"/>
      <c r="AI41" s="38"/>
      <c r="AJ41" s="38"/>
      <c r="AK41" s="40"/>
      <c r="AL41" s="40"/>
      <c r="AM41" s="40"/>
      <c r="AN41" s="40"/>
      <c r="AO41" s="46"/>
      <c r="AP41" s="40"/>
      <c r="AQ41" s="40"/>
      <c r="AR41" s="40"/>
      <c r="AS41" s="40"/>
      <c r="AT41" s="40"/>
      <c r="AU41" s="46"/>
      <c r="AV41" s="40"/>
      <c r="AW41" s="40">
        <v>36</v>
      </c>
      <c r="AX41" s="40"/>
      <c r="AY41" s="40"/>
      <c r="AZ41" s="40"/>
      <c r="BA41" s="40"/>
      <c r="BB41" s="44"/>
      <c r="BC41" s="44"/>
      <c r="BD41" s="44"/>
      <c r="BE41" s="44"/>
      <c r="BF41" s="44"/>
      <c r="BG41" s="44"/>
      <c r="BH41" s="44"/>
    </row>
    <row r="42" spans="1:60" ht="30" hidden="1" customHeight="1">
      <c r="A42" s="34">
        <v>17</v>
      </c>
      <c r="B42" s="51" t="s">
        <v>118</v>
      </c>
      <c r="C42" s="50" t="s">
        <v>70</v>
      </c>
      <c r="D42" s="50" t="s">
        <v>79</v>
      </c>
      <c r="E42" s="33">
        <f t="shared" si="56"/>
        <v>125</v>
      </c>
      <c r="F42" s="37">
        <v>125</v>
      </c>
      <c r="G42" s="37"/>
      <c r="H42" s="37"/>
      <c r="I42" s="37"/>
      <c r="J42" s="30">
        <f t="shared" si="57"/>
        <v>125</v>
      </c>
      <c r="K42" s="26">
        <v>125</v>
      </c>
      <c r="L42" s="26"/>
      <c r="M42" s="26"/>
      <c r="N42" s="26"/>
      <c r="O42" s="26">
        <v>125</v>
      </c>
      <c r="P42" s="26">
        <v>125</v>
      </c>
      <c r="Q42" s="26">
        <v>40</v>
      </c>
      <c r="R42" s="26">
        <v>125</v>
      </c>
      <c r="S42" s="39">
        <v>1</v>
      </c>
      <c r="T42" s="39">
        <v>1</v>
      </c>
      <c r="U42" s="39">
        <v>1</v>
      </c>
      <c r="V42" s="39">
        <v>1</v>
      </c>
      <c r="W42" s="39">
        <v>1</v>
      </c>
      <c r="X42" s="26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>
        <v>1</v>
      </c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</row>
    <row r="43" spans="1:60" ht="30" hidden="1" customHeight="1">
      <c r="A43" s="34">
        <v>18</v>
      </c>
      <c r="B43" s="51" t="s">
        <v>119</v>
      </c>
      <c r="C43" s="36" t="s">
        <v>66</v>
      </c>
      <c r="D43" s="50" t="s">
        <v>75</v>
      </c>
      <c r="E43" s="33">
        <f t="shared" si="56"/>
        <v>2720</v>
      </c>
      <c r="F43" s="37">
        <v>1600</v>
      </c>
      <c r="G43" s="37">
        <v>280</v>
      </c>
      <c r="H43" s="37">
        <v>840</v>
      </c>
      <c r="I43" s="37"/>
      <c r="J43" s="30">
        <f t="shared" si="57"/>
        <v>2720</v>
      </c>
      <c r="K43" s="26">
        <v>1600</v>
      </c>
      <c r="L43" s="26">
        <v>280</v>
      </c>
      <c r="M43" s="26">
        <v>840</v>
      </c>
      <c r="N43" s="26"/>
      <c r="O43" s="26">
        <v>2720</v>
      </c>
      <c r="P43" s="26">
        <v>2720</v>
      </c>
      <c r="Q43" s="26">
        <v>1600</v>
      </c>
      <c r="R43" s="26">
        <v>1600</v>
      </c>
      <c r="S43" s="39">
        <v>1</v>
      </c>
      <c r="T43" s="39">
        <v>1</v>
      </c>
      <c r="U43" s="39">
        <v>1</v>
      </c>
      <c r="V43" s="39">
        <v>1</v>
      </c>
      <c r="W43" s="39">
        <v>1</v>
      </c>
      <c r="X43" s="26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40"/>
      <c r="AK43" s="40">
        <v>1</v>
      </c>
      <c r="AL43" s="40"/>
      <c r="AM43" s="40"/>
      <c r="AN43" s="40"/>
      <c r="AO43" s="40"/>
      <c r="AP43" s="40"/>
      <c r="AQ43" s="40"/>
      <c r="AR43" s="40"/>
      <c r="AS43" s="40">
        <v>0.5</v>
      </c>
      <c r="AT43" s="40">
        <v>3</v>
      </c>
      <c r="AU43" s="40">
        <v>236</v>
      </c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>
        <v>280</v>
      </c>
      <c r="BH43" s="40"/>
    </row>
    <row r="44" spans="1:60" ht="30" hidden="1" customHeight="1">
      <c r="A44" s="34">
        <v>18</v>
      </c>
      <c r="B44" s="51" t="s">
        <v>119</v>
      </c>
      <c r="C44" s="36" t="s">
        <v>67</v>
      </c>
      <c r="D44" s="36" t="s">
        <v>76</v>
      </c>
      <c r="E44" s="33">
        <f t="shared" si="56"/>
        <v>1200</v>
      </c>
      <c r="F44" s="37">
        <v>400</v>
      </c>
      <c r="G44" s="37">
        <v>320</v>
      </c>
      <c r="H44" s="37">
        <v>480</v>
      </c>
      <c r="I44" s="37"/>
      <c r="J44" s="30">
        <f t="shared" si="57"/>
        <v>1200</v>
      </c>
      <c r="K44" s="26">
        <v>400</v>
      </c>
      <c r="L44" s="26">
        <v>320</v>
      </c>
      <c r="M44" s="26">
        <v>480</v>
      </c>
      <c r="N44" s="26"/>
      <c r="O44" s="26">
        <v>1200</v>
      </c>
      <c r="P44" s="26">
        <v>1200</v>
      </c>
      <c r="Q44" s="26">
        <v>400</v>
      </c>
      <c r="R44" s="26">
        <v>400</v>
      </c>
      <c r="S44" s="39">
        <v>1</v>
      </c>
      <c r="T44" s="39">
        <v>1</v>
      </c>
      <c r="U44" s="39">
        <v>1</v>
      </c>
      <c r="V44" s="39">
        <v>1</v>
      </c>
      <c r="W44" s="39">
        <v>1</v>
      </c>
      <c r="X44" s="26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>
        <v>12</v>
      </c>
      <c r="BE44" s="40"/>
      <c r="BF44" s="40"/>
      <c r="BG44" s="40"/>
      <c r="BH44" s="40"/>
    </row>
    <row r="45" spans="1:60" ht="30" hidden="1" customHeight="1">
      <c r="A45" s="34">
        <v>18</v>
      </c>
      <c r="B45" s="51" t="s">
        <v>119</v>
      </c>
      <c r="C45" s="36" t="s">
        <v>72</v>
      </c>
      <c r="D45" s="36" t="s">
        <v>92</v>
      </c>
      <c r="E45" s="33">
        <f t="shared" si="56"/>
        <v>227</v>
      </c>
      <c r="F45" s="41">
        <v>168</v>
      </c>
      <c r="G45" s="41">
        <v>59</v>
      </c>
      <c r="H45" s="41"/>
      <c r="I45" s="41"/>
      <c r="J45" s="30">
        <f t="shared" si="57"/>
        <v>227</v>
      </c>
      <c r="K45" s="38">
        <v>168</v>
      </c>
      <c r="L45" s="38">
        <v>59</v>
      </c>
      <c r="M45" s="38"/>
      <c r="N45" s="38"/>
      <c r="O45" s="38">
        <v>227</v>
      </c>
      <c r="P45" s="38">
        <v>227</v>
      </c>
      <c r="Q45" s="38">
        <v>168</v>
      </c>
      <c r="R45" s="38">
        <v>168</v>
      </c>
      <c r="S45" s="39">
        <v>1</v>
      </c>
      <c r="T45" s="39">
        <v>1</v>
      </c>
      <c r="U45" s="39">
        <v>1</v>
      </c>
      <c r="V45" s="39"/>
      <c r="W45" s="39"/>
      <c r="X45" s="26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40"/>
      <c r="AK45" s="40"/>
      <c r="AL45" s="40">
        <v>8.5</v>
      </c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</row>
    <row r="46" spans="1:60" ht="30" hidden="1" customHeight="1">
      <c r="A46" s="34">
        <v>19</v>
      </c>
      <c r="B46" s="51" t="s">
        <v>120</v>
      </c>
      <c r="C46" s="36" t="s">
        <v>67</v>
      </c>
      <c r="D46" s="36" t="s">
        <v>76</v>
      </c>
      <c r="E46" s="33">
        <f t="shared" si="56"/>
        <v>1200</v>
      </c>
      <c r="F46" s="37">
        <v>400</v>
      </c>
      <c r="G46" s="37">
        <v>440</v>
      </c>
      <c r="H46" s="37">
        <v>360</v>
      </c>
      <c r="I46" s="37"/>
      <c r="J46" s="30">
        <f t="shared" si="57"/>
        <v>1200</v>
      </c>
      <c r="K46" s="26">
        <v>400</v>
      </c>
      <c r="L46" s="26">
        <v>440</v>
      </c>
      <c r="M46" s="26">
        <v>360</v>
      </c>
      <c r="N46" s="26"/>
      <c r="O46" s="26">
        <v>1200</v>
      </c>
      <c r="P46" s="26">
        <v>1200</v>
      </c>
      <c r="Q46" s="26">
        <v>400</v>
      </c>
      <c r="R46" s="26">
        <v>400</v>
      </c>
      <c r="S46" s="39">
        <v>1</v>
      </c>
      <c r="T46" s="39">
        <v>1</v>
      </c>
      <c r="U46" s="39">
        <v>1</v>
      </c>
      <c r="V46" s="39">
        <v>1</v>
      </c>
      <c r="W46" s="39">
        <v>1</v>
      </c>
      <c r="X46" s="26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>
        <v>12</v>
      </c>
      <c r="BE46" s="40"/>
      <c r="BF46" s="40"/>
      <c r="BG46" s="40">
        <v>1317</v>
      </c>
      <c r="BH46" s="40"/>
    </row>
    <row r="47" spans="1:60" ht="30" hidden="1" customHeight="1">
      <c r="A47" s="34">
        <v>19</v>
      </c>
      <c r="B47" s="51" t="s">
        <v>120</v>
      </c>
      <c r="C47" s="36" t="s">
        <v>71</v>
      </c>
      <c r="D47" s="36" t="s">
        <v>88</v>
      </c>
      <c r="E47" s="33">
        <f t="shared" si="56"/>
        <v>87</v>
      </c>
      <c r="F47" s="37">
        <v>87</v>
      </c>
      <c r="G47" s="37"/>
      <c r="H47" s="37"/>
      <c r="I47" s="37"/>
      <c r="J47" s="30">
        <f t="shared" si="57"/>
        <v>87</v>
      </c>
      <c r="K47" s="26">
        <v>87</v>
      </c>
      <c r="L47" s="26"/>
      <c r="M47" s="26"/>
      <c r="N47" s="26"/>
      <c r="O47" s="26">
        <v>87</v>
      </c>
      <c r="P47" s="26">
        <v>87</v>
      </c>
      <c r="Q47" s="26">
        <v>87</v>
      </c>
      <c r="R47" s="26">
        <v>87</v>
      </c>
      <c r="S47" s="39">
        <v>1</v>
      </c>
      <c r="T47" s="39">
        <v>1</v>
      </c>
      <c r="U47" s="39">
        <v>1</v>
      </c>
      <c r="V47" s="39">
        <v>1</v>
      </c>
      <c r="W47" s="39">
        <v>1</v>
      </c>
      <c r="X47" s="26"/>
      <c r="Y47" s="38"/>
      <c r="Z47" s="38"/>
      <c r="AA47" s="38"/>
      <c r="AB47" s="38"/>
      <c r="AC47" s="38">
        <v>1</v>
      </c>
      <c r="AD47" s="38"/>
      <c r="AE47" s="38"/>
      <c r="AF47" s="38"/>
      <c r="AG47" s="38"/>
      <c r="AH47" s="38"/>
      <c r="AI47" s="38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>
        <v>52</v>
      </c>
      <c r="AZ47" s="40"/>
      <c r="BA47" s="40"/>
      <c r="BB47" s="40"/>
      <c r="BC47" s="40"/>
      <c r="BD47" s="40"/>
      <c r="BE47" s="40"/>
      <c r="BF47" s="40"/>
      <c r="BG47" s="40"/>
      <c r="BH47" s="40"/>
    </row>
    <row r="48" spans="1:60" ht="30" hidden="1" customHeight="1">
      <c r="A48" s="34">
        <v>19</v>
      </c>
      <c r="B48" s="51" t="s">
        <v>120</v>
      </c>
      <c r="C48" s="36" t="s">
        <v>72</v>
      </c>
      <c r="D48" s="36" t="s">
        <v>92</v>
      </c>
      <c r="E48" s="33">
        <f t="shared" si="56"/>
        <v>129</v>
      </c>
      <c r="F48" s="41">
        <v>96</v>
      </c>
      <c r="G48" s="41">
        <v>33</v>
      </c>
      <c r="H48" s="41"/>
      <c r="I48" s="41"/>
      <c r="J48" s="30">
        <f t="shared" si="57"/>
        <v>129</v>
      </c>
      <c r="K48" s="38">
        <v>96</v>
      </c>
      <c r="L48" s="38">
        <v>33</v>
      </c>
      <c r="M48" s="38"/>
      <c r="N48" s="38"/>
      <c r="O48" s="38">
        <v>129</v>
      </c>
      <c r="P48" s="38">
        <v>129</v>
      </c>
      <c r="Q48" s="38">
        <v>96</v>
      </c>
      <c r="R48" s="38">
        <v>96</v>
      </c>
      <c r="S48" s="39">
        <v>1</v>
      </c>
      <c r="T48" s="39">
        <v>1</v>
      </c>
      <c r="U48" s="39">
        <v>1</v>
      </c>
      <c r="V48" s="39">
        <v>1</v>
      </c>
      <c r="W48" s="39">
        <v>1</v>
      </c>
      <c r="X48" s="26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40"/>
      <c r="AK48" s="40"/>
      <c r="AL48" s="40">
        <v>7.3</v>
      </c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</row>
    <row r="49" spans="1:60" ht="30" hidden="1" customHeight="1">
      <c r="A49" s="34">
        <v>20</v>
      </c>
      <c r="B49" s="51" t="s">
        <v>121</v>
      </c>
      <c r="C49" s="36" t="s">
        <v>67</v>
      </c>
      <c r="D49" s="36" t="s">
        <v>76</v>
      </c>
      <c r="E49" s="33">
        <f t="shared" si="56"/>
        <v>1200</v>
      </c>
      <c r="F49" s="37">
        <v>400</v>
      </c>
      <c r="G49" s="37">
        <v>440</v>
      </c>
      <c r="H49" s="37">
        <v>360</v>
      </c>
      <c r="I49" s="37"/>
      <c r="J49" s="30">
        <f t="shared" si="57"/>
        <v>1200</v>
      </c>
      <c r="K49" s="26">
        <v>400</v>
      </c>
      <c r="L49" s="26">
        <v>440</v>
      </c>
      <c r="M49" s="26">
        <v>360</v>
      </c>
      <c r="N49" s="26"/>
      <c r="O49" s="26">
        <v>1200</v>
      </c>
      <c r="P49" s="26">
        <v>1200</v>
      </c>
      <c r="Q49" s="26">
        <v>400</v>
      </c>
      <c r="R49" s="26">
        <v>400</v>
      </c>
      <c r="S49" s="39">
        <v>1</v>
      </c>
      <c r="T49" s="39">
        <v>1</v>
      </c>
      <c r="U49" s="39">
        <v>1</v>
      </c>
      <c r="V49" s="39">
        <v>1</v>
      </c>
      <c r="W49" s="39">
        <v>1</v>
      </c>
      <c r="X49" s="26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>
        <v>12</v>
      </c>
      <c r="BE49" s="40"/>
      <c r="BF49" s="40"/>
      <c r="BG49" s="40"/>
      <c r="BH49" s="40"/>
    </row>
    <row r="50" spans="1:60" ht="30" hidden="1" customHeight="1">
      <c r="A50" s="34">
        <v>20</v>
      </c>
      <c r="B50" s="51" t="s">
        <v>121</v>
      </c>
      <c r="C50" s="36" t="s">
        <v>71</v>
      </c>
      <c r="D50" s="36" t="s">
        <v>88</v>
      </c>
      <c r="E50" s="33">
        <f t="shared" si="56"/>
        <v>182</v>
      </c>
      <c r="F50" s="37">
        <v>182</v>
      </c>
      <c r="G50" s="37"/>
      <c r="H50" s="37"/>
      <c r="I50" s="37"/>
      <c r="J50" s="30">
        <f t="shared" si="57"/>
        <v>182</v>
      </c>
      <c r="K50" s="26">
        <v>182</v>
      </c>
      <c r="L50" s="26"/>
      <c r="M50" s="26"/>
      <c r="N50" s="26"/>
      <c r="O50" s="26">
        <v>182</v>
      </c>
      <c r="P50" s="26">
        <v>182</v>
      </c>
      <c r="Q50" s="26">
        <v>182</v>
      </c>
      <c r="R50" s="26">
        <v>182</v>
      </c>
      <c r="S50" s="39">
        <v>1</v>
      </c>
      <c r="T50" s="39">
        <v>1</v>
      </c>
      <c r="U50" s="39">
        <v>1</v>
      </c>
      <c r="V50" s="39">
        <v>1</v>
      </c>
      <c r="W50" s="39">
        <v>1</v>
      </c>
      <c r="X50" s="26"/>
      <c r="Y50" s="38"/>
      <c r="Z50" s="38"/>
      <c r="AA50" s="38"/>
      <c r="AB50" s="38"/>
      <c r="AC50" s="38">
        <v>1</v>
      </c>
      <c r="AD50" s="38"/>
      <c r="AE50" s="38"/>
      <c r="AF50" s="38"/>
      <c r="AG50" s="38"/>
      <c r="AH50" s="38"/>
      <c r="AI50" s="38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</row>
    <row r="51" spans="1:60" ht="30" hidden="1" customHeight="1">
      <c r="A51" s="34">
        <v>20</v>
      </c>
      <c r="B51" s="51" t="s">
        <v>121</v>
      </c>
      <c r="C51" s="36" t="s">
        <v>72</v>
      </c>
      <c r="D51" s="36" t="s">
        <v>92</v>
      </c>
      <c r="E51" s="33">
        <f t="shared" si="56"/>
        <v>124</v>
      </c>
      <c r="F51" s="41">
        <v>92</v>
      </c>
      <c r="G51" s="41">
        <v>32</v>
      </c>
      <c r="H51" s="41"/>
      <c r="I51" s="41"/>
      <c r="J51" s="30">
        <f t="shared" si="57"/>
        <v>124</v>
      </c>
      <c r="K51" s="38">
        <v>92</v>
      </c>
      <c r="L51" s="38">
        <v>32</v>
      </c>
      <c r="M51" s="38"/>
      <c r="N51" s="38"/>
      <c r="O51" s="38">
        <v>124</v>
      </c>
      <c r="P51" s="38">
        <v>124</v>
      </c>
      <c r="Q51" s="38">
        <v>92</v>
      </c>
      <c r="R51" s="38">
        <v>92</v>
      </c>
      <c r="S51" s="42">
        <v>1</v>
      </c>
      <c r="T51" s="42">
        <v>1</v>
      </c>
      <c r="U51" s="42">
        <v>1</v>
      </c>
      <c r="V51" s="42">
        <v>1</v>
      </c>
      <c r="W51" s="39">
        <v>1</v>
      </c>
      <c r="X51" s="26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</row>
    <row r="52" spans="1:60" ht="30" hidden="1" customHeight="1">
      <c r="A52" s="34">
        <v>21</v>
      </c>
      <c r="B52" s="51" t="s">
        <v>122</v>
      </c>
      <c r="C52" s="36" t="s">
        <v>72</v>
      </c>
      <c r="D52" s="36" t="s">
        <v>92</v>
      </c>
      <c r="E52" s="33">
        <f t="shared" si="56"/>
        <v>127</v>
      </c>
      <c r="F52" s="41">
        <v>94</v>
      </c>
      <c r="G52" s="41">
        <v>33</v>
      </c>
      <c r="H52" s="41"/>
      <c r="I52" s="41"/>
      <c r="J52" s="30">
        <f t="shared" si="57"/>
        <v>127</v>
      </c>
      <c r="K52" s="38">
        <v>94</v>
      </c>
      <c r="L52" s="38">
        <v>33</v>
      </c>
      <c r="M52" s="38"/>
      <c r="N52" s="38"/>
      <c r="O52" s="38">
        <v>127</v>
      </c>
      <c r="P52" s="38">
        <v>127</v>
      </c>
      <c r="Q52" s="38">
        <v>94</v>
      </c>
      <c r="R52" s="38">
        <v>94</v>
      </c>
      <c r="S52" s="42">
        <v>1</v>
      </c>
      <c r="T52" s="42">
        <v>1</v>
      </c>
      <c r="U52" s="42">
        <v>1</v>
      </c>
      <c r="V52" s="42">
        <v>1</v>
      </c>
      <c r="W52" s="39">
        <v>1</v>
      </c>
      <c r="X52" s="26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</row>
    <row r="53" spans="1:60" s="11" customFormat="1" ht="30" hidden="1" customHeight="1">
      <c r="A53" s="34">
        <v>22</v>
      </c>
      <c r="B53" s="35" t="s">
        <v>123</v>
      </c>
      <c r="C53" s="36" t="s">
        <v>71</v>
      </c>
      <c r="D53" s="36" t="s">
        <v>88</v>
      </c>
      <c r="E53" s="33">
        <f t="shared" si="56"/>
        <v>196</v>
      </c>
      <c r="F53" s="37">
        <v>196</v>
      </c>
      <c r="G53" s="37"/>
      <c r="H53" s="37"/>
      <c r="I53" s="37"/>
      <c r="J53" s="30">
        <f t="shared" si="57"/>
        <v>196</v>
      </c>
      <c r="K53" s="26">
        <v>196</v>
      </c>
      <c r="L53" s="26"/>
      <c r="M53" s="26"/>
      <c r="N53" s="26"/>
      <c r="O53" s="26">
        <v>196</v>
      </c>
      <c r="P53" s="26">
        <v>196</v>
      </c>
      <c r="Q53" s="26">
        <v>196</v>
      </c>
      <c r="R53" s="26">
        <v>196</v>
      </c>
      <c r="S53" s="39">
        <v>1</v>
      </c>
      <c r="T53" s="39">
        <v>1</v>
      </c>
      <c r="U53" s="39">
        <v>1</v>
      </c>
      <c r="V53" s="39">
        <v>1</v>
      </c>
      <c r="W53" s="39">
        <v>1</v>
      </c>
      <c r="X53" s="43"/>
      <c r="Y53" s="43"/>
      <c r="Z53" s="43"/>
      <c r="AA53" s="43"/>
      <c r="AB53" s="43"/>
      <c r="AC53" s="43">
        <v>1</v>
      </c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38"/>
      <c r="AS53" s="38"/>
      <c r="AT53" s="38"/>
      <c r="AU53" s="38"/>
      <c r="AV53" s="38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</row>
    <row r="54" spans="1:60" s="11" customFormat="1" ht="30" hidden="1" customHeight="1">
      <c r="A54" s="34">
        <v>22</v>
      </c>
      <c r="B54" s="35" t="s">
        <v>123</v>
      </c>
      <c r="C54" s="36" t="s">
        <v>66</v>
      </c>
      <c r="D54" s="50" t="s">
        <v>75</v>
      </c>
      <c r="E54" s="33">
        <f t="shared" si="56"/>
        <v>2510</v>
      </c>
      <c r="F54" s="37">
        <v>1600</v>
      </c>
      <c r="G54" s="37">
        <v>490</v>
      </c>
      <c r="H54" s="37">
        <v>420</v>
      </c>
      <c r="I54" s="37"/>
      <c r="J54" s="30">
        <f t="shared" si="57"/>
        <v>2510</v>
      </c>
      <c r="K54" s="26">
        <v>1600</v>
      </c>
      <c r="L54" s="26">
        <v>490</v>
      </c>
      <c r="M54" s="26">
        <v>420</v>
      </c>
      <c r="N54" s="26"/>
      <c r="O54" s="26">
        <v>2510</v>
      </c>
      <c r="P54" s="26">
        <v>2510</v>
      </c>
      <c r="Q54" s="26">
        <v>1600</v>
      </c>
      <c r="R54" s="26">
        <v>1600</v>
      </c>
      <c r="S54" s="39">
        <v>1</v>
      </c>
      <c r="T54" s="39">
        <v>1</v>
      </c>
      <c r="U54" s="39">
        <v>1</v>
      </c>
      <c r="V54" s="39">
        <v>1</v>
      </c>
      <c r="W54" s="39">
        <v>1</v>
      </c>
      <c r="X54" s="26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40"/>
      <c r="AK54" s="40">
        <v>1</v>
      </c>
      <c r="AL54" s="40"/>
      <c r="AM54" s="40"/>
      <c r="AN54" s="40"/>
      <c r="AO54" s="40"/>
      <c r="AP54" s="40"/>
      <c r="AQ54" s="40"/>
      <c r="AR54" s="40"/>
      <c r="AS54" s="40"/>
      <c r="AT54" s="40">
        <v>10.199999999999999</v>
      </c>
      <c r="AU54" s="40">
        <v>354.6</v>
      </c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>
        <v>908</v>
      </c>
      <c r="BH54" s="40"/>
    </row>
    <row r="55" spans="1:60" s="11" customFormat="1" ht="30" hidden="1" customHeight="1">
      <c r="A55" s="34">
        <v>22</v>
      </c>
      <c r="B55" s="35" t="s">
        <v>123</v>
      </c>
      <c r="C55" s="36" t="s">
        <v>72</v>
      </c>
      <c r="D55" s="36" t="s">
        <v>92</v>
      </c>
      <c r="E55" s="33">
        <f t="shared" si="56"/>
        <v>449</v>
      </c>
      <c r="F55" s="41">
        <v>333</v>
      </c>
      <c r="G55" s="41">
        <v>116</v>
      </c>
      <c r="H55" s="41"/>
      <c r="I55" s="41"/>
      <c r="J55" s="30">
        <f t="shared" si="57"/>
        <v>449</v>
      </c>
      <c r="K55" s="38">
        <v>333</v>
      </c>
      <c r="L55" s="38">
        <v>116</v>
      </c>
      <c r="M55" s="38"/>
      <c r="N55" s="38"/>
      <c r="O55" s="26">
        <v>449</v>
      </c>
      <c r="P55" s="26">
        <v>449</v>
      </c>
      <c r="Q55" s="26">
        <v>333</v>
      </c>
      <c r="R55" s="26">
        <v>333</v>
      </c>
      <c r="S55" s="39">
        <v>1</v>
      </c>
      <c r="T55" s="39">
        <v>1</v>
      </c>
      <c r="U55" s="39">
        <v>1</v>
      </c>
      <c r="V55" s="39">
        <v>1</v>
      </c>
      <c r="W55" s="39">
        <v>1</v>
      </c>
      <c r="X55" s="26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40"/>
      <c r="AK55" s="40"/>
      <c r="AL55" s="26">
        <v>24.6</v>
      </c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</row>
    <row r="56" spans="1:60" s="11" customFormat="1" ht="30" hidden="1" customHeight="1">
      <c r="A56" s="34">
        <v>23</v>
      </c>
      <c r="B56" s="35" t="s">
        <v>124</v>
      </c>
      <c r="C56" s="36" t="s">
        <v>72</v>
      </c>
      <c r="D56" s="36" t="s">
        <v>92</v>
      </c>
      <c r="E56" s="33">
        <f t="shared" si="56"/>
        <v>487</v>
      </c>
      <c r="F56" s="41">
        <v>361</v>
      </c>
      <c r="G56" s="41">
        <v>126</v>
      </c>
      <c r="H56" s="41"/>
      <c r="I56" s="41"/>
      <c r="J56" s="30">
        <f t="shared" si="57"/>
        <v>487</v>
      </c>
      <c r="K56" s="38">
        <v>361</v>
      </c>
      <c r="L56" s="38">
        <v>126</v>
      </c>
      <c r="M56" s="38"/>
      <c r="N56" s="38"/>
      <c r="O56" s="38">
        <v>487</v>
      </c>
      <c r="P56" s="38">
        <v>487</v>
      </c>
      <c r="Q56" s="38">
        <v>361</v>
      </c>
      <c r="R56" s="38">
        <v>361</v>
      </c>
      <c r="S56" s="42">
        <v>1</v>
      </c>
      <c r="T56" s="42">
        <v>1</v>
      </c>
      <c r="U56" s="42">
        <v>1</v>
      </c>
      <c r="V56" s="42">
        <v>1</v>
      </c>
      <c r="W56" s="39">
        <v>1</v>
      </c>
      <c r="X56" s="26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40"/>
      <c r="AK56" s="40"/>
      <c r="AL56" s="40">
        <v>27.7</v>
      </c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</row>
    <row r="57" spans="1:60" s="11" customFormat="1" ht="30" hidden="1" customHeight="1">
      <c r="A57" s="34">
        <v>24</v>
      </c>
      <c r="B57" s="35" t="s">
        <v>125</v>
      </c>
      <c r="C57" s="36" t="s">
        <v>71</v>
      </c>
      <c r="D57" s="36" t="s">
        <v>88</v>
      </c>
      <c r="E57" s="33">
        <f t="shared" si="56"/>
        <v>81</v>
      </c>
      <c r="F57" s="37">
        <v>81</v>
      </c>
      <c r="G57" s="37"/>
      <c r="H57" s="37"/>
      <c r="I57" s="37"/>
      <c r="J57" s="30">
        <f t="shared" si="57"/>
        <v>81</v>
      </c>
      <c r="K57" s="26">
        <v>81</v>
      </c>
      <c r="L57" s="26"/>
      <c r="M57" s="26"/>
      <c r="N57" s="26"/>
      <c r="O57" s="26">
        <v>81</v>
      </c>
      <c r="P57" s="26">
        <v>81</v>
      </c>
      <c r="Q57" s="26">
        <v>81</v>
      </c>
      <c r="R57" s="26">
        <v>81</v>
      </c>
      <c r="S57" s="39">
        <v>1</v>
      </c>
      <c r="T57" s="39">
        <v>1</v>
      </c>
      <c r="U57" s="39">
        <v>1</v>
      </c>
      <c r="V57" s="39">
        <v>1</v>
      </c>
      <c r="W57" s="39">
        <v>1</v>
      </c>
      <c r="X57" s="26"/>
      <c r="Y57" s="38"/>
      <c r="Z57" s="38"/>
      <c r="AA57" s="38"/>
      <c r="AB57" s="38"/>
      <c r="AC57" s="38">
        <v>1</v>
      </c>
      <c r="AD57" s="38"/>
      <c r="AE57" s="38"/>
      <c r="AF57" s="38"/>
      <c r="AG57" s="38"/>
      <c r="AH57" s="38"/>
      <c r="AI57" s="38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</row>
    <row r="58" spans="1:60" s="11" customFormat="1" ht="30" hidden="1" customHeight="1">
      <c r="A58" s="34">
        <v>24</v>
      </c>
      <c r="B58" s="35" t="s">
        <v>125</v>
      </c>
      <c r="C58" s="36" t="s">
        <v>72</v>
      </c>
      <c r="D58" s="36" t="s">
        <v>92</v>
      </c>
      <c r="E58" s="33">
        <f t="shared" si="56"/>
        <v>235</v>
      </c>
      <c r="F58" s="41">
        <v>174</v>
      </c>
      <c r="G58" s="41">
        <v>61</v>
      </c>
      <c r="H58" s="41"/>
      <c r="I58" s="41"/>
      <c r="J58" s="30">
        <f t="shared" si="57"/>
        <v>235</v>
      </c>
      <c r="K58" s="38">
        <v>174</v>
      </c>
      <c r="L58" s="38">
        <v>61</v>
      </c>
      <c r="M58" s="38"/>
      <c r="N58" s="38"/>
      <c r="O58" s="38">
        <v>235</v>
      </c>
      <c r="P58" s="38">
        <v>235</v>
      </c>
      <c r="Q58" s="38">
        <v>174</v>
      </c>
      <c r="R58" s="38">
        <v>174</v>
      </c>
      <c r="S58" s="42">
        <v>1</v>
      </c>
      <c r="T58" s="42">
        <v>1</v>
      </c>
      <c r="U58" s="42">
        <v>1</v>
      </c>
      <c r="V58" s="42">
        <v>1</v>
      </c>
      <c r="W58" s="39">
        <v>1</v>
      </c>
      <c r="X58" s="26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40"/>
      <c r="AK58" s="40"/>
      <c r="AL58" s="40">
        <v>10.4</v>
      </c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</row>
    <row r="59" spans="1:60" s="16" customFormat="1" ht="30" hidden="1" customHeight="1">
      <c r="A59" s="31" t="s">
        <v>148</v>
      </c>
      <c r="B59" s="32" t="s">
        <v>234</v>
      </c>
      <c r="C59" s="55"/>
      <c r="D59" s="55"/>
      <c r="E59" s="33">
        <f t="shared" si="56"/>
        <v>5625</v>
      </c>
      <c r="F59" s="56">
        <f t="shared" ref="F59:BH59" si="60">SUM(F60:F72)</f>
        <v>1581</v>
      </c>
      <c r="G59" s="56">
        <f t="shared" si="60"/>
        <v>1544</v>
      </c>
      <c r="H59" s="56">
        <f t="shared" si="60"/>
        <v>2500</v>
      </c>
      <c r="I59" s="56">
        <f t="shared" si="60"/>
        <v>0</v>
      </c>
      <c r="J59" s="30">
        <f t="shared" si="57"/>
        <v>5625</v>
      </c>
      <c r="K59" s="46">
        <f t="shared" si="60"/>
        <v>1581</v>
      </c>
      <c r="L59" s="46">
        <f t="shared" si="60"/>
        <v>1544</v>
      </c>
      <c r="M59" s="46">
        <f t="shared" si="60"/>
        <v>2500</v>
      </c>
      <c r="N59" s="46">
        <f t="shared" si="60"/>
        <v>0</v>
      </c>
      <c r="O59" s="46">
        <f t="shared" si="60"/>
        <v>5380</v>
      </c>
      <c r="P59" s="46">
        <f t="shared" si="60"/>
        <v>5625</v>
      </c>
      <c r="Q59" s="46">
        <f t="shared" si="60"/>
        <v>1505</v>
      </c>
      <c r="R59" s="46">
        <f t="shared" si="60"/>
        <v>1581</v>
      </c>
      <c r="S59" s="56">
        <f t="shared" si="60"/>
        <v>13</v>
      </c>
      <c r="T59" s="56">
        <f t="shared" si="60"/>
        <v>13</v>
      </c>
      <c r="U59" s="56">
        <f t="shared" si="60"/>
        <v>13</v>
      </c>
      <c r="V59" s="56">
        <f t="shared" si="60"/>
        <v>12</v>
      </c>
      <c r="W59" s="56">
        <f t="shared" si="60"/>
        <v>12</v>
      </c>
      <c r="X59" s="46">
        <f t="shared" si="60"/>
        <v>4.8</v>
      </c>
      <c r="Y59" s="46">
        <f t="shared" si="60"/>
        <v>0</v>
      </c>
      <c r="Z59" s="46">
        <f t="shared" si="60"/>
        <v>0</v>
      </c>
      <c r="AA59" s="46">
        <f t="shared" si="60"/>
        <v>0</v>
      </c>
      <c r="AB59" s="46">
        <f t="shared" si="60"/>
        <v>0</v>
      </c>
      <c r="AC59" s="46">
        <f t="shared" si="60"/>
        <v>4</v>
      </c>
      <c r="AD59" s="46">
        <f t="shared" si="60"/>
        <v>0</v>
      </c>
      <c r="AE59" s="46">
        <f t="shared" si="60"/>
        <v>0</v>
      </c>
      <c r="AF59" s="46">
        <f t="shared" si="60"/>
        <v>0</v>
      </c>
      <c r="AG59" s="46">
        <f t="shared" si="60"/>
        <v>0</v>
      </c>
      <c r="AH59" s="46">
        <f t="shared" si="60"/>
        <v>0</v>
      </c>
      <c r="AI59" s="46">
        <f t="shared" si="60"/>
        <v>1</v>
      </c>
      <c r="AJ59" s="46">
        <f t="shared" si="60"/>
        <v>1</v>
      </c>
      <c r="AK59" s="46">
        <f t="shared" si="60"/>
        <v>0</v>
      </c>
      <c r="AL59" s="46">
        <f t="shared" si="60"/>
        <v>0</v>
      </c>
      <c r="AM59" s="46">
        <f t="shared" si="60"/>
        <v>0</v>
      </c>
      <c r="AN59" s="46">
        <f t="shared" si="60"/>
        <v>0</v>
      </c>
      <c r="AO59" s="46">
        <f t="shared" si="60"/>
        <v>0</v>
      </c>
      <c r="AP59" s="46">
        <f t="shared" si="60"/>
        <v>0</v>
      </c>
      <c r="AQ59" s="46">
        <f t="shared" si="60"/>
        <v>0</v>
      </c>
      <c r="AR59" s="46">
        <f t="shared" si="60"/>
        <v>0</v>
      </c>
      <c r="AS59" s="46">
        <f t="shared" si="60"/>
        <v>0</v>
      </c>
      <c r="AT59" s="46">
        <f t="shared" si="60"/>
        <v>0.5</v>
      </c>
      <c r="AU59" s="46">
        <f t="shared" si="60"/>
        <v>0</v>
      </c>
      <c r="AV59" s="46">
        <f t="shared" si="60"/>
        <v>0</v>
      </c>
      <c r="AW59" s="46">
        <f t="shared" si="60"/>
        <v>0.5</v>
      </c>
      <c r="AX59" s="46">
        <f t="shared" si="60"/>
        <v>0</v>
      </c>
      <c r="AY59" s="46">
        <f t="shared" si="60"/>
        <v>238.39999999999998</v>
      </c>
      <c r="AZ59" s="46">
        <f t="shared" si="60"/>
        <v>0</v>
      </c>
      <c r="BA59" s="46">
        <f t="shared" si="60"/>
        <v>0</v>
      </c>
      <c r="BB59" s="46">
        <f t="shared" si="60"/>
        <v>0</v>
      </c>
      <c r="BC59" s="46">
        <f t="shared" si="60"/>
        <v>1.1000000000000001</v>
      </c>
      <c r="BD59" s="46">
        <f t="shared" si="60"/>
        <v>0</v>
      </c>
      <c r="BE59" s="46">
        <f t="shared" si="60"/>
        <v>0</v>
      </c>
      <c r="BF59" s="46">
        <f t="shared" si="60"/>
        <v>0</v>
      </c>
      <c r="BG59" s="46">
        <f t="shared" si="60"/>
        <v>105</v>
      </c>
      <c r="BH59" s="46">
        <f t="shared" si="60"/>
        <v>0</v>
      </c>
    </row>
    <row r="60" spans="1:60" s="11" customFormat="1" ht="30" hidden="1" customHeight="1">
      <c r="A60" s="34">
        <v>25</v>
      </c>
      <c r="B60" s="35" t="s">
        <v>175</v>
      </c>
      <c r="C60" s="50" t="s">
        <v>70</v>
      </c>
      <c r="D60" s="50" t="s">
        <v>79</v>
      </c>
      <c r="E60" s="33">
        <f t="shared" si="56"/>
        <v>170</v>
      </c>
      <c r="F60" s="37">
        <v>170</v>
      </c>
      <c r="G60" s="37"/>
      <c r="H60" s="37"/>
      <c r="I60" s="37"/>
      <c r="J60" s="30">
        <f t="shared" si="57"/>
        <v>170</v>
      </c>
      <c r="K60" s="26">
        <v>170</v>
      </c>
      <c r="L60" s="26"/>
      <c r="M60" s="26"/>
      <c r="N60" s="26"/>
      <c r="O60" s="26">
        <v>170</v>
      </c>
      <c r="P60" s="26">
        <v>170</v>
      </c>
      <c r="Q60" s="26">
        <v>170</v>
      </c>
      <c r="R60" s="26">
        <v>170</v>
      </c>
      <c r="S60" s="39">
        <v>1</v>
      </c>
      <c r="T60" s="39">
        <v>1</v>
      </c>
      <c r="U60" s="39">
        <v>1</v>
      </c>
      <c r="V60" s="39">
        <v>1</v>
      </c>
      <c r="W60" s="39">
        <v>1</v>
      </c>
      <c r="X60" s="26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>
        <v>1</v>
      </c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</row>
    <row r="61" spans="1:60" s="11" customFormat="1" ht="30" hidden="1" customHeight="1">
      <c r="A61" s="34">
        <v>25</v>
      </c>
      <c r="B61" s="35" t="s">
        <v>149</v>
      </c>
      <c r="C61" s="50" t="s">
        <v>63</v>
      </c>
      <c r="D61" s="50" t="s">
        <v>73</v>
      </c>
      <c r="E61" s="33">
        <f t="shared" si="56"/>
        <v>4000</v>
      </c>
      <c r="F61" s="37"/>
      <c r="G61" s="37">
        <v>1500</v>
      </c>
      <c r="H61" s="37">
        <v>2500</v>
      </c>
      <c r="I61" s="37"/>
      <c r="J61" s="30">
        <f t="shared" si="57"/>
        <v>4000</v>
      </c>
      <c r="K61" s="26"/>
      <c r="L61" s="26">
        <v>1500</v>
      </c>
      <c r="M61" s="26">
        <v>2500</v>
      </c>
      <c r="N61" s="26"/>
      <c r="O61" s="26">
        <v>3831</v>
      </c>
      <c r="P61" s="26">
        <v>4000</v>
      </c>
      <c r="Q61" s="26"/>
      <c r="R61" s="26"/>
      <c r="S61" s="39">
        <v>1</v>
      </c>
      <c r="T61" s="39">
        <v>1</v>
      </c>
      <c r="U61" s="39">
        <v>1</v>
      </c>
      <c r="V61" s="39"/>
      <c r="W61" s="39"/>
      <c r="X61" s="43">
        <v>3</v>
      </c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38"/>
      <c r="AS61" s="38"/>
      <c r="AT61" s="38"/>
      <c r="AU61" s="38"/>
      <c r="AV61" s="38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</row>
    <row r="62" spans="1:60" s="11" customFormat="1" ht="30" hidden="1" customHeight="1">
      <c r="A62" s="34">
        <v>26</v>
      </c>
      <c r="B62" s="35" t="s">
        <v>149</v>
      </c>
      <c r="C62" s="36" t="s">
        <v>71</v>
      </c>
      <c r="D62" s="36" t="s">
        <v>88</v>
      </c>
      <c r="E62" s="33">
        <f t="shared" si="56"/>
        <v>104</v>
      </c>
      <c r="F62" s="37">
        <v>104</v>
      </c>
      <c r="G62" s="37"/>
      <c r="H62" s="37"/>
      <c r="I62" s="37"/>
      <c r="J62" s="30">
        <f t="shared" si="57"/>
        <v>104</v>
      </c>
      <c r="K62" s="26">
        <v>104</v>
      </c>
      <c r="L62" s="26"/>
      <c r="M62" s="26"/>
      <c r="N62" s="26"/>
      <c r="O62" s="26">
        <v>104</v>
      </c>
      <c r="P62" s="26">
        <v>104</v>
      </c>
      <c r="Q62" s="26">
        <v>104</v>
      </c>
      <c r="R62" s="26">
        <v>104</v>
      </c>
      <c r="S62" s="39">
        <v>1</v>
      </c>
      <c r="T62" s="39">
        <v>1</v>
      </c>
      <c r="U62" s="39">
        <v>1</v>
      </c>
      <c r="V62" s="39">
        <v>1</v>
      </c>
      <c r="W62" s="39">
        <v>1</v>
      </c>
      <c r="X62" s="26"/>
      <c r="Y62" s="57"/>
      <c r="Z62" s="57"/>
      <c r="AA62" s="57"/>
      <c r="AB62" s="57"/>
      <c r="AC62" s="57">
        <v>1</v>
      </c>
      <c r="AD62" s="57"/>
      <c r="AE62" s="57"/>
      <c r="AF62" s="57"/>
      <c r="AG62" s="57"/>
      <c r="AH62" s="57"/>
      <c r="AI62" s="57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>
        <v>55</v>
      </c>
      <c r="AZ62" s="58"/>
      <c r="BA62" s="58"/>
      <c r="BB62" s="58"/>
      <c r="BC62" s="58"/>
      <c r="BD62" s="58"/>
      <c r="BE62" s="58"/>
      <c r="BF62" s="58"/>
      <c r="BG62" s="58"/>
      <c r="BH62" s="58"/>
    </row>
    <row r="63" spans="1:60" s="11" customFormat="1" ht="30" hidden="1" customHeight="1">
      <c r="A63" s="34">
        <v>26</v>
      </c>
      <c r="B63" s="35" t="s">
        <v>149</v>
      </c>
      <c r="C63" s="36" t="s">
        <v>72</v>
      </c>
      <c r="D63" s="50" t="s">
        <v>92</v>
      </c>
      <c r="E63" s="33">
        <f t="shared" si="56"/>
        <v>37</v>
      </c>
      <c r="F63" s="37">
        <v>27</v>
      </c>
      <c r="G63" s="37">
        <v>10</v>
      </c>
      <c r="H63" s="37"/>
      <c r="I63" s="37"/>
      <c r="J63" s="30">
        <f t="shared" si="57"/>
        <v>37</v>
      </c>
      <c r="K63" s="26">
        <v>27</v>
      </c>
      <c r="L63" s="26">
        <v>10</v>
      </c>
      <c r="M63" s="26"/>
      <c r="N63" s="26"/>
      <c r="O63" s="26">
        <v>37</v>
      </c>
      <c r="P63" s="26">
        <v>37</v>
      </c>
      <c r="Q63" s="26">
        <v>27</v>
      </c>
      <c r="R63" s="26">
        <v>27</v>
      </c>
      <c r="S63" s="60">
        <v>1</v>
      </c>
      <c r="T63" s="60">
        <v>1</v>
      </c>
      <c r="U63" s="60">
        <v>1</v>
      </c>
      <c r="V63" s="60">
        <v>1</v>
      </c>
      <c r="W63" s="39">
        <v>1</v>
      </c>
      <c r="X63" s="26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>
        <v>0.2</v>
      </c>
      <c r="AU63" s="58"/>
      <c r="AV63" s="58"/>
      <c r="AW63" s="58"/>
      <c r="AX63" s="58"/>
      <c r="AY63" s="58"/>
      <c r="AZ63" s="58"/>
      <c r="BA63" s="58"/>
      <c r="BB63" s="58"/>
      <c r="BC63" s="58">
        <v>0.3</v>
      </c>
      <c r="BD63" s="58"/>
      <c r="BE63" s="58"/>
      <c r="BF63" s="58"/>
      <c r="BG63" s="58">
        <v>2</v>
      </c>
      <c r="BH63" s="58"/>
    </row>
    <row r="64" spans="1:60" s="11" customFormat="1" ht="30" hidden="1" customHeight="1">
      <c r="A64" s="34">
        <v>27</v>
      </c>
      <c r="B64" s="35" t="s">
        <v>150</v>
      </c>
      <c r="C64" s="50" t="s">
        <v>70</v>
      </c>
      <c r="D64" s="50" t="s">
        <v>84</v>
      </c>
      <c r="E64" s="33">
        <f t="shared" si="56"/>
        <v>200</v>
      </c>
      <c r="F64" s="37">
        <v>200</v>
      </c>
      <c r="G64" s="37"/>
      <c r="H64" s="37"/>
      <c r="I64" s="37"/>
      <c r="J64" s="30">
        <f t="shared" si="57"/>
        <v>200</v>
      </c>
      <c r="K64" s="26">
        <v>200</v>
      </c>
      <c r="L64" s="26"/>
      <c r="M64" s="26"/>
      <c r="N64" s="26"/>
      <c r="O64" s="57">
        <v>200</v>
      </c>
      <c r="P64" s="26">
        <v>200</v>
      </c>
      <c r="Q64" s="26">
        <v>200</v>
      </c>
      <c r="R64" s="26">
        <v>200</v>
      </c>
      <c r="S64" s="39">
        <v>1</v>
      </c>
      <c r="T64" s="39">
        <v>1</v>
      </c>
      <c r="U64" s="39">
        <v>1</v>
      </c>
      <c r="V64" s="39">
        <v>1</v>
      </c>
      <c r="W64" s="39">
        <v>1</v>
      </c>
      <c r="X64" s="26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45"/>
      <c r="AJ64" s="57">
        <v>1</v>
      </c>
      <c r="AK64" s="43"/>
      <c r="AL64" s="43"/>
      <c r="AM64" s="43"/>
      <c r="AN64" s="43"/>
      <c r="AO64" s="43"/>
      <c r="AP64" s="43"/>
      <c r="AQ64" s="43"/>
      <c r="AR64" s="38"/>
      <c r="AS64" s="38"/>
      <c r="AT64" s="38"/>
      <c r="AU64" s="38"/>
      <c r="AV64" s="38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</row>
    <row r="65" spans="1:60" s="11" customFormat="1" ht="30" hidden="1" customHeight="1">
      <c r="A65" s="34">
        <v>27</v>
      </c>
      <c r="B65" s="35" t="s">
        <v>150</v>
      </c>
      <c r="C65" s="36" t="s">
        <v>72</v>
      </c>
      <c r="D65" s="50" t="s">
        <v>92</v>
      </c>
      <c r="E65" s="33">
        <f t="shared" si="56"/>
        <v>39</v>
      </c>
      <c r="F65" s="37">
        <v>29</v>
      </c>
      <c r="G65" s="37">
        <v>10</v>
      </c>
      <c r="H65" s="37"/>
      <c r="I65" s="37"/>
      <c r="J65" s="30">
        <f t="shared" si="57"/>
        <v>39</v>
      </c>
      <c r="K65" s="26">
        <v>29</v>
      </c>
      <c r="L65" s="26">
        <v>10</v>
      </c>
      <c r="M65" s="26"/>
      <c r="N65" s="26"/>
      <c r="O65" s="26">
        <v>39</v>
      </c>
      <c r="P65" s="26">
        <v>39</v>
      </c>
      <c r="Q65" s="26">
        <v>29</v>
      </c>
      <c r="R65" s="26">
        <v>29</v>
      </c>
      <c r="S65" s="39">
        <v>1</v>
      </c>
      <c r="T65" s="39">
        <v>1</v>
      </c>
      <c r="U65" s="39">
        <v>1</v>
      </c>
      <c r="V65" s="39">
        <v>1</v>
      </c>
      <c r="W65" s="39">
        <v>1</v>
      </c>
      <c r="X65" s="26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</row>
    <row r="66" spans="1:60" s="11" customFormat="1" ht="30" hidden="1" customHeight="1">
      <c r="A66" s="34">
        <v>28</v>
      </c>
      <c r="B66" s="35" t="s">
        <v>151</v>
      </c>
      <c r="C66" s="36" t="s">
        <v>71</v>
      </c>
      <c r="D66" s="36" t="s">
        <v>88</v>
      </c>
      <c r="E66" s="33">
        <f t="shared" si="56"/>
        <v>55</v>
      </c>
      <c r="F66" s="37">
        <v>55</v>
      </c>
      <c r="G66" s="37"/>
      <c r="H66" s="37"/>
      <c r="I66" s="37"/>
      <c r="J66" s="30">
        <f t="shared" si="57"/>
        <v>55</v>
      </c>
      <c r="K66" s="26">
        <v>55</v>
      </c>
      <c r="L66" s="26"/>
      <c r="M66" s="26"/>
      <c r="N66" s="26"/>
      <c r="O66" s="26">
        <v>55</v>
      </c>
      <c r="P66" s="26">
        <v>55</v>
      </c>
      <c r="Q66" s="26">
        <v>55</v>
      </c>
      <c r="R66" s="26">
        <v>55</v>
      </c>
      <c r="S66" s="39">
        <v>1</v>
      </c>
      <c r="T66" s="39">
        <v>1</v>
      </c>
      <c r="U66" s="39">
        <v>1</v>
      </c>
      <c r="V66" s="39">
        <v>1</v>
      </c>
      <c r="W66" s="39">
        <v>1</v>
      </c>
      <c r="X66" s="26"/>
      <c r="Y66" s="57"/>
      <c r="Z66" s="57"/>
      <c r="AA66" s="57"/>
      <c r="AB66" s="57"/>
      <c r="AC66" s="57">
        <v>1</v>
      </c>
      <c r="AD66" s="57"/>
      <c r="AE66" s="57"/>
      <c r="AF66" s="57"/>
      <c r="AG66" s="57"/>
      <c r="AH66" s="57"/>
      <c r="AI66" s="57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>
        <v>56.3</v>
      </c>
      <c r="AZ66" s="58"/>
      <c r="BA66" s="58"/>
      <c r="BB66" s="58"/>
      <c r="BC66" s="58"/>
      <c r="BD66" s="58"/>
      <c r="BE66" s="58"/>
      <c r="BF66" s="58"/>
      <c r="BG66" s="58"/>
      <c r="BH66" s="58"/>
    </row>
    <row r="67" spans="1:60" s="11" customFormat="1" ht="30" hidden="1" customHeight="1">
      <c r="A67" s="34">
        <v>28</v>
      </c>
      <c r="B67" s="35" t="s">
        <v>151</v>
      </c>
      <c r="C67" s="36" t="s">
        <v>72</v>
      </c>
      <c r="D67" s="50" t="s">
        <v>92</v>
      </c>
      <c r="E67" s="33">
        <f t="shared" si="56"/>
        <v>22</v>
      </c>
      <c r="F67" s="59">
        <v>16</v>
      </c>
      <c r="G67" s="59">
        <v>6</v>
      </c>
      <c r="H67" s="59"/>
      <c r="I67" s="59"/>
      <c r="J67" s="30">
        <f t="shared" si="57"/>
        <v>22</v>
      </c>
      <c r="K67" s="57">
        <v>16</v>
      </c>
      <c r="L67" s="57">
        <v>6</v>
      </c>
      <c r="M67" s="57"/>
      <c r="N67" s="57"/>
      <c r="O67" s="57">
        <v>22</v>
      </c>
      <c r="P67" s="57">
        <v>22</v>
      </c>
      <c r="Q67" s="57">
        <v>16</v>
      </c>
      <c r="R67" s="57">
        <v>16</v>
      </c>
      <c r="S67" s="60">
        <v>1</v>
      </c>
      <c r="T67" s="60">
        <v>1</v>
      </c>
      <c r="U67" s="60">
        <v>1</v>
      </c>
      <c r="V67" s="60">
        <v>1</v>
      </c>
      <c r="W67" s="39">
        <v>1</v>
      </c>
      <c r="X67" s="26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>
        <v>100</v>
      </c>
      <c r="BH67" s="58"/>
    </row>
    <row r="68" spans="1:60" s="11" customFormat="1" ht="30" hidden="1" customHeight="1">
      <c r="A68" s="34">
        <v>29</v>
      </c>
      <c r="B68" s="35" t="s">
        <v>152</v>
      </c>
      <c r="C68" s="36" t="s">
        <v>71</v>
      </c>
      <c r="D68" s="36" t="s">
        <v>88</v>
      </c>
      <c r="E68" s="33">
        <f t="shared" si="56"/>
        <v>76</v>
      </c>
      <c r="F68" s="37">
        <v>76</v>
      </c>
      <c r="G68" s="37"/>
      <c r="H68" s="37"/>
      <c r="I68" s="37"/>
      <c r="J68" s="30">
        <f t="shared" si="57"/>
        <v>76</v>
      </c>
      <c r="K68" s="26">
        <v>76</v>
      </c>
      <c r="L68" s="26"/>
      <c r="M68" s="26"/>
      <c r="N68" s="26"/>
      <c r="O68" s="26">
        <v>76</v>
      </c>
      <c r="P68" s="26">
        <v>76</v>
      </c>
      <c r="Q68" s="26">
        <v>76</v>
      </c>
      <c r="R68" s="26">
        <v>76</v>
      </c>
      <c r="S68" s="39">
        <v>1</v>
      </c>
      <c r="T68" s="39">
        <v>1</v>
      </c>
      <c r="U68" s="39">
        <v>1</v>
      </c>
      <c r="V68" s="39">
        <v>1</v>
      </c>
      <c r="W68" s="39">
        <v>1</v>
      </c>
      <c r="X68" s="26"/>
      <c r="Y68" s="57"/>
      <c r="Z68" s="57"/>
      <c r="AA68" s="57"/>
      <c r="AB68" s="57"/>
      <c r="AC68" s="57">
        <v>1</v>
      </c>
      <c r="AD68" s="57"/>
      <c r="AE68" s="57"/>
      <c r="AF68" s="57"/>
      <c r="AG68" s="57"/>
      <c r="AH68" s="57"/>
      <c r="AI68" s="57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>
        <v>65.099999999999994</v>
      </c>
      <c r="AZ68" s="58"/>
      <c r="BA68" s="58"/>
      <c r="BB68" s="58"/>
      <c r="BC68" s="58"/>
      <c r="BD68" s="58"/>
      <c r="BE68" s="58"/>
      <c r="BF68" s="58"/>
      <c r="BG68" s="58"/>
      <c r="BH68" s="58"/>
    </row>
    <row r="69" spans="1:60" s="11" customFormat="1" ht="30" hidden="1" customHeight="1">
      <c r="A69" s="34">
        <v>29</v>
      </c>
      <c r="B69" s="35" t="s">
        <v>152</v>
      </c>
      <c r="C69" s="36" t="s">
        <v>72</v>
      </c>
      <c r="D69" s="50" t="s">
        <v>92</v>
      </c>
      <c r="E69" s="33">
        <f t="shared" si="56"/>
        <v>1</v>
      </c>
      <c r="F69" s="59"/>
      <c r="G69" s="59">
        <v>1</v>
      </c>
      <c r="H69" s="59"/>
      <c r="I69" s="59"/>
      <c r="J69" s="30">
        <f t="shared" si="57"/>
        <v>1</v>
      </c>
      <c r="K69" s="57"/>
      <c r="L69" s="57">
        <v>1</v>
      </c>
      <c r="M69" s="57"/>
      <c r="N69" s="57"/>
      <c r="O69" s="57">
        <v>1</v>
      </c>
      <c r="P69" s="57">
        <v>1</v>
      </c>
      <c r="Q69" s="57"/>
      <c r="R69" s="57"/>
      <c r="S69" s="39">
        <v>1</v>
      </c>
      <c r="T69" s="39">
        <v>1</v>
      </c>
      <c r="U69" s="39">
        <v>1</v>
      </c>
      <c r="V69" s="39">
        <v>1</v>
      </c>
      <c r="W69" s="39">
        <v>1</v>
      </c>
      <c r="X69" s="26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</row>
    <row r="70" spans="1:60" s="11" customFormat="1" ht="30" hidden="1" customHeight="1">
      <c r="A70" s="34">
        <v>30</v>
      </c>
      <c r="B70" s="35" t="s">
        <v>153</v>
      </c>
      <c r="C70" s="36" t="s">
        <v>71</v>
      </c>
      <c r="D70" s="36" t="s">
        <v>88</v>
      </c>
      <c r="E70" s="33">
        <f t="shared" si="56"/>
        <v>76</v>
      </c>
      <c r="F70" s="37">
        <v>76</v>
      </c>
      <c r="G70" s="37"/>
      <c r="H70" s="37"/>
      <c r="I70" s="37"/>
      <c r="J70" s="30">
        <f t="shared" si="57"/>
        <v>76</v>
      </c>
      <c r="K70" s="26">
        <v>76</v>
      </c>
      <c r="L70" s="26"/>
      <c r="M70" s="26"/>
      <c r="N70" s="26"/>
      <c r="O70" s="26"/>
      <c r="P70" s="26">
        <v>76</v>
      </c>
      <c r="Q70" s="26"/>
      <c r="R70" s="26">
        <v>76</v>
      </c>
      <c r="S70" s="39">
        <v>1</v>
      </c>
      <c r="T70" s="39">
        <v>1</v>
      </c>
      <c r="U70" s="39">
        <v>1</v>
      </c>
      <c r="V70" s="39">
        <v>1</v>
      </c>
      <c r="W70" s="39">
        <v>1</v>
      </c>
      <c r="X70" s="26"/>
      <c r="Y70" s="57"/>
      <c r="Z70" s="30"/>
      <c r="AA70" s="57"/>
      <c r="AB70" s="30"/>
      <c r="AC70" s="57">
        <v>1</v>
      </c>
      <c r="AD70" s="57"/>
      <c r="AE70" s="30"/>
      <c r="AF70" s="30"/>
      <c r="AG70" s="30"/>
      <c r="AH70" s="30"/>
      <c r="AI70" s="57"/>
      <c r="AJ70" s="57"/>
      <c r="AK70" s="58"/>
      <c r="AL70" s="58"/>
      <c r="AM70" s="58"/>
      <c r="AN70" s="58"/>
      <c r="AO70" s="30"/>
      <c r="AP70" s="58"/>
      <c r="AQ70" s="58"/>
      <c r="AR70" s="58"/>
      <c r="AS70" s="58"/>
      <c r="AT70" s="58"/>
      <c r="AU70" s="30"/>
      <c r="AV70" s="58"/>
      <c r="AW70" s="58"/>
      <c r="AX70" s="58"/>
      <c r="AY70" s="58">
        <v>62</v>
      </c>
      <c r="AZ70" s="58"/>
      <c r="BA70" s="58"/>
      <c r="BB70" s="58"/>
      <c r="BC70" s="53"/>
      <c r="BD70" s="30"/>
      <c r="BE70" s="30"/>
      <c r="BF70" s="58"/>
      <c r="BG70" s="58"/>
      <c r="BH70" s="58"/>
    </row>
    <row r="71" spans="1:60" s="11" customFormat="1" ht="30" hidden="1" customHeight="1">
      <c r="A71" s="34">
        <v>31</v>
      </c>
      <c r="B71" s="35" t="s">
        <v>154</v>
      </c>
      <c r="C71" s="50" t="s">
        <v>63</v>
      </c>
      <c r="D71" s="50" t="s">
        <v>73</v>
      </c>
      <c r="E71" s="33">
        <f t="shared" si="56"/>
        <v>780</v>
      </c>
      <c r="F71" s="37">
        <v>780</v>
      </c>
      <c r="G71" s="37"/>
      <c r="H71" s="37"/>
      <c r="I71" s="37"/>
      <c r="J71" s="30">
        <f t="shared" si="57"/>
        <v>780</v>
      </c>
      <c r="K71" s="26">
        <v>780</v>
      </c>
      <c r="L71" s="26"/>
      <c r="M71" s="26"/>
      <c r="N71" s="26"/>
      <c r="O71" s="57">
        <v>780</v>
      </c>
      <c r="P71" s="57">
        <v>780</v>
      </c>
      <c r="Q71" s="57">
        <v>780</v>
      </c>
      <c r="R71" s="57">
        <v>780</v>
      </c>
      <c r="S71" s="39">
        <v>1</v>
      </c>
      <c r="T71" s="39">
        <v>1</v>
      </c>
      <c r="U71" s="39">
        <v>1</v>
      </c>
      <c r="V71" s="39">
        <v>1</v>
      </c>
      <c r="W71" s="39">
        <v>1</v>
      </c>
      <c r="X71" s="26">
        <v>1.8</v>
      </c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>
        <v>0.3</v>
      </c>
      <c r="AU71" s="40"/>
      <c r="AV71" s="40"/>
      <c r="AW71" s="40">
        <v>0.5</v>
      </c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</row>
    <row r="72" spans="1:60" s="11" customFormat="1" ht="30" hidden="1" customHeight="1">
      <c r="A72" s="34">
        <v>31</v>
      </c>
      <c r="B72" s="35" t="s">
        <v>154</v>
      </c>
      <c r="C72" s="36" t="s">
        <v>72</v>
      </c>
      <c r="D72" s="50" t="s">
        <v>92</v>
      </c>
      <c r="E72" s="33">
        <f t="shared" ref="E72:E135" si="61">SUM(F72:I72)</f>
        <v>65</v>
      </c>
      <c r="F72" s="37">
        <v>48</v>
      </c>
      <c r="G72" s="37">
        <v>17</v>
      </c>
      <c r="H72" s="37"/>
      <c r="I72" s="37"/>
      <c r="J72" s="30">
        <f t="shared" ref="J72:J135" si="62">SUM(K72:N72)</f>
        <v>65</v>
      </c>
      <c r="K72" s="26">
        <v>48</v>
      </c>
      <c r="L72" s="26">
        <v>17</v>
      </c>
      <c r="M72" s="26"/>
      <c r="N72" s="26"/>
      <c r="O72" s="57">
        <v>65</v>
      </c>
      <c r="P72" s="57">
        <v>65</v>
      </c>
      <c r="Q72" s="57">
        <v>48</v>
      </c>
      <c r="R72" s="57">
        <v>48</v>
      </c>
      <c r="S72" s="39">
        <v>1</v>
      </c>
      <c r="T72" s="39">
        <v>1</v>
      </c>
      <c r="U72" s="39">
        <v>1</v>
      </c>
      <c r="V72" s="39">
        <v>1</v>
      </c>
      <c r="W72" s="39">
        <v>1</v>
      </c>
      <c r="X72" s="26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>
        <v>0.8</v>
      </c>
      <c r="BD72" s="40"/>
      <c r="BE72" s="40"/>
      <c r="BF72" s="40"/>
      <c r="BG72" s="40">
        <v>3</v>
      </c>
      <c r="BH72" s="40"/>
    </row>
    <row r="73" spans="1:60" s="16" customFormat="1" ht="30" hidden="1" customHeight="1">
      <c r="A73" s="31" t="s">
        <v>133</v>
      </c>
      <c r="B73" s="32" t="s">
        <v>235</v>
      </c>
      <c r="C73" s="55"/>
      <c r="D73" s="55"/>
      <c r="E73" s="33">
        <f t="shared" si="61"/>
        <v>18515</v>
      </c>
      <c r="F73" s="56">
        <f t="shared" ref="F73:BH73" si="63">SUM(F74:F85)</f>
        <v>10964</v>
      </c>
      <c r="G73" s="56">
        <f t="shared" si="63"/>
        <v>2273</v>
      </c>
      <c r="H73" s="56">
        <f t="shared" si="63"/>
        <v>5278</v>
      </c>
      <c r="I73" s="56">
        <f t="shared" si="63"/>
        <v>0</v>
      </c>
      <c r="J73" s="30">
        <f t="shared" si="62"/>
        <v>18515</v>
      </c>
      <c r="K73" s="46">
        <f t="shared" si="63"/>
        <v>10964</v>
      </c>
      <c r="L73" s="46">
        <f t="shared" si="63"/>
        <v>2273</v>
      </c>
      <c r="M73" s="46">
        <f t="shared" si="63"/>
        <v>5278</v>
      </c>
      <c r="N73" s="46">
        <f t="shared" si="63"/>
        <v>0</v>
      </c>
      <c r="O73" s="46">
        <f t="shared" si="63"/>
        <v>18467</v>
      </c>
      <c r="P73" s="46">
        <f t="shared" si="63"/>
        <v>18515</v>
      </c>
      <c r="Q73" s="46">
        <f t="shared" si="63"/>
        <v>10926</v>
      </c>
      <c r="R73" s="46">
        <f t="shared" si="63"/>
        <v>10964</v>
      </c>
      <c r="S73" s="56">
        <f t="shared" si="63"/>
        <v>13</v>
      </c>
      <c r="T73" s="56">
        <f t="shared" si="63"/>
        <v>13</v>
      </c>
      <c r="U73" s="56">
        <f t="shared" si="63"/>
        <v>13</v>
      </c>
      <c r="V73" s="56">
        <f t="shared" si="63"/>
        <v>11</v>
      </c>
      <c r="W73" s="56">
        <f t="shared" si="63"/>
        <v>11</v>
      </c>
      <c r="X73" s="46">
        <f t="shared" si="63"/>
        <v>10.5</v>
      </c>
      <c r="Y73" s="46">
        <f t="shared" si="63"/>
        <v>0</v>
      </c>
      <c r="Z73" s="46">
        <f t="shared" si="63"/>
        <v>0</v>
      </c>
      <c r="AA73" s="46">
        <f t="shared" si="63"/>
        <v>0</v>
      </c>
      <c r="AB73" s="46">
        <f t="shared" si="63"/>
        <v>0</v>
      </c>
      <c r="AC73" s="46">
        <f t="shared" si="63"/>
        <v>0</v>
      </c>
      <c r="AD73" s="46">
        <f t="shared" si="63"/>
        <v>0</v>
      </c>
      <c r="AE73" s="46">
        <f t="shared" si="63"/>
        <v>0</v>
      </c>
      <c r="AF73" s="46">
        <f t="shared" si="63"/>
        <v>0</v>
      </c>
      <c r="AG73" s="46">
        <f t="shared" si="63"/>
        <v>0</v>
      </c>
      <c r="AH73" s="46">
        <f t="shared" si="63"/>
        <v>1</v>
      </c>
      <c r="AI73" s="46">
        <f t="shared" si="63"/>
        <v>1</v>
      </c>
      <c r="AJ73" s="46">
        <f t="shared" si="63"/>
        <v>1</v>
      </c>
      <c r="AK73" s="46">
        <f t="shared" si="63"/>
        <v>0</v>
      </c>
      <c r="AL73" s="46">
        <f t="shared" si="63"/>
        <v>0</v>
      </c>
      <c r="AM73" s="46">
        <f t="shared" si="63"/>
        <v>0</v>
      </c>
      <c r="AN73" s="46">
        <f t="shared" si="63"/>
        <v>0</v>
      </c>
      <c r="AO73" s="46">
        <f t="shared" si="63"/>
        <v>0</v>
      </c>
      <c r="AP73" s="46">
        <f t="shared" si="63"/>
        <v>0</v>
      </c>
      <c r="AQ73" s="46">
        <f t="shared" si="63"/>
        <v>0</v>
      </c>
      <c r="AR73" s="46">
        <f t="shared" si="63"/>
        <v>0</v>
      </c>
      <c r="AS73" s="46">
        <f t="shared" si="63"/>
        <v>0</v>
      </c>
      <c r="AT73" s="46">
        <f t="shared" si="63"/>
        <v>1.1000000000000001</v>
      </c>
      <c r="AU73" s="46">
        <f t="shared" si="63"/>
        <v>0</v>
      </c>
      <c r="AV73" s="46">
        <f t="shared" si="63"/>
        <v>4.5999999999999996</v>
      </c>
      <c r="AW73" s="46">
        <f t="shared" si="63"/>
        <v>14.3</v>
      </c>
      <c r="AX73" s="46">
        <f t="shared" si="63"/>
        <v>0</v>
      </c>
      <c r="AY73" s="46">
        <f t="shared" si="63"/>
        <v>0</v>
      </c>
      <c r="AZ73" s="46">
        <f t="shared" si="63"/>
        <v>0</v>
      </c>
      <c r="BA73" s="46">
        <f t="shared" si="63"/>
        <v>0</v>
      </c>
      <c r="BB73" s="46">
        <f t="shared" si="63"/>
        <v>0</v>
      </c>
      <c r="BC73" s="46">
        <f t="shared" si="63"/>
        <v>0</v>
      </c>
      <c r="BD73" s="46">
        <f t="shared" si="63"/>
        <v>0</v>
      </c>
      <c r="BE73" s="46">
        <f t="shared" si="63"/>
        <v>0</v>
      </c>
      <c r="BF73" s="46">
        <f t="shared" si="63"/>
        <v>0</v>
      </c>
      <c r="BG73" s="46">
        <f t="shared" si="63"/>
        <v>1806.7</v>
      </c>
      <c r="BH73" s="46">
        <f t="shared" si="63"/>
        <v>0</v>
      </c>
    </row>
    <row r="74" spans="1:60" s="11" customFormat="1" ht="30" hidden="1" customHeight="1">
      <c r="A74" s="34">
        <v>32</v>
      </c>
      <c r="B74" s="35" t="s">
        <v>176</v>
      </c>
      <c r="C74" s="36" t="s">
        <v>134</v>
      </c>
      <c r="D74" s="36" t="s">
        <v>79</v>
      </c>
      <c r="E74" s="33">
        <f t="shared" si="61"/>
        <v>170</v>
      </c>
      <c r="F74" s="37">
        <v>170</v>
      </c>
      <c r="G74" s="37"/>
      <c r="H74" s="37"/>
      <c r="I74" s="37"/>
      <c r="J74" s="30">
        <f t="shared" si="62"/>
        <v>170</v>
      </c>
      <c r="K74" s="26">
        <v>170</v>
      </c>
      <c r="L74" s="26"/>
      <c r="M74" s="26"/>
      <c r="N74" s="26"/>
      <c r="O74" s="26">
        <v>132</v>
      </c>
      <c r="P74" s="26">
        <v>170</v>
      </c>
      <c r="Q74" s="26">
        <v>132</v>
      </c>
      <c r="R74" s="26">
        <v>170</v>
      </c>
      <c r="S74" s="39">
        <v>1</v>
      </c>
      <c r="T74" s="39">
        <v>1</v>
      </c>
      <c r="U74" s="39">
        <v>1</v>
      </c>
      <c r="V74" s="39">
        <v>1</v>
      </c>
      <c r="W74" s="39">
        <v>1</v>
      </c>
      <c r="X74" s="26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>
        <v>1</v>
      </c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</row>
    <row r="75" spans="1:60" s="11" customFormat="1" ht="30" hidden="1" customHeight="1">
      <c r="A75" s="34">
        <v>33</v>
      </c>
      <c r="B75" s="35" t="s">
        <v>135</v>
      </c>
      <c r="C75" s="36" t="s">
        <v>214</v>
      </c>
      <c r="D75" s="36" t="s">
        <v>78</v>
      </c>
      <c r="E75" s="33">
        <f t="shared" si="61"/>
        <v>7810</v>
      </c>
      <c r="F75" s="37">
        <v>7810</v>
      </c>
      <c r="G75" s="37"/>
      <c r="H75" s="37"/>
      <c r="I75" s="136"/>
      <c r="J75" s="30">
        <f t="shared" si="62"/>
        <v>7810</v>
      </c>
      <c r="K75" s="26">
        <v>7810</v>
      </c>
      <c r="L75" s="26"/>
      <c r="M75" s="26"/>
      <c r="N75" s="45"/>
      <c r="O75" s="62">
        <v>7810</v>
      </c>
      <c r="P75" s="62">
        <v>7810</v>
      </c>
      <c r="Q75" s="26">
        <v>7810</v>
      </c>
      <c r="R75" s="26">
        <v>7810</v>
      </c>
      <c r="S75" s="39">
        <v>1</v>
      </c>
      <c r="T75" s="39">
        <v>1</v>
      </c>
      <c r="U75" s="39">
        <v>1</v>
      </c>
      <c r="V75" s="39">
        <v>0</v>
      </c>
      <c r="W75" s="39">
        <v>0</v>
      </c>
      <c r="X75" s="26"/>
      <c r="Y75" s="57"/>
      <c r="Z75" s="57"/>
      <c r="AA75" s="57"/>
      <c r="AB75" s="57"/>
      <c r="AC75" s="57"/>
      <c r="AD75" s="57"/>
      <c r="AE75" s="57"/>
      <c r="AF75" s="57"/>
      <c r="AG75" s="57"/>
      <c r="AH75" s="57">
        <v>1</v>
      </c>
      <c r="AI75" s="57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</row>
    <row r="76" spans="1:60" s="11" customFormat="1" ht="30" hidden="1" customHeight="1">
      <c r="A76" s="34">
        <v>33</v>
      </c>
      <c r="B76" s="35" t="s">
        <v>135</v>
      </c>
      <c r="C76" s="36" t="s">
        <v>72</v>
      </c>
      <c r="D76" s="63" t="s">
        <v>92</v>
      </c>
      <c r="E76" s="33">
        <f t="shared" si="61"/>
        <v>37</v>
      </c>
      <c r="F76" s="37">
        <v>27</v>
      </c>
      <c r="G76" s="37">
        <v>10</v>
      </c>
      <c r="H76" s="37"/>
      <c r="I76" s="64"/>
      <c r="J76" s="30">
        <f t="shared" si="62"/>
        <v>37</v>
      </c>
      <c r="K76" s="26">
        <v>27</v>
      </c>
      <c r="L76" s="26">
        <v>10</v>
      </c>
      <c r="M76" s="26"/>
      <c r="N76" s="62"/>
      <c r="O76" s="62">
        <v>27</v>
      </c>
      <c r="P76" s="62">
        <v>37</v>
      </c>
      <c r="Q76" s="62">
        <v>27</v>
      </c>
      <c r="R76" s="62">
        <v>27</v>
      </c>
      <c r="S76" s="65">
        <v>1</v>
      </c>
      <c r="T76" s="65">
        <v>1</v>
      </c>
      <c r="U76" s="65">
        <v>1</v>
      </c>
      <c r="V76" s="65">
        <v>1</v>
      </c>
      <c r="W76" s="39">
        <v>1</v>
      </c>
      <c r="X76" s="26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>
        <v>1.1000000000000001</v>
      </c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>
        <v>1400</v>
      </c>
      <c r="BH76" s="66"/>
    </row>
    <row r="77" spans="1:60" s="11" customFormat="1" ht="30" hidden="1" customHeight="1">
      <c r="A77" s="34">
        <v>34</v>
      </c>
      <c r="B77" s="35" t="s">
        <v>136</v>
      </c>
      <c r="C77" s="36" t="s">
        <v>72</v>
      </c>
      <c r="D77" s="36" t="s">
        <v>92</v>
      </c>
      <c r="E77" s="33">
        <f t="shared" si="61"/>
        <v>9</v>
      </c>
      <c r="F77" s="41">
        <v>6</v>
      </c>
      <c r="G77" s="41">
        <v>3</v>
      </c>
      <c r="H77" s="41"/>
      <c r="I77" s="41"/>
      <c r="J77" s="30">
        <f t="shared" si="62"/>
        <v>9</v>
      </c>
      <c r="K77" s="38">
        <v>6</v>
      </c>
      <c r="L77" s="38">
        <v>3</v>
      </c>
      <c r="M77" s="38"/>
      <c r="N77" s="38"/>
      <c r="O77" s="38">
        <v>9</v>
      </c>
      <c r="P77" s="38">
        <v>9</v>
      </c>
      <c r="Q77" s="38">
        <v>6</v>
      </c>
      <c r="R77" s="38">
        <v>6</v>
      </c>
      <c r="S77" s="42">
        <v>1</v>
      </c>
      <c r="T77" s="42">
        <v>1</v>
      </c>
      <c r="U77" s="42">
        <v>1</v>
      </c>
      <c r="V77" s="42">
        <v>1</v>
      </c>
      <c r="W77" s="39">
        <v>1</v>
      </c>
      <c r="X77" s="26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</row>
    <row r="78" spans="1:60" s="11" customFormat="1" ht="30" hidden="1" customHeight="1">
      <c r="A78" s="34">
        <v>35</v>
      </c>
      <c r="B78" s="35" t="s">
        <v>137</v>
      </c>
      <c r="C78" s="36" t="s">
        <v>63</v>
      </c>
      <c r="D78" s="36" t="s">
        <v>73</v>
      </c>
      <c r="E78" s="33">
        <f t="shared" si="61"/>
        <v>6662</v>
      </c>
      <c r="F78" s="37">
        <v>1000</v>
      </c>
      <c r="G78" s="37">
        <v>1534</v>
      </c>
      <c r="H78" s="37">
        <v>4128</v>
      </c>
      <c r="I78" s="37"/>
      <c r="J78" s="30">
        <f t="shared" si="62"/>
        <v>6662</v>
      </c>
      <c r="K78" s="26">
        <v>1000</v>
      </c>
      <c r="L78" s="26">
        <v>1534</v>
      </c>
      <c r="M78" s="26">
        <v>4128</v>
      </c>
      <c r="N78" s="26"/>
      <c r="O78" s="38">
        <v>6662</v>
      </c>
      <c r="P78" s="38">
        <v>6662</v>
      </c>
      <c r="Q78" s="26">
        <v>1000</v>
      </c>
      <c r="R78" s="26">
        <v>1000</v>
      </c>
      <c r="S78" s="39">
        <v>1</v>
      </c>
      <c r="T78" s="39">
        <v>1</v>
      </c>
      <c r="U78" s="39">
        <v>1</v>
      </c>
      <c r="V78" s="39">
        <v>1</v>
      </c>
      <c r="W78" s="39">
        <v>1</v>
      </c>
      <c r="X78" s="26">
        <v>4.5</v>
      </c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38"/>
      <c r="AS78" s="38"/>
      <c r="AT78" s="38"/>
      <c r="AU78" s="38"/>
      <c r="AV78" s="38">
        <v>4.5999999999999996</v>
      </c>
      <c r="AW78" s="44">
        <v>8.1</v>
      </c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</row>
    <row r="79" spans="1:60" s="11" customFormat="1" ht="30" hidden="1" customHeight="1">
      <c r="A79" s="34">
        <v>35</v>
      </c>
      <c r="B79" s="35" t="s">
        <v>137</v>
      </c>
      <c r="C79" s="36" t="s">
        <v>72</v>
      </c>
      <c r="D79" s="36" t="s">
        <v>92</v>
      </c>
      <c r="E79" s="33">
        <f t="shared" si="61"/>
        <v>4</v>
      </c>
      <c r="F79" s="41"/>
      <c r="G79" s="41">
        <v>4</v>
      </c>
      <c r="H79" s="41"/>
      <c r="I79" s="41"/>
      <c r="J79" s="30">
        <f t="shared" si="62"/>
        <v>4</v>
      </c>
      <c r="K79" s="38"/>
      <c r="L79" s="38">
        <v>4</v>
      </c>
      <c r="M79" s="38"/>
      <c r="N79" s="38"/>
      <c r="O79" s="38">
        <v>4</v>
      </c>
      <c r="P79" s="38">
        <v>4</v>
      </c>
      <c r="Q79" s="38"/>
      <c r="R79" s="38"/>
      <c r="S79" s="39">
        <v>1</v>
      </c>
      <c r="T79" s="39">
        <v>1</v>
      </c>
      <c r="U79" s="39">
        <v>1</v>
      </c>
      <c r="V79" s="39">
        <v>1</v>
      </c>
      <c r="W79" s="39">
        <v>1</v>
      </c>
      <c r="X79" s="26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</row>
    <row r="80" spans="1:60" s="11" customFormat="1" ht="30" hidden="1" customHeight="1">
      <c r="A80" s="34">
        <v>36</v>
      </c>
      <c r="B80" s="35" t="s">
        <v>138</v>
      </c>
      <c r="C80" s="36" t="s">
        <v>72</v>
      </c>
      <c r="D80" s="36" t="s">
        <v>92</v>
      </c>
      <c r="E80" s="33">
        <f t="shared" si="61"/>
        <v>30</v>
      </c>
      <c r="F80" s="41">
        <v>22</v>
      </c>
      <c r="G80" s="41">
        <v>8</v>
      </c>
      <c r="H80" s="41"/>
      <c r="I80" s="41"/>
      <c r="J80" s="30">
        <f t="shared" si="62"/>
        <v>30</v>
      </c>
      <c r="K80" s="38">
        <v>22</v>
      </c>
      <c r="L80" s="38">
        <v>8</v>
      </c>
      <c r="M80" s="38"/>
      <c r="N80" s="38"/>
      <c r="O80" s="38">
        <v>30</v>
      </c>
      <c r="P80" s="38">
        <v>30</v>
      </c>
      <c r="Q80" s="38">
        <v>22</v>
      </c>
      <c r="R80" s="38">
        <v>22</v>
      </c>
      <c r="S80" s="42">
        <v>1</v>
      </c>
      <c r="T80" s="42">
        <v>1</v>
      </c>
      <c r="U80" s="42">
        <v>1</v>
      </c>
      <c r="V80" s="42">
        <v>1</v>
      </c>
      <c r="W80" s="39">
        <v>1</v>
      </c>
      <c r="X80" s="26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</row>
    <row r="81" spans="1:60" s="11" customFormat="1" ht="30" hidden="1" customHeight="1">
      <c r="A81" s="34">
        <v>37</v>
      </c>
      <c r="B81" s="35" t="s">
        <v>139</v>
      </c>
      <c r="C81" s="36" t="s">
        <v>63</v>
      </c>
      <c r="D81" s="36" t="s">
        <v>73</v>
      </c>
      <c r="E81" s="33">
        <f t="shared" si="61"/>
        <v>3502</v>
      </c>
      <c r="F81" s="37">
        <v>1660</v>
      </c>
      <c r="G81" s="37">
        <v>692</v>
      </c>
      <c r="H81" s="37">
        <v>1150</v>
      </c>
      <c r="I81" s="37"/>
      <c r="J81" s="30">
        <f t="shared" si="62"/>
        <v>3502</v>
      </c>
      <c r="K81" s="26">
        <v>1660</v>
      </c>
      <c r="L81" s="26">
        <v>692</v>
      </c>
      <c r="M81" s="26">
        <v>1150</v>
      </c>
      <c r="N81" s="26"/>
      <c r="O81" s="26">
        <v>3502</v>
      </c>
      <c r="P81" s="26">
        <v>3502</v>
      </c>
      <c r="Q81" s="26">
        <v>1660</v>
      </c>
      <c r="R81" s="26">
        <v>1660</v>
      </c>
      <c r="S81" s="39">
        <v>2</v>
      </c>
      <c r="T81" s="39">
        <v>2</v>
      </c>
      <c r="U81" s="39">
        <v>2</v>
      </c>
      <c r="V81" s="39">
        <v>2</v>
      </c>
      <c r="W81" s="39">
        <v>2</v>
      </c>
      <c r="X81" s="43">
        <v>6</v>
      </c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38"/>
      <c r="AS81" s="38"/>
      <c r="AT81" s="38"/>
      <c r="AU81" s="38"/>
      <c r="AV81" s="38"/>
      <c r="AW81" s="44">
        <v>6.2</v>
      </c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</row>
    <row r="82" spans="1:60" s="11" customFormat="1" ht="30" hidden="1" customHeight="1">
      <c r="A82" s="34">
        <v>37</v>
      </c>
      <c r="B82" s="35" t="s">
        <v>139</v>
      </c>
      <c r="C82" s="36" t="s">
        <v>72</v>
      </c>
      <c r="D82" s="36" t="s">
        <v>92</v>
      </c>
      <c r="E82" s="33">
        <f t="shared" si="61"/>
        <v>46</v>
      </c>
      <c r="F82" s="41">
        <v>35</v>
      </c>
      <c r="G82" s="41">
        <v>11</v>
      </c>
      <c r="H82" s="41"/>
      <c r="I82" s="41"/>
      <c r="J82" s="30">
        <f t="shared" si="62"/>
        <v>46</v>
      </c>
      <c r="K82" s="38">
        <v>35</v>
      </c>
      <c r="L82" s="38">
        <v>11</v>
      </c>
      <c r="M82" s="38"/>
      <c r="N82" s="38"/>
      <c r="O82" s="38">
        <v>46</v>
      </c>
      <c r="P82" s="38">
        <v>46</v>
      </c>
      <c r="Q82" s="38">
        <v>35</v>
      </c>
      <c r="R82" s="38">
        <v>35</v>
      </c>
      <c r="S82" s="42">
        <v>1</v>
      </c>
      <c r="T82" s="42">
        <v>1</v>
      </c>
      <c r="U82" s="42">
        <v>1</v>
      </c>
      <c r="V82" s="42"/>
      <c r="W82" s="39"/>
      <c r="X82" s="26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40"/>
      <c r="AK82" s="40"/>
      <c r="AL82" s="38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</row>
    <row r="83" spans="1:60" s="11" customFormat="1" ht="30" hidden="1" customHeight="1">
      <c r="A83" s="34">
        <v>38</v>
      </c>
      <c r="B83" s="35" t="s">
        <v>140</v>
      </c>
      <c r="C83" s="42" t="s">
        <v>70</v>
      </c>
      <c r="D83" s="42" t="s">
        <v>84</v>
      </c>
      <c r="E83" s="33">
        <f t="shared" si="61"/>
        <v>200</v>
      </c>
      <c r="F83" s="37">
        <v>200</v>
      </c>
      <c r="G83" s="37"/>
      <c r="H83" s="37"/>
      <c r="I83" s="37"/>
      <c r="J83" s="30">
        <f t="shared" si="62"/>
        <v>200</v>
      </c>
      <c r="K83" s="26">
        <v>200</v>
      </c>
      <c r="L83" s="26"/>
      <c r="M83" s="26"/>
      <c r="N83" s="26"/>
      <c r="O83" s="38">
        <v>200</v>
      </c>
      <c r="P83" s="26">
        <v>200</v>
      </c>
      <c r="Q83" s="38">
        <v>200</v>
      </c>
      <c r="R83" s="26">
        <v>200</v>
      </c>
      <c r="S83" s="39">
        <v>1</v>
      </c>
      <c r="T83" s="39">
        <v>1</v>
      </c>
      <c r="U83" s="39">
        <v>1</v>
      </c>
      <c r="V83" s="39">
        <v>1</v>
      </c>
      <c r="W83" s="39">
        <v>1</v>
      </c>
      <c r="X83" s="26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45"/>
      <c r="AJ83" s="38">
        <v>1</v>
      </c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>
        <v>5</v>
      </c>
      <c r="BH83" s="40"/>
    </row>
    <row r="84" spans="1:60" s="11" customFormat="1" ht="30" hidden="1" customHeight="1">
      <c r="A84" s="34">
        <v>38</v>
      </c>
      <c r="B84" s="35" t="s">
        <v>140</v>
      </c>
      <c r="C84" s="36" t="s">
        <v>72</v>
      </c>
      <c r="D84" s="36" t="s">
        <v>92</v>
      </c>
      <c r="E84" s="33">
        <f t="shared" si="61"/>
        <v>32</v>
      </c>
      <c r="F84" s="41">
        <v>24</v>
      </c>
      <c r="G84" s="41">
        <v>8</v>
      </c>
      <c r="H84" s="41"/>
      <c r="I84" s="41"/>
      <c r="J84" s="30">
        <f t="shared" si="62"/>
        <v>32</v>
      </c>
      <c r="K84" s="38">
        <v>24</v>
      </c>
      <c r="L84" s="38">
        <v>8</v>
      </c>
      <c r="M84" s="38"/>
      <c r="N84" s="38"/>
      <c r="O84" s="38">
        <v>32</v>
      </c>
      <c r="P84" s="38">
        <v>32</v>
      </c>
      <c r="Q84" s="38">
        <v>24</v>
      </c>
      <c r="R84" s="38">
        <v>24</v>
      </c>
      <c r="S84" s="39">
        <v>1</v>
      </c>
      <c r="T84" s="39">
        <v>1</v>
      </c>
      <c r="U84" s="39">
        <v>1</v>
      </c>
      <c r="V84" s="39">
        <v>1</v>
      </c>
      <c r="W84" s="39">
        <v>1</v>
      </c>
      <c r="X84" s="26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</row>
    <row r="85" spans="1:60" s="11" customFormat="1" ht="30" hidden="1" customHeight="1">
      <c r="A85" s="34">
        <v>39</v>
      </c>
      <c r="B85" s="35" t="s">
        <v>141</v>
      </c>
      <c r="C85" s="36" t="s">
        <v>72</v>
      </c>
      <c r="D85" s="36" t="s">
        <v>92</v>
      </c>
      <c r="E85" s="33">
        <f t="shared" si="61"/>
        <v>13</v>
      </c>
      <c r="F85" s="41">
        <v>10</v>
      </c>
      <c r="G85" s="41">
        <v>3</v>
      </c>
      <c r="H85" s="41"/>
      <c r="I85" s="41"/>
      <c r="J85" s="30">
        <f t="shared" si="62"/>
        <v>13</v>
      </c>
      <c r="K85" s="38">
        <v>10</v>
      </c>
      <c r="L85" s="38">
        <v>3</v>
      </c>
      <c r="M85" s="38"/>
      <c r="N85" s="38"/>
      <c r="O85" s="38">
        <v>13</v>
      </c>
      <c r="P85" s="38">
        <v>13</v>
      </c>
      <c r="Q85" s="38">
        <v>10</v>
      </c>
      <c r="R85" s="38">
        <v>10</v>
      </c>
      <c r="S85" s="42">
        <v>1</v>
      </c>
      <c r="T85" s="42">
        <v>1</v>
      </c>
      <c r="U85" s="42">
        <v>1</v>
      </c>
      <c r="V85" s="42">
        <v>1</v>
      </c>
      <c r="W85" s="39">
        <v>1</v>
      </c>
      <c r="X85" s="26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>
        <v>401.7</v>
      </c>
      <c r="BH85" s="40"/>
    </row>
    <row r="86" spans="1:60" s="16" customFormat="1" ht="30" hidden="1" customHeight="1">
      <c r="A86" s="31" t="s">
        <v>104</v>
      </c>
      <c r="B86" s="32" t="s">
        <v>236</v>
      </c>
      <c r="C86" s="25"/>
      <c r="D86" s="25"/>
      <c r="E86" s="33">
        <f t="shared" si="61"/>
        <v>7947</v>
      </c>
      <c r="F86" s="33">
        <f t="shared" ref="F86:BH86" si="64">SUM(F87:F103)</f>
        <v>4574</v>
      </c>
      <c r="G86" s="33">
        <f t="shared" si="64"/>
        <v>1337</v>
      </c>
      <c r="H86" s="33">
        <f t="shared" si="64"/>
        <v>2036</v>
      </c>
      <c r="I86" s="33">
        <f t="shared" si="64"/>
        <v>0</v>
      </c>
      <c r="J86" s="30">
        <f t="shared" si="62"/>
        <v>7947</v>
      </c>
      <c r="K86" s="30">
        <f t="shared" si="64"/>
        <v>4574</v>
      </c>
      <c r="L86" s="30">
        <f t="shared" si="64"/>
        <v>1337</v>
      </c>
      <c r="M86" s="30">
        <f t="shared" si="64"/>
        <v>2036</v>
      </c>
      <c r="N86" s="30">
        <f t="shared" si="64"/>
        <v>0</v>
      </c>
      <c r="O86" s="30">
        <f t="shared" si="64"/>
        <v>7223.4</v>
      </c>
      <c r="P86" s="30">
        <f t="shared" si="64"/>
        <v>7947</v>
      </c>
      <c r="Q86" s="30">
        <f t="shared" si="64"/>
        <v>4455.3999999999996</v>
      </c>
      <c r="R86" s="30">
        <f t="shared" si="64"/>
        <v>4574</v>
      </c>
      <c r="S86" s="33">
        <f t="shared" si="64"/>
        <v>17</v>
      </c>
      <c r="T86" s="33">
        <f t="shared" si="64"/>
        <v>17</v>
      </c>
      <c r="U86" s="33">
        <f t="shared" si="64"/>
        <v>17</v>
      </c>
      <c r="V86" s="33">
        <f t="shared" si="64"/>
        <v>15</v>
      </c>
      <c r="W86" s="33">
        <f t="shared" si="64"/>
        <v>15</v>
      </c>
      <c r="X86" s="30">
        <f t="shared" si="64"/>
        <v>0</v>
      </c>
      <c r="Y86" s="30">
        <f t="shared" si="64"/>
        <v>0</v>
      </c>
      <c r="Z86" s="30">
        <f t="shared" si="64"/>
        <v>0</v>
      </c>
      <c r="AA86" s="30">
        <f t="shared" si="64"/>
        <v>0</v>
      </c>
      <c r="AB86" s="30">
        <f t="shared" si="64"/>
        <v>0</v>
      </c>
      <c r="AC86" s="30">
        <f t="shared" si="64"/>
        <v>2</v>
      </c>
      <c r="AD86" s="30">
        <f t="shared" si="64"/>
        <v>0</v>
      </c>
      <c r="AE86" s="30">
        <f t="shared" si="64"/>
        <v>0</v>
      </c>
      <c r="AF86" s="30">
        <f t="shared" si="64"/>
        <v>0</v>
      </c>
      <c r="AG86" s="30">
        <f t="shared" si="64"/>
        <v>0</v>
      </c>
      <c r="AH86" s="30">
        <f t="shared" si="64"/>
        <v>0</v>
      </c>
      <c r="AI86" s="30">
        <f t="shared" si="64"/>
        <v>4</v>
      </c>
      <c r="AJ86" s="30">
        <f t="shared" si="64"/>
        <v>1</v>
      </c>
      <c r="AK86" s="30">
        <f t="shared" si="64"/>
        <v>1</v>
      </c>
      <c r="AL86" s="30">
        <f t="shared" si="64"/>
        <v>76.3</v>
      </c>
      <c r="AM86" s="30">
        <f t="shared" si="64"/>
        <v>0</v>
      </c>
      <c r="AN86" s="30">
        <f t="shared" si="64"/>
        <v>0</v>
      </c>
      <c r="AO86" s="30">
        <f t="shared" si="64"/>
        <v>0</v>
      </c>
      <c r="AP86" s="30">
        <f t="shared" si="64"/>
        <v>0</v>
      </c>
      <c r="AQ86" s="30">
        <f t="shared" si="64"/>
        <v>0</v>
      </c>
      <c r="AR86" s="30">
        <f t="shared" si="64"/>
        <v>400</v>
      </c>
      <c r="AS86" s="30">
        <f t="shared" si="64"/>
        <v>0.1</v>
      </c>
      <c r="AT86" s="30">
        <f t="shared" si="64"/>
        <v>2.8</v>
      </c>
      <c r="AU86" s="30">
        <f t="shared" si="64"/>
        <v>104</v>
      </c>
      <c r="AV86" s="30">
        <f t="shared" si="64"/>
        <v>0</v>
      </c>
      <c r="AW86" s="30">
        <f t="shared" si="64"/>
        <v>0</v>
      </c>
      <c r="AX86" s="30">
        <f t="shared" si="64"/>
        <v>0</v>
      </c>
      <c r="AY86" s="30">
        <f t="shared" si="64"/>
        <v>221.2</v>
      </c>
      <c r="AZ86" s="30">
        <f t="shared" si="64"/>
        <v>0</v>
      </c>
      <c r="BA86" s="30">
        <f t="shared" si="64"/>
        <v>0</v>
      </c>
      <c r="BB86" s="30">
        <f t="shared" si="64"/>
        <v>0</v>
      </c>
      <c r="BC86" s="30">
        <f t="shared" si="64"/>
        <v>48.6</v>
      </c>
      <c r="BD86" s="30">
        <f t="shared" si="64"/>
        <v>27.599999999999998</v>
      </c>
      <c r="BE86" s="30">
        <f t="shared" si="64"/>
        <v>0</v>
      </c>
      <c r="BF86" s="30">
        <f t="shared" si="64"/>
        <v>0</v>
      </c>
      <c r="BG86" s="30">
        <f t="shared" si="64"/>
        <v>15760</v>
      </c>
      <c r="BH86" s="30">
        <f t="shared" si="64"/>
        <v>0</v>
      </c>
    </row>
    <row r="87" spans="1:60" s="11" customFormat="1" ht="30" hidden="1" customHeight="1">
      <c r="A87" s="34">
        <v>40</v>
      </c>
      <c r="B87" s="35" t="s">
        <v>177</v>
      </c>
      <c r="C87" s="50" t="s">
        <v>70</v>
      </c>
      <c r="D87" s="50" t="s">
        <v>79</v>
      </c>
      <c r="E87" s="33">
        <f t="shared" si="61"/>
        <v>105</v>
      </c>
      <c r="F87" s="37">
        <v>105</v>
      </c>
      <c r="G87" s="37"/>
      <c r="H87" s="37"/>
      <c r="I87" s="37"/>
      <c r="J87" s="30">
        <f t="shared" si="62"/>
        <v>105</v>
      </c>
      <c r="K87" s="26">
        <v>105</v>
      </c>
      <c r="L87" s="26"/>
      <c r="M87" s="26"/>
      <c r="N87" s="26"/>
      <c r="O87" s="26">
        <v>78.400000000000006</v>
      </c>
      <c r="P87" s="26">
        <v>105</v>
      </c>
      <c r="Q87" s="26">
        <v>78.400000000000006</v>
      </c>
      <c r="R87" s="26">
        <v>105</v>
      </c>
      <c r="S87" s="39">
        <v>1</v>
      </c>
      <c r="T87" s="39">
        <v>1</v>
      </c>
      <c r="U87" s="39">
        <v>1</v>
      </c>
      <c r="V87" s="39">
        <v>1</v>
      </c>
      <c r="W87" s="39">
        <v>1</v>
      </c>
      <c r="X87" s="26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>
        <v>1</v>
      </c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</row>
    <row r="88" spans="1:60" s="11" customFormat="1" ht="30" hidden="1" customHeight="1">
      <c r="A88" s="34">
        <v>41</v>
      </c>
      <c r="B88" s="35" t="s">
        <v>99</v>
      </c>
      <c r="C88" s="50" t="s">
        <v>67</v>
      </c>
      <c r="D88" s="50" t="s">
        <v>76</v>
      </c>
      <c r="E88" s="33">
        <f t="shared" si="61"/>
        <v>920</v>
      </c>
      <c r="F88" s="37">
        <v>307</v>
      </c>
      <c r="G88" s="37">
        <v>245</v>
      </c>
      <c r="H88" s="37">
        <v>368</v>
      </c>
      <c r="I88" s="37">
        <v>0</v>
      </c>
      <c r="J88" s="30">
        <f t="shared" si="62"/>
        <v>920</v>
      </c>
      <c r="K88" s="26">
        <v>307</v>
      </c>
      <c r="L88" s="26">
        <v>245</v>
      </c>
      <c r="M88" s="26">
        <v>368</v>
      </c>
      <c r="N88" s="26"/>
      <c r="O88" s="26">
        <v>920</v>
      </c>
      <c r="P88" s="26">
        <v>920</v>
      </c>
      <c r="Q88" s="26">
        <v>307</v>
      </c>
      <c r="R88" s="26">
        <v>307</v>
      </c>
      <c r="S88" s="39">
        <v>1</v>
      </c>
      <c r="T88" s="39">
        <v>1</v>
      </c>
      <c r="U88" s="39">
        <v>1</v>
      </c>
      <c r="V88" s="39">
        <v>1</v>
      </c>
      <c r="W88" s="39">
        <v>1</v>
      </c>
      <c r="X88" s="26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>
        <v>9.1999999999999993</v>
      </c>
      <c r="BE88" s="58"/>
      <c r="BF88" s="58"/>
      <c r="BG88" s="58"/>
      <c r="BH88" s="58"/>
    </row>
    <row r="89" spans="1:60" s="11" customFormat="1" ht="30" hidden="1" customHeight="1">
      <c r="A89" s="34">
        <v>41</v>
      </c>
      <c r="B89" s="35" t="s">
        <v>99</v>
      </c>
      <c r="C89" s="50" t="s">
        <v>70</v>
      </c>
      <c r="D89" s="50" t="s">
        <v>79</v>
      </c>
      <c r="E89" s="33">
        <f t="shared" si="61"/>
        <v>65</v>
      </c>
      <c r="F89" s="37">
        <v>65</v>
      </c>
      <c r="G89" s="37"/>
      <c r="H89" s="37"/>
      <c r="I89" s="37"/>
      <c r="J89" s="30">
        <f t="shared" si="62"/>
        <v>65</v>
      </c>
      <c r="K89" s="26">
        <v>65</v>
      </c>
      <c r="L89" s="26"/>
      <c r="M89" s="26"/>
      <c r="N89" s="26"/>
      <c r="O89" s="26">
        <v>65</v>
      </c>
      <c r="P89" s="26">
        <v>65</v>
      </c>
      <c r="Q89" s="26">
        <v>65</v>
      </c>
      <c r="R89" s="26">
        <v>65</v>
      </c>
      <c r="S89" s="39">
        <v>1</v>
      </c>
      <c r="T89" s="39">
        <v>1</v>
      </c>
      <c r="U89" s="39">
        <v>1</v>
      </c>
      <c r="V89" s="39">
        <v>1</v>
      </c>
      <c r="W89" s="39">
        <v>1</v>
      </c>
      <c r="X89" s="26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>
        <v>1</v>
      </c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</row>
    <row r="90" spans="1:60" s="11" customFormat="1" ht="30" hidden="1" customHeight="1">
      <c r="A90" s="34">
        <v>41</v>
      </c>
      <c r="B90" s="35" t="s">
        <v>99</v>
      </c>
      <c r="C90" s="36" t="s">
        <v>72</v>
      </c>
      <c r="D90" s="50" t="s">
        <v>96</v>
      </c>
      <c r="E90" s="33">
        <f t="shared" si="61"/>
        <v>534</v>
      </c>
      <c r="F90" s="59">
        <v>396</v>
      </c>
      <c r="G90" s="59">
        <v>138</v>
      </c>
      <c r="H90" s="59"/>
      <c r="I90" s="59"/>
      <c r="J90" s="30">
        <f t="shared" si="62"/>
        <v>534</v>
      </c>
      <c r="K90" s="57">
        <v>396</v>
      </c>
      <c r="L90" s="57">
        <v>138</v>
      </c>
      <c r="M90" s="57"/>
      <c r="N90" s="57"/>
      <c r="O90" s="57">
        <v>534</v>
      </c>
      <c r="P90" s="57">
        <v>534</v>
      </c>
      <c r="Q90" s="57">
        <v>396</v>
      </c>
      <c r="R90" s="57">
        <v>396</v>
      </c>
      <c r="S90" s="60">
        <v>1</v>
      </c>
      <c r="T90" s="60">
        <v>1</v>
      </c>
      <c r="U90" s="60">
        <v>1</v>
      </c>
      <c r="V90" s="60">
        <v>0</v>
      </c>
      <c r="W90" s="39">
        <v>0</v>
      </c>
      <c r="X90" s="26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8"/>
      <c r="AK90" s="58"/>
      <c r="AL90" s="58">
        <v>34.4</v>
      </c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</row>
    <row r="91" spans="1:60" s="11" customFormat="1" ht="30" hidden="1" customHeight="1">
      <c r="A91" s="34">
        <v>42</v>
      </c>
      <c r="B91" s="35" t="s">
        <v>100</v>
      </c>
      <c r="C91" s="50" t="s">
        <v>67</v>
      </c>
      <c r="D91" s="50" t="s">
        <v>142</v>
      </c>
      <c r="E91" s="33">
        <f t="shared" si="61"/>
        <v>920</v>
      </c>
      <c r="F91" s="37">
        <v>307</v>
      </c>
      <c r="G91" s="37">
        <v>153</v>
      </c>
      <c r="H91" s="37">
        <v>460</v>
      </c>
      <c r="I91" s="37"/>
      <c r="J91" s="30">
        <f t="shared" si="62"/>
        <v>920</v>
      </c>
      <c r="K91" s="26">
        <v>307</v>
      </c>
      <c r="L91" s="26">
        <v>153</v>
      </c>
      <c r="M91" s="26">
        <v>460</v>
      </c>
      <c r="N91" s="26"/>
      <c r="O91" s="26">
        <v>765</v>
      </c>
      <c r="P91" s="26">
        <v>920</v>
      </c>
      <c r="Q91" s="26">
        <v>235</v>
      </c>
      <c r="R91" s="26">
        <v>307</v>
      </c>
      <c r="S91" s="39">
        <v>1</v>
      </c>
      <c r="T91" s="39">
        <v>1</v>
      </c>
      <c r="U91" s="39">
        <v>1</v>
      </c>
      <c r="V91" s="39">
        <v>1</v>
      </c>
      <c r="W91" s="39">
        <v>1</v>
      </c>
      <c r="X91" s="26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>
        <v>9.1999999999999993</v>
      </c>
      <c r="BE91" s="58"/>
      <c r="BF91" s="58"/>
      <c r="BG91" s="58"/>
      <c r="BH91" s="58"/>
    </row>
    <row r="92" spans="1:60" s="11" customFormat="1" ht="30" hidden="1" customHeight="1">
      <c r="A92" s="34">
        <v>42</v>
      </c>
      <c r="B92" s="35" t="s">
        <v>100</v>
      </c>
      <c r="C92" s="36" t="s">
        <v>72</v>
      </c>
      <c r="D92" s="50" t="s">
        <v>92</v>
      </c>
      <c r="E92" s="33">
        <f t="shared" si="61"/>
        <v>225</v>
      </c>
      <c r="F92" s="59">
        <v>167</v>
      </c>
      <c r="G92" s="59">
        <v>58</v>
      </c>
      <c r="H92" s="59"/>
      <c r="I92" s="59"/>
      <c r="J92" s="30">
        <f t="shared" si="62"/>
        <v>225</v>
      </c>
      <c r="K92" s="57">
        <v>167</v>
      </c>
      <c r="L92" s="57">
        <v>58</v>
      </c>
      <c r="M92" s="57"/>
      <c r="N92" s="57"/>
      <c r="O92" s="57">
        <v>225</v>
      </c>
      <c r="P92" s="57">
        <v>225</v>
      </c>
      <c r="Q92" s="57">
        <v>167</v>
      </c>
      <c r="R92" s="57">
        <v>167</v>
      </c>
      <c r="S92" s="39">
        <v>1</v>
      </c>
      <c r="T92" s="39">
        <v>1</v>
      </c>
      <c r="U92" s="39">
        <v>1</v>
      </c>
      <c r="V92" s="39">
        <v>1</v>
      </c>
      <c r="W92" s="39">
        <v>1</v>
      </c>
      <c r="X92" s="26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8"/>
      <c r="AK92" s="58"/>
      <c r="AL92" s="58">
        <v>11.2</v>
      </c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>
        <v>122</v>
      </c>
      <c r="BH92" s="58"/>
    </row>
    <row r="93" spans="1:60" s="11" customFormat="1" ht="30" hidden="1" customHeight="1">
      <c r="A93" s="34">
        <v>43</v>
      </c>
      <c r="B93" s="35" t="s">
        <v>95</v>
      </c>
      <c r="C93" s="50" t="s">
        <v>70</v>
      </c>
      <c r="D93" s="50" t="s">
        <v>79</v>
      </c>
      <c r="E93" s="33">
        <f t="shared" si="61"/>
        <v>100</v>
      </c>
      <c r="F93" s="37">
        <v>100</v>
      </c>
      <c r="G93" s="37"/>
      <c r="H93" s="37"/>
      <c r="I93" s="37"/>
      <c r="J93" s="30">
        <f t="shared" si="62"/>
        <v>100</v>
      </c>
      <c r="K93" s="26">
        <v>100</v>
      </c>
      <c r="L93" s="26"/>
      <c r="M93" s="26"/>
      <c r="N93" s="26"/>
      <c r="O93" s="26">
        <v>80</v>
      </c>
      <c r="P93" s="26">
        <v>100</v>
      </c>
      <c r="Q93" s="26">
        <v>80</v>
      </c>
      <c r="R93" s="26">
        <v>100</v>
      </c>
      <c r="S93" s="39">
        <v>1</v>
      </c>
      <c r="T93" s="39">
        <v>1</v>
      </c>
      <c r="U93" s="39">
        <v>1</v>
      </c>
      <c r="V93" s="39">
        <v>0</v>
      </c>
      <c r="W93" s="39">
        <v>0</v>
      </c>
      <c r="X93" s="26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26">
        <v>1</v>
      </c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</row>
    <row r="94" spans="1:60" s="11" customFormat="1" ht="30" hidden="1" customHeight="1">
      <c r="A94" s="34">
        <v>43</v>
      </c>
      <c r="B94" s="35" t="s">
        <v>95</v>
      </c>
      <c r="C94" s="36" t="s">
        <v>72</v>
      </c>
      <c r="D94" s="50" t="s">
        <v>96</v>
      </c>
      <c r="E94" s="33">
        <f t="shared" si="61"/>
        <v>86</v>
      </c>
      <c r="F94" s="37">
        <v>64</v>
      </c>
      <c r="G94" s="37">
        <v>22</v>
      </c>
      <c r="H94" s="37"/>
      <c r="I94" s="37"/>
      <c r="J94" s="30">
        <f t="shared" si="62"/>
        <v>86</v>
      </c>
      <c r="K94" s="26">
        <v>64</v>
      </c>
      <c r="L94" s="26">
        <v>22</v>
      </c>
      <c r="M94" s="26"/>
      <c r="N94" s="26"/>
      <c r="O94" s="26">
        <v>80</v>
      </c>
      <c r="P94" s="26">
        <v>86</v>
      </c>
      <c r="Q94" s="26">
        <v>64</v>
      </c>
      <c r="R94" s="26">
        <v>64</v>
      </c>
      <c r="S94" s="39">
        <v>1</v>
      </c>
      <c r="T94" s="39">
        <v>1</v>
      </c>
      <c r="U94" s="39">
        <v>1</v>
      </c>
      <c r="V94" s="39">
        <v>1</v>
      </c>
      <c r="W94" s="39">
        <v>1</v>
      </c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38"/>
      <c r="AS94" s="38"/>
      <c r="AT94" s="38"/>
      <c r="AU94" s="38"/>
      <c r="AV94" s="38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>
        <v>5</v>
      </c>
      <c r="BH94" s="44"/>
    </row>
    <row r="95" spans="1:60" s="11" customFormat="1" ht="30" hidden="1" customHeight="1">
      <c r="A95" s="34">
        <v>44</v>
      </c>
      <c r="B95" s="35" t="s">
        <v>97</v>
      </c>
      <c r="C95" s="50" t="s">
        <v>70</v>
      </c>
      <c r="D95" s="67" t="s">
        <v>84</v>
      </c>
      <c r="E95" s="33">
        <f t="shared" si="61"/>
        <v>200</v>
      </c>
      <c r="F95" s="59">
        <v>200</v>
      </c>
      <c r="G95" s="59"/>
      <c r="H95" s="59"/>
      <c r="I95" s="59"/>
      <c r="J95" s="30">
        <f t="shared" si="62"/>
        <v>200</v>
      </c>
      <c r="K95" s="57">
        <v>200</v>
      </c>
      <c r="L95" s="57"/>
      <c r="M95" s="57"/>
      <c r="N95" s="57"/>
      <c r="O95" s="57">
        <v>200</v>
      </c>
      <c r="P95" s="57">
        <v>200</v>
      </c>
      <c r="Q95" s="57">
        <v>200</v>
      </c>
      <c r="R95" s="57">
        <v>200</v>
      </c>
      <c r="S95" s="60">
        <v>1</v>
      </c>
      <c r="T95" s="60">
        <v>1</v>
      </c>
      <c r="U95" s="60">
        <v>1</v>
      </c>
      <c r="V95" s="60">
        <v>1</v>
      </c>
      <c r="W95" s="60">
        <v>1</v>
      </c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8">
        <v>1</v>
      </c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>
        <v>2200</v>
      </c>
      <c r="BH95" s="58"/>
    </row>
    <row r="96" spans="1:60" s="11" customFormat="1" ht="30" hidden="1" customHeight="1">
      <c r="A96" s="34">
        <v>44</v>
      </c>
      <c r="B96" s="35" t="s">
        <v>97</v>
      </c>
      <c r="C96" s="36" t="s">
        <v>71</v>
      </c>
      <c r="D96" s="36" t="s">
        <v>88</v>
      </c>
      <c r="E96" s="33">
        <f t="shared" si="61"/>
        <v>214</v>
      </c>
      <c r="F96" s="59">
        <v>214</v>
      </c>
      <c r="G96" s="59"/>
      <c r="H96" s="59"/>
      <c r="I96" s="59"/>
      <c r="J96" s="30">
        <f t="shared" si="62"/>
        <v>214</v>
      </c>
      <c r="K96" s="57">
        <v>214</v>
      </c>
      <c r="L96" s="57"/>
      <c r="M96" s="57"/>
      <c r="N96" s="57"/>
      <c r="O96" s="57">
        <v>214</v>
      </c>
      <c r="P96" s="57">
        <v>214</v>
      </c>
      <c r="Q96" s="57">
        <v>214</v>
      </c>
      <c r="R96" s="57">
        <v>214</v>
      </c>
      <c r="S96" s="60">
        <v>1</v>
      </c>
      <c r="T96" s="60">
        <v>1</v>
      </c>
      <c r="U96" s="60">
        <v>1</v>
      </c>
      <c r="V96" s="60">
        <v>1</v>
      </c>
      <c r="W96" s="60">
        <v>1</v>
      </c>
      <c r="X96" s="57"/>
      <c r="Y96" s="57"/>
      <c r="Z96" s="57"/>
      <c r="AA96" s="57"/>
      <c r="AB96" s="57"/>
      <c r="AC96" s="57">
        <v>1</v>
      </c>
      <c r="AD96" s="57"/>
      <c r="AE96" s="57"/>
      <c r="AF96" s="57"/>
      <c r="AG96" s="57"/>
      <c r="AH96" s="57"/>
      <c r="AI96" s="57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>
        <v>124.2</v>
      </c>
      <c r="AZ96" s="58"/>
      <c r="BA96" s="58"/>
      <c r="BB96" s="58"/>
      <c r="BC96" s="58"/>
      <c r="BD96" s="58"/>
      <c r="BE96" s="58"/>
      <c r="BF96" s="58"/>
      <c r="BG96" s="58"/>
      <c r="BH96" s="58"/>
    </row>
    <row r="97" spans="1:61" s="11" customFormat="1" ht="30" hidden="1" customHeight="1">
      <c r="A97" s="34">
        <v>44</v>
      </c>
      <c r="B97" s="35" t="s">
        <v>97</v>
      </c>
      <c r="C97" s="36" t="s">
        <v>72</v>
      </c>
      <c r="D97" s="50" t="s">
        <v>92</v>
      </c>
      <c r="E97" s="33">
        <f t="shared" si="61"/>
        <v>488</v>
      </c>
      <c r="F97" s="59">
        <v>362</v>
      </c>
      <c r="G97" s="59">
        <v>126</v>
      </c>
      <c r="H97" s="59"/>
      <c r="I97" s="59"/>
      <c r="J97" s="30">
        <f t="shared" si="62"/>
        <v>488</v>
      </c>
      <c r="K97" s="57">
        <v>362</v>
      </c>
      <c r="L97" s="57">
        <v>126</v>
      </c>
      <c r="M97" s="57"/>
      <c r="N97" s="57"/>
      <c r="O97" s="57">
        <v>362</v>
      </c>
      <c r="P97" s="57">
        <v>488</v>
      </c>
      <c r="Q97" s="57">
        <v>362</v>
      </c>
      <c r="R97" s="57">
        <v>362</v>
      </c>
      <c r="S97" s="60">
        <v>1</v>
      </c>
      <c r="T97" s="60">
        <v>1</v>
      </c>
      <c r="U97" s="60">
        <v>1</v>
      </c>
      <c r="V97" s="60">
        <v>1</v>
      </c>
      <c r="W97" s="60">
        <v>1</v>
      </c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8"/>
      <c r="AK97" s="58"/>
      <c r="AL97" s="57">
        <v>30.7</v>
      </c>
      <c r="AM97" s="57"/>
      <c r="AN97" s="58"/>
      <c r="AO97" s="57"/>
      <c r="AP97" s="57"/>
      <c r="AQ97" s="57"/>
      <c r="AR97" s="58"/>
      <c r="AS97" s="58"/>
      <c r="AT97" s="58"/>
      <c r="AU97" s="58"/>
      <c r="AV97" s="58"/>
      <c r="AW97" s="58"/>
      <c r="AX97" s="57"/>
      <c r="AY97" s="58"/>
      <c r="AZ97" s="57"/>
      <c r="BA97" s="57"/>
      <c r="BB97" s="57"/>
      <c r="BC97" s="57"/>
      <c r="BD97" s="58"/>
      <c r="BE97" s="57"/>
      <c r="BF97" s="57"/>
      <c r="BG97" s="58"/>
      <c r="BH97" s="58"/>
    </row>
    <row r="98" spans="1:61" s="11" customFormat="1" ht="30" hidden="1" customHeight="1">
      <c r="A98" s="34">
        <v>45</v>
      </c>
      <c r="B98" s="35" t="s">
        <v>98</v>
      </c>
      <c r="C98" s="36" t="s">
        <v>66</v>
      </c>
      <c r="D98" s="50" t="s">
        <v>75</v>
      </c>
      <c r="E98" s="33">
        <f t="shared" si="61"/>
        <v>2720</v>
      </c>
      <c r="F98" s="37">
        <v>1600</v>
      </c>
      <c r="G98" s="37">
        <v>280</v>
      </c>
      <c r="H98" s="37">
        <v>840</v>
      </c>
      <c r="I98" s="37"/>
      <c r="J98" s="30">
        <f t="shared" si="62"/>
        <v>2720</v>
      </c>
      <c r="K98" s="26">
        <v>1600</v>
      </c>
      <c r="L98" s="26">
        <v>280</v>
      </c>
      <c r="M98" s="26">
        <v>840</v>
      </c>
      <c r="N98" s="26"/>
      <c r="O98" s="26">
        <v>2400</v>
      </c>
      <c r="P98" s="26">
        <v>2720</v>
      </c>
      <c r="Q98" s="26">
        <v>1600</v>
      </c>
      <c r="R98" s="26">
        <v>1600</v>
      </c>
      <c r="S98" s="39">
        <v>1</v>
      </c>
      <c r="T98" s="39">
        <v>1</v>
      </c>
      <c r="U98" s="39">
        <v>1</v>
      </c>
      <c r="V98" s="39">
        <v>1</v>
      </c>
      <c r="W98" s="39">
        <v>1</v>
      </c>
      <c r="X98" s="26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8"/>
      <c r="AK98" s="58">
        <v>1</v>
      </c>
      <c r="AL98" s="58"/>
      <c r="AM98" s="58"/>
      <c r="AN98" s="58"/>
      <c r="AO98" s="58"/>
      <c r="AP98" s="58"/>
      <c r="AQ98" s="58"/>
      <c r="AR98" s="26">
        <v>400</v>
      </c>
      <c r="AS98" s="58">
        <v>0.1</v>
      </c>
      <c r="AT98" s="58">
        <v>2.8</v>
      </c>
      <c r="AU98" s="58">
        <v>104</v>
      </c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>
        <v>1386</v>
      </c>
      <c r="BH98" s="58"/>
    </row>
    <row r="99" spans="1:61" s="11" customFormat="1" ht="30" hidden="1" customHeight="1">
      <c r="A99" s="34">
        <v>45</v>
      </c>
      <c r="B99" s="35" t="s">
        <v>98</v>
      </c>
      <c r="C99" s="50" t="s">
        <v>67</v>
      </c>
      <c r="D99" s="50" t="s">
        <v>76</v>
      </c>
      <c r="E99" s="33">
        <f t="shared" si="61"/>
        <v>920</v>
      </c>
      <c r="F99" s="37">
        <v>307</v>
      </c>
      <c r="G99" s="37">
        <v>245</v>
      </c>
      <c r="H99" s="37">
        <v>368</v>
      </c>
      <c r="I99" s="37"/>
      <c r="J99" s="30">
        <f t="shared" si="62"/>
        <v>920</v>
      </c>
      <c r="K99" s="26">
        <v>307</v>
      </c>
      <c r="L99" s="26">
        <v>245</v>
      </c>
      <c r="M99" s="26">
        <v>368</v>
      </c>
      <c r="N99" s="26"/>
      <c r="O99" s="26">
        <v>920</v>
      </c>
      <c r="P99" s="26">
        <v>920</v>
      </c>
      <c r="Q99" s="26">
        <v>307</v>
      </c>
      <c r="R99" s="26">
        <v>307</v>
      </c>
      <c r="S99" s="39">
        <v>1</v>
      </c>
      <c r="T99" s="39">
        <v>1</v>
      </c>
      <c r="U99" s="39">
        <v>1</v>
      </c>
      <c r="V99" s="39">
        <v>1</v>
      </c>
      <c r="W99" s="39">
        <v>1</v>
      </c>
      <c r="X99" s="26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>
        <v>9.1999999999999993</v>
      </c>
      <c r="BE99" s="58"/>
      <c r="BF99" s="58"/>
      <c r="BG99" s="58"/>
      <c r="BH99" s="58"/>
    </row>
    <row r="100" spans="1:61" s="11" customFormat="1" ht="30" hidden="1" customHeight="1">
      <c r="A100" s="34">
        <v>45</v>
      </c>
      <c r="B100" s="35" t="s">
        <v>98</v>
      </c>
      <c r="C100" s="36" t="s">
        <v>71</v>
      </c>
      <c r="D100" s="36" t="s">
        <v>88</v>
      </c>
      <c r="E100" s="33">
        <f t="shared" si="61"/>
        <v>81</v>
      </c>
      <c r="F100" s="37">
        <v>81</v>
      </c>
      <c r="G100" s="37"/>
      <c r="H100" s="37"/>
      <c r="I100" s="37"/>
      <c r="J100" s="30">
        <f t="shared" si="62"/>
        <v>81</v>
      </c>
      <c r="K100" s="26">
        <v>81</v>
      </c>
      <c r="L100" s="26"/>
      <c r="M100" s="26"/>
      <c r="N100" s="26"/>
      <c r="O100" s="26">
        <v>81</v>
      </c>
      <c r="P100" s="26">
        <v>81</v>
      </c>
      <c r="Q100" s="26">
        <v>81</v>
      </c>
      <c r="R100" s="26">
        <v>81</v>
      </c>
      <c r="S100" s="60">
        <v>1</v>
      </c>
      <c r="T100" s="39">
        <v>1</v>
      </c>
      <c r="U100" s="39">
        <v>1</v>
      </c>
      <c r="V100" s="39">
        <v>1</v>
      </c>
      <c r="W100" s="39">
        <v>1</v>
      </c>
      <c r="X100" s="26"/>
      <c r="Y100" s="57"/>
      <c r="Z100" s="57"/>
      <c r="AA100" s="57"/>
      <c r="AB100" s="57"/>
      <c r="AC100" s="57">
        <v>1</v>
      </c>
      <c r="AD100" s="57"/>
      <c r="AE100" s="57"/>
      <c r="AF100" s="57"/>
      <c r="AG100" s="57"/>
      <c r="AH100" s="57"/>
      <c r="AI100" s="57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>
        <v>97</v>
      </c>
      <c r="AZ100" s="58"/>
      <c r="BA100" s="58"/>
      <c r="BB100" s="58"/>
      <c r="BC100" s="58"/>
      <c r="BD100" s="58"/>
      <c r="BE100" s="58"/>
      <c r="BF100" s="58"/>
      <c r="BG100" s="58"/>
      <c r="BH100" s="58"/>
    </row>
    <row r="101" spans="1:61" s="11" customFormat="1" ht="30" hidden="1" customHeight="1">
      <c r="A101" s="34">
        <v>45</v>
      </c>
      <c r="B101" s="35" t="s">
        <v>98</v>
      </c>
      <c r="C101" s="36" t="s">
        <v>72</v>
      </c>
      <c r="D101" s="50" t="s">
        <v>92</v>
      </c>
      <c r="E101" s="33">
        <f t="shared" si="61"/>
        <v>151</v>
      </c>
      <c r="F101" s="59">
        <v>112</v>
      </c>
      <c r="G101" s="59">
        <v>39</v>
      </c>
      <c r="H101" s="59"/>
      <c r="I101" s="59"/>
      <c r="J101" s="30">
        <f t="shared" si="62"/>
        <v>151</v>
      </c>
      <c r="K101" s="57">
        <v>112</v>
      </c>
      <c r="L101" s="57">
        <v>39</v>
      </c>
      <c r="M101" s="57"/>
      <c r="N101" s="57"/>
      <c r="O101" s="26">
        <v>112</v>
      </c>
      <c r="P101" s="26">
        <v>151</v>
      </c>
      <c r="Q101" s="26">
        <v>112</v>
      </c>
      <c r="R101" s="57">
        <v>112</v>
      </c>
      <c r="S101" s="60">
        <v>1</v>
      </c>
      <c r="T101" s="60">
        <v>1</v>
      </c>
      <c r="U101" s="60">
        <v>1</v>
      </c>
      <c r="V101" s="60">
        <v>1</v>
      </c>
      <c r="W101" s="39">
        <v>1</v>
      </c>
      <c r="X101" s="26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</row>
    <row r="102" spans="1:61" s="11" customFormat="1" ht="30" hidden="1" customHeight="1">
      <c r="A102" s="34">
        <v>46</v>
      </c>
      <c r="B102" s="35" t="s">
        <v>101</v>
      </c>
      <c r="C102" s="50" t="s">
        <v>70</v>
      </c>
      <c r="D102" s="50" t="s">
        <v>79</v>
      </c>
      <c r="E102" s="33">
        <f t="shared" si="61"/>
        <v>100</v>
      </c>
      <c r="F102" s="37">
        <v>100</v>
      </c>
      <c r="G102" s="37"/>
      <c r="H102" s="37"/>
      <c r="I102" s="37"/>
      <c r="J102" s="30">
        <f t="shared" si="62"/>
        <v>100</v>
      </c>
      <c r="K102" s="26">
        <v>100</v>
      </c>
      <c r="L102" s="26"/>
      <c r="M102" s="26"/>
      <c r="N102" s="26"/>
      <c r="O102" s="26">
        <v>100</v>
      </c>
      <c r="P102" s="26">
        <v>100</v>
      </c>
      <c r="Q102" s="26">
        <v>100</v>
      </c>
      <c r="R102" s="26">
        <v>100</v>
      </c>
      <c r="S102" s="39">
        <v>1</v>
      </c>
      <c r="T102" s="39">
        <v>1</v>
      </c>
      <c r="U102" s="39">
        <v>1</v>
      </c>
      <c r="V102" s="39">
        <v>1</v>
      </c>
      <c r="W102" s="39">
        <v>1</v>
      </c>
      <c r="X102" s="26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>
        <v>1</v>
      </c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</row>
    <row r="103" spans="1:61" s="11" customFormat="1" ht="30" hidden="1" customHeight="1">
      <c r="A103" s="47">
        <v>46</v>
      </c>
      <c r="B103" s="48" t="s">
        <v>101</v>
      </c>
      <c r="C103" s="36" t="s">
        <v>72</v>
      </c>
      <c r="D103" s="50" t="s">
        <v>96</v>
      </c>
      <c r="E103" s="33">
        <f t="shared" si="61"/>
        <v>118</v>
      </c>
      <c r="F103" s="59">
        <v>87</v>
      </c>
      <c r="G103" s="59">
        <v>31</v>
      </c>
      <c r="H103" s="59"/>
      <c r="I103" s="59"/>
      <c r="J103" s="30">
        <f t="shared" si="62"/>
        <v>118</v>
      </c>
      <c r="K103" s="57">
        <v>87</v>
      </c>
      <c r="L103" s="57">
        <v>31</v>
      </c>
      <c r="M103" s="57"/>
      <c r="N103" s="57"/>
      <c r="O103" s="57">
        <v>87</v>
      </c>
      <c r="P103" s="57">
        <v>118</v>
      </c>
      <c r="Q103" s="57">
        <v>87</v>
      </c>
      <c r="R103" s="57">
        <v>87</v>
      </c>
      <c r="S103" s="60">
        <v>1</v>
      </c>
      <c r="T103" s="60">
        <v>1</v>
      </c>
      <c r="U103" s="60">
        <v>1</v>
      </c>
      <c r="V103" s="60">
        <v>1</v>
      </c>
      <c r="W103" s="39">
        <v>1</v>
      </c>
      <c r="X103" s="26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8"/>
      <c r="AK103" s="58"/>
      <c r="AL103" s="58"/>
      <c r="AM103" s="58"/>
      <c r="AN103" s="58"/>
      <c r="AO103" s="58"/>
      <c r="AP103" s="58"/>
      <c r="AQ103" s="58"/>
      <c r="AR103" s="58">
        <v>0</v>
      </c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>
        <v>48.6</v>
      </c>
      <c r="BD103" s="58"/>
      <c r="BE103" s="58"/>
      <c r="BF103" s="58"/>
      <c r="BG103" s="58">
        <v>12047</v>
      </c>
      <c r="BH103" s="58"/>
      <c r="BI103" s="11">
        <v>12047</v>
      </c>
    </row>
    <row r="104" spans="1:61" s="16" customFormat="1" ht="30" hidden="1" customHeight="1">
      <c r="A104" s="68" t="s">
        <v>155</v>
      </c>
      <c r="B104" s="69" t="s">
        <v>237</v>
      </c>
      <c r="C104" s="25"/>
      <c r="D104" s="25"/>
      <c r="E104" s="33">
        <f t="shared" si="61"/>
        <v>34712</v>
      </c>
      <c r="F104" s="56">
        <f>SUM(F105:F120)</f>
        <v>12905</v>
      </c>
      <c r="G104" s="56">
        <f>SUM(G105:G120)</f>
        <v>10689</v>
      </c>
      <c r="H104" s="56">
        <f>SUM(H105:H120)</f>
        <v>11118</v>
      </c>
      <c r="I104" s="56">
        <f>SUM(I105:I120)</f>
        <v>0</v>
      </c>
      <c r="J104" s="30">
        <f t="shared" si="62"/>
        <v>34712</v>
      </c>
      <c r="K104" s="46">
        <f t="shared" ref="K104:AP104" si="65">SUM(K105:K120)</f>
        <v>12905</v>
      </c>
      <c r="L104" s="46">
        <f t="shared" si="65"/>
        <v>10689</v>
      </c>
      <c r="M104" s="46">
        <f t="shared" si="65"/>
        <v>11118</v>
      </c>
      <c r="N104" s="46">
        <f t="shared" si="65"/>
        <v>0</v>
      </c>
      <c r="O104" s="46">
        <f t="shared" si="65"/>
        <v>31183</v>
      </c>
      <c r="P104" s="46">
        <f t="shared" si="65"/>
        <v>34712</v>
      </c>
      <c r="Q104" s="46">
        <f t="shared" si="65"/>
        <v>12345</v>
      </c>
      <c r="R104" s="46">
        <f t="shared" si="65"/>
        <v>12905</v>
      </c>
      <c r="S104" s="56">
        <f t="shared" si="65"/>
        <v>19</v>
      </c>
      <c r="T104" s="56">
        <f t="shared" si="65"/>
        <v>19</v>
      </c>
      <c r="U104" s="56">
        <f t="shared" si="65"/>
        <v>19</v>
      </c>
      <c r="V104" s="56">
        <f t="shared" si="65"/>
        <v>18</v>
      </c>
      <c r="W104" s="56">
        <f t="shared" si="65"/>
        <v>18</v>
      </c>
      <c r="X104" s="46">
        <f t="shared" si="65"/>
        <v>92</v>
      </c>
      <c r="Y104" s="46">
        <f t="shared" si="65"/>
        <v>0</v>
      </c>
      <c r="Z104" s="46">
        <f t="shared" si="65"/>
        <v>0</v>
      </c>
      <c r="AA104" s="46">
        <f t="shared" si="65"/>
        <v>0</v>
      </c>
      <c r="AB104" s="46">
        <f t="shared" si="65"/>
        <v>0</v>
      </c>
      <c r="AC104" s="46">
        <f t="shared" si="65"/>
        <v>3</v>
      </c>
      <c r="AD104" s="46">
        <f t="shared" si="65"/>
        <v>0</v>
      </c>
      <c r="AE104" s="46">
        <f t="shared" si="65"/>
        <v>0</v>
      </c>
      <c r="AF104" s="46">
        <f t="shared" si="65"/>
        <v>0</v>
      </c>
      <c r="AG104" s="46">
        <f t="shared" si="65"/>
        <v>0</v>
      </c>
      <c r="AH104" s="46">
        <f t="shared" si="65"/>
        <v>0</v>
      </c>
      <c r="AI104" s="46">
        <f t="shared" si="65"/>
        <v>3</v>
      </c>
      <c r="AJ104" s="46">
        <f t="shared" si="65"/>
        <v>0</v>
      </c>
      <c r="AK104" s="46">
        <f t="shared" si="65"/>
        <v>2</v>
      </c>
      <c r="AL104" s="46">
        <f t="shared" si="65"/>
        <v>108</v>
      </c>
      <c r="AM104" s="46">
        <f t="shared" si="65"/>
        <v>0</v>
      </c>
      <c r="AN104" s="46">
        <f t="shared" si="65"/>
        <v>0</v>
      </c>
      <c r="AO104" s="46">
        <f t="shared" si="65"/>
        <v>0</v>
      </c>
      <c r="AP104" s="46">
        <f t="shared" si="65"/>
        <v>0</v>
      </c>
      <c r="AQ104" s="46">
        <f t="shared" ref="AQ104:BH104" si="66">SUM(AQ105:AQ120)</f>
        <v>0</v>
      </c>
      <c r="AR104" s="46">
        <f t="shared" si="66"/>
        <v>2846</v>
      </c>
      <c r="AS104" s="46">
        <f t="shared" si="66"/>
        <v>0</v>
      </c>
      <c r="AT104" s="46">
        <f t="shared" si="66"/>
        <v>8.3000000000000007</v>
      </c>
      <c r="AU104" s="46">
        <f t="shared" si="66"/>
        <v>1813</v>
      </c>
      <c r="AV104" s="46">
        <f t="shared" si="66"/>
        <v>149</v>
      </c>
      <c r="AW104" s="46">
        <f t="shared" si="66"/>
        <v>103.20000000000002</v>
      </c>
      <c r="AX104" s="46">
        <f t="shared" si="66"/>
        <v>0</v>
      </c>
      <c r="AY104" s="46">
        <f t="shared" si="66"/>
        <v>0</v>
      </c>
      <c r="AZ104" s="46">
        <f t="shared" si="66"/>
        <v>0</v>
      </c>
      <c r="BA104" s="46">
        <f t="shared" si="66"/>
        <v>0</v>
      </c>
      <c r="BB104" s="46">
        <f t="shared" si="66"/>
        <v>0</v>
      </c>
      <c r="BC104" s="46">
        <f t="shared" si="66"/>
        <v>0</v>
      </c>
      <c r="BD104" s="46">
        <f t="shared" si="66"/>
        <v>18</v>
      </c>
      <c r="BE104" s="46">
        <f t="shared" si="66"/>
        <v>0</v>
      </c>
      <c r="BF104" s="46">
        <f t="shared" si="66"/>
        <v>0</v>
      </c>
      <c r="BG104" s="46">
        <f t="shared" si="66"/>
        <v>2172</v>
      </c>
      <c r="BH104" s="46">
        <f t="shared" si="66"/>
        <v>0</v>
      </c>
    </row>
    <row r="105" spans="1:61" s="11" customFormat="1" ht="30" hidden="1" customHeight="1">
      <c r="A105" s="47">
        <v>47</v>
      </c>
      <c r="B105" s="48" t="s">
        <v>178</v>
      </c>
      <c r="C105" s="50" t="s">
        <v>70</v>
      </c>
      <c r="D105" s="50" t="s">
        <v>79</v>
      </c>
      <c r="E105" s="33">
        <f t="shared" si="61"/>
        <v>125</v>
      </c>
      <c r="F105" s="37">
        <v>125</v>
      </c>
      <c r="G105" s="37"/>
      <c r="H105" s="37"/>
      <c r="I105" s="37"/>
      <c r="J105" s="30">
        <f t="shared" si="62"/>
        <v>125</v>
      </c>
      <c r="K105" s="26">
        <v>125</v>
      </c>
      <c r="L105" s="26"/>
      <c r="M105" s="26"/>
      <c r="N105" s="26"/>
      <c r="O105" s="26">
        <v>125</v>
      </c>
      <c r="P105" s="26">
        <v>125</v>
      </c>
      <c r="Q105" s="26">
        <v>125</v>
      </c>
      <c r="R105" s="26">
        <v>125</v>
      </c>
      <c r="S105" s="39">
        <v>3</v>
      </c>
      <c r="T105" s="39">
        <v>3</v>
      </c>
      <c r="U105" s="39">
        <v>3</v>
      </c>
      <c r="V105" s="39">
        <v>3</v>
      </c>
      <c r="W105" s="39">
        <v>3</v>
      </c>
      <c r="X105" s="26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>
        <v>3</v>
      </c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</row>
    <row r="106" spans="1:61" s="11" customFormat="1" ht="30" hidden="1" customHeight="1">
      <c r="A106" s="47">
        <v>48</v>
      </c>
      <c r="B106" s="48" t="s">
        <v>156</v>
      </c>
      <c r="C106" s="50" t="s">
        <v>63</v>
      </c>
      <c r="D106" s="50" t="s">
        <v>157</v>
      </c>
      <c r="E106" s="33">
        <f t="shared" si="61"/>
        <v>3664</v>
      </c>
      <c r="F106" s="37">
        <v>1000</v>
      </c>
      <c r="G106" s="37">
        <v>790</v>
      </c>
      <c r="H106" s="37">
        <v>1874</v>
      </c>
      <c r="I106" s="37"/>
      <c r="J106" s="30">
        <f t="shared" si="62"/>
        <v>3664</v>
      </c>
      <c r="K106" s="26">
        <v>1000</v>
      </c>
      <c r="L106" s="26">
        <v>790</v>
      </c>
      <c r="M106" s="26">
        <v>1874</v>
      </c>
      <c r="N106" s="26"/>
      <c r="O106" s="26">
        <v>3664</v>
      </c>
      <c r="P106" s="26">
        <v>3664</v>
      </c>
      <c r="Q106" s="26">
        <v>1000</v>
      </c>
      <c r="R106" s="26">
        <v>1000</v>
      </c>
      <c r="S106" s="39">
        <v>1</v>
      </c>
      <c r="T106" s="39">
        <v>1</v>
      </c>
      <c r="U106" s="39">
        <v>1</v>
      </c>
      <c r="V106" s="39">
        <v>1</v>
      </c>
      <c r="W106" s="39">
        <v>1</v>
      </c>
      <c r="X106" s="43">
        <v>28</v>
      </c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38"/>
      <c r="AS106" s="38"/>
      <c r="AT106" s="38"/>
      <c r="AU106" s="38"/>
      <c r="AV106" s="38">
        <v>40</v>
      </c>
      <c r="AW106" s="44">
        <v>24.6</v>
      </c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</row>
    <row r="107" spans="1:61" s="11" customFormat="1" ht="30" hidden="1" customHeight="1">
      <c r="A107" s="47">
        <v>48</v>
      </c>
      <c r="B107" s="48" t="s">
        <v>156</v>
      </c>
      <c r="C107" s="50" t="s">
        <v>67</v>
      </c>
      <c r="D107" s="50" t="s">
        <v>76</v>
      </c>
      <c r="E107" s="33">
        <f t="shared" si="61"/>
        <v>1800</v>
      </c>
      <c r="F107" s="37">
        <v>600</v>
      </c>
      <c r="G107" s="37">
        <v>660</v>
      </c>
      <c r="H107" s="37">
        <v>540</v>
      </c>
      <c r="I107" s="37"/>
      <c r="J107" s="30">
        <f t="shared" si="62"/>
        <v>1800</v>
      </c>
      <c r="K107" s="26">
        <v>600</v>
      </c>
      <c r="L107" s="26">
        <v>660</v>
      </c>
      <c r="M107" s="26">
        <v>540</v>
      </c>
      <c r="N107" s="26"/>
      <c r="O107" s="26">
        <v>1673</v>
      </c>
      <c r="P107" s="26">
        <v>1800</v>
      </c>
      <c r="Q107" s="26">
        <v>600</v>
      </c>
      <c r="R107" s="26">
        <v>600</v>
      </c>
      <c r="S107" s="39">
        <v>1</v>
      </c>
      <c r="T107" s="39">
        <v>1</v>
      </c>
      <c r="U107" s="39">
        <v>1</v>
      </c>
      <c r="V107" s="39">
        <v>1</v>
      </c>
      <c r="W107" s="39">
        <v>1</v>
      </c>
      <c r="X107" s="26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>
        <v>18</v>
      </c>
      <c r="BE107" s="58"/>
      <c r="BF107" s="58"/>
      <c r="BG107" s="58"/>
      <c r="BH107" s="58"/>
    </row>
    <row r="108" spans="1:61" s="11" customFormat="1" ht="30" hidden="1" customHeight="1">
      <c r="A108" s="47">
        <v>48</v>
      </c>
      <c r="B108" s="48" t="s">
        <v>156</v>
      </c>
      <c r="C108" s="36" t="s">
        <v>72</v>
      </c>
      <c r="D108" s="50" t="s">
        <v>96</v>
      </c>
      <c r="E108" s="33">
        <f t="shared" si="61"/>
        <v>355</v>
      </c>
      <c r="F108" s="59">
        <v>263</v>
      </c>
      <c r="G108" s="59">
        <v>92</v>
      </c>
      <c r="H108" s="59"/>
      <c r="I108" s="59"/>
      <c r="J108" s="30">
        <f t="shared" si="62"/>
        <v>355</v>
      </c>
      <c r="K108" s="57">
        <v>263</v>
      </c>
      <c r="L108" s="57">
        <v>92</v>
      </c>
      <c r="M108" s="57"/>
      <c r="N108" s="57"/>
      <c r="O108" s="57">
        <v>275</v>
      </c>
      <c r="P108" s="57">
        <v>355</v>
      </c>
      <c r="Q108" s="57">
        <v>263</v>
      </c>
      <c r="R108" s="57">
        <v>263</v>
      </c>
      <c r="S108" s="60">
        <v>1</v>
      </c>
      <c r="T108" s="60">
        <v>1</v>
      </c>
      <c r="U108" s="60">
        <v>1</v>
      </c>
      <c r="V108" s="60">
        <v>1</v>
      </c>
      <c r="W108" s="39">
        <v>1</v>
      </c>
      <c r="X108" s="26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8"/>
      <c r="AK108" s="58"/>
      <c r="AL108" s="58">
        <v>20</v>
      </c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>
        <v>308</v>
      </c>
      <c r="BH108" s="58"/>
    </row>
    <row r="109" spans="1:61" s="11" customFormat="1" ht="30" hidden="1" customHeight="1">
      <c r="A109" s="47">
        <v>49</v>
      </c>
      <c r="B109" s="48" t="s">
        <v>158</v>
      </c>
      <c r="C109" s="50" t="s">
        <v>63</v>
      </c>
      <c r="D109" s="50" t="s">
        <v>73</v>
      </c>
      <c r="E109" s="33">
        <f t="shared" si="61"/>
        <v>7000</v>
      </c>
      <c r="F109" s="37"/>
      <c r="G109" s="37">
        <v>4000</v>
      </c>
      <c r="H109" s="37">
        <v>3000</v>
      </c>
      <c r="I109" s="37"/>
      <c r="J109" s="30">
        <f t="shared" si="62"/>
        <v>7000</v>
      </c>
      <c r="K109" s="26"/>
      <c r="L109" s="26">
        <v>4000</v>
      </c>
      <c r="M109" s="26">
        <v>3000</v>
      </c>
      <c r="N109" s="26"/>
      <c r="O109" s="26">
        <v>6000</v>
      </c>
      <c r="P109" s="26">
        <v>7000</v>
      </c>
      <c r="Q109" s="26"/>
      <c r="R109" s="26"/>
      <c r="S109" s="39">
        <v>1</v>
      </c>
      <c r="T109" s="39">
        <v>1</v>
      </c>
      <c r="U109" s="39">
        <v>1</v>
      </c>
      <c r="V109" s="39">
        <v>1</v>
      </c>
      <c r="W109" s="39">
        <v>1</v>
      </c>
      <c r="X109" s="43">
        <v>12.4</v>
      </c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38"/>
      <c r="AS109" s="38"/>
      <c r="AT109" s="38"/>
      <c r="AU109" s="38"/>
      <c r="AV109" s="38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</row>
    <row r="110" spans="1:61" s="11" customFormat="1" ht="30" hidden="1" customHeight="1">
      <c r="A110" s="47">
        <v>49</v>
      </c>
      <c r="B110" s="48" t="s">
        <v>158</v>
      </c>
      <c r="C110" s="36" t="s">
        <v>71</v>
      </c>
      <c r="D110" s="36" t="s">
        <v>88</v>
      </c>
      <c r="E110" s="33">
        <f t="shared" si="61"/>
        <v>82</v>
      </c>
      <c r="F110" s="37">
        <v>82</v>
      </c>
      <c r="G110" s="37"/>
      <c r="H110" s="37"/>
      <c r="I110" s="37"/>
      <c r="J110" s="30">
        <f t="shared" si="62"/>
        <v>82</v>
      </c>
      <c r="K110" s="26">
        <v>82</v>
      </c>
      <c r="L110" s="26"/>
      <c r="M110" s="26"/>
      <c r="N110" s="26"/>
      <c r="O110" s="26">
        <v>82</v>
      </c>
      <c r="P110" s="26">
        <v>82</v>
      </c>
      <c r="Q110" s="26">
        <v>82</v>
      </c>
      <c r="R110" s="26">
        <v>82</v>
      </c>
      <c r="S110" s="39">
        <v>1</v>
      </c>
      <c r="T110" s="39">
        <v>1</v>
      </c>
      <c r="U110" s="39">
        <v>1</v>
      </c>
      <c r="V110" s="39">
        <v>1</v>
      </c>
      <c r="W110" s="39">
        <v>1</v>
      </c>
      <c r="X110" s="26"/>
      <c r="Y110" s="57"/>
      <c r="Z110" s="57"/>
      <c r="AA110" s="57"/>
      <c r="AB110" s="57"/>
      <c r="AC110" s="57">
        <v>1</v>
      </c>
      <c r="AD110" s="57"/>
      <c r="AE110" s="57"/>
      <c r="AF110" s="57"/>
      <c r="AG110" s="57"/>
      <c r="AH110" s="57"/>
      <c r="AI110" s="57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</row>
    <row r="111" spans="1:61" s="11" customFormat="1" ht="30" hidden="1" customHeight="1">
      <c r="A111" s="47">
        <v>49</v>
      </c>
      <c r="B111" s="48" t="s">
        <v>158</v>
      </c>
      <c r="C111" s="36" t="s">
        <v>72</v>
      </c>
      <c r="D111" s="50" t="s">
        <v>92</v>
      </c>
      <c r="E111" s="33">
        <f t="shared" si="61"/>
        <v>156</v>
      </c>
      <c r="F111" s="59">
        <v>116</v>
      </c>
      <c r="G111" s="59">
        <v>40</v>
      </c>
      <c r="H111" s="59"/>
      <c r="I111" s="59"/>
      <c r="J111" s="30">
        <f t="shared" si="62"/>
        <v>156</v>
      </c>
      <c r="K111" s="57">
        <v>116</v>
      </c>
      <c r="L111" s="57">
        <v>40</v>
      </c>
      <c r="M111" s="57"/>
      <c r="N111" s="57"/>
      <c r="O111" s="57">
        <v>116</v>
      </c>
      <c r="P111" s="57">
        <v>156</v>
      </c>
      <c r="Q111" s="57">
        <v>116</v>
      </c>
      <c r="R111" s="57">
        <v>116</v>
      </c>
      <c r="S111" s="60">
        <v>1</v>
      </c>
      <c r="T111" s="60">
        <v>1</v>
      </c>
      <c r="U111" s="60">
        <v>1</v>
      </c>
      <c r="V111" s="60">
        <v>1</v>
      </c>
      <c r="W111" s="39">
        <v>1</v>
      </c>
      <c r="X111" s="26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8"/>
      <c r="AK111" s="58"/>
      <c r="AL111" s="58">
        <v>10.199999999999999</v>
      </c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>
        <v>180</v>
      </c>
      <c r="BH111" s="58"/>
    </row>
    <row r="112" spans="1:61" s="11" customFormat="1" ht="30" hidden="1" customHeight="1">
      <c r="A112" s="47">
        <v>50</v>
      </c>
      <c r="B112" s="48" t="s">
        <v>159</v>
      </c>
      <c r="C112" s="36" t="s">
        <v>71</v>
      </c>
      <c r="D112" s="36" t="s">
        <v>88</v>
      </c>
      <c r="E112" s="33">
        <f t="shared" si="61"/>
        <v>74</v>
      </c>
      <c r="F112" s="37">
        <v>74</v>
      </c>
      <c r="G112" s="37"/>
      <c r="H112" s="37"/>
      <c r="I112" s="37"/>
      <c r="J112" s="30">
        <f t="shared" si="62"/>
        <v>74</v>
      </c>
      <c r="K112" s="26">
        <v>74</v>
      </c>
      <c r="L112" s="26"/>
      <c r="M112" s="26"/>
      <c r="N112" s="26"/>
      <c r="O112" s="26">
        <v>74</v>
      </c>
      <c r="P112" s="26">
        <v>74</v>
      </c>
      <c r="Q112" s="26">
        <v>74</v>
      </c>
      <c r="R112" s="26">
        <v>74</v>
      </c>
      <c r="S112" s="39">
        <v>1</v>
      </c>
      <c r="T112" s="39">
        <v>1</v>
      </c>
      <c r="U112" s="39">
        <v>1</v>
      </c>
      <c r="V112" s="39">
        <v>1</v>
      </c>
      <c r="W112" s="39">
        <v>1</v>
      </c>
      <c r="X112" s="26"/>
      <c r="Y112" s="57"/>
      <c r="Z112" s="57"/>
      <c r="AA112" s="57"/>
      <c r="AB112" s="57"/>
      <c r="AC112" s="57">
        <v>1</v>
      </c>
      <c r="AD112" s="57"/>
      <c r="AE112" s="57"/>
      <c r="AF112" s="57"/>
      <c r="AG112" s="57"/>
      <c r="AH112" s="57"/>
      <c r="AI112" s="57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</row>
    <row r="113" spans="1:60" s="11" customFormat="1" ht="30" hidden="1" customHeight="1">
      <c r="A113" s="47">
        <v>51</v>
      </c>
      <c r="B113" s="48" t="s">
        <v>160</v>
      </c>
      <c r="C113" s="50" t="s">
        <v>63</v>
      </c>
      <c r="D113" s="50" t="s">
        <v>73</v>
      </c>
      <c r="E113" s="33">
        <f t="shared" si="61"/>
        <v>6000</v>
      </c>
      <c r="F113" s="37">
        <v>2000</v>
      </c>
      <c r="G113" s="37">
        <v>1500</v>
      </c>
      <c r="H113" s="37">
        <v>2500</v>
      </c>
      <c r="I113" s="37"/>
      <c r="J113" s="30">
        <f t="shared" si="62"/>
        <v>6000</v>
      </c>
      <c r="K113" s="26">
        <v>2000</v>
      </c>
      <c r="L113" s="26">
        <v>1500</v>
      </c>
      <c r="M113" s="26">
        <v>2500</v>
      </c>
      <c r="N113" s="26"/>
      <c r="O113" s="26">
        <v>4800</v>
      </c>
      <c r="P113" s="26">
        <v>6000</v>
      </c>
      <c r="Q113" s="26">
        <v>2000</v>
      </c>
      <c r="R113" s="26">
        <v>2000</v>
      </c>
      <c r="S113" s="39">
        <v>1</v>
      </c>
      <c r="T113" s="39">
        <v>1</v>
      </c>
      <c r="U113" s="39">
        <v>1</v>
      </c>
      <c r="V113" s="39"/>
      <c r="W113" s="39"/>
      <c r="X113" s="43">
        <v>16.600000000000001</v>
      </c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38"/>
      <c r="AS113" s="38"/>
      <c r="AT113" s="38"/>
      <c r="AU113" s="38"/>
      <c r="AV113" s="38">
        <v>46.4</v>
      </c>
      <c r="AW113" s="44">
        <v>39.200000000000003</v>
      </c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</row>
    <row r="114" spans="1:60" s="11" customFormat="1" ht="30" hidden="1" customHeight="1">
      <c r="A114" s="47">
        <v>51</v>
      </c>
      <c r="B114" s="48" t="s">
        <v>160</v>
      </c>
      <c r="C114" s="36" t="s">
        <v>72</v>
      </c>
      <c r="D114" s="50" t="s">
        <v>92</v>
      </c>
      <c r="E114" s="33">
        <f t="shared" si="61"/>
        <v>1016</v>
      </c>
      <c r="F114" s="59">
        <v>753</v>
      </c>
      <c r="G114" s="59">
        <v>263</v>
      </c>
      <c r="H114" s="59"/>
      <c r="I114" s="59"/>
      <c r="J114" s="30">
        <f t="shared" si="62"/>
        <v>1016</v>
      </c>
      <c r="K114" s="57">
        <v>753</v>
      </c>
      <c r="L114" s="57">
        <v>263</v>
      </c>
      <c r="M114" s="57"/>
      <c r="N114" s="57"/>
      <c r="O114" s="57">
        <v>813</v>
      </c>
      <c r="P114" s="57">
        <v>1016</v>
      </c>
      <c r="Q114" s="57">
        <v>753</v>
      </c>
      <c r="R114" s="57">
        <v>753</v>
      </c>
      <c r="S114" s="60">
        <v>1</v>
      </c>
      <c r="T114" s="60">
        <v>1</v>
      </c>
      <c r="U114" s="60">
        <v>1</v>
      </c>
      <c r="V114" s="60">
        <v>1</v>
      </c>
      <c r="W114" s="39">
        <v>1</v>
      </c>
      <c r="X114" s="26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8"/>
      <c r="AK114" s="58"/>
      <c r="AL114" s="58">
        <v>67.8</v>
      </c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>
        <v>1100</v>
      </c>
      <c r="BH114" s="58"/>
    </row>
    <row r="115" spans="1:60" s="11" customFormat="1" ht="30" hidden="1" customHeight="1">
      <c r="A115" s="47">
        <v>52</v>
      </c>
      <c r="B115" s="48" t="s">
        <v>212</v>
      </c>
      <c r="C115" s="50" t="s">
        <v>63</v>
      </c>
      <c r="D115" s="50" t="s">
        <v>73</v>
      </c>
      <c r="E115" s="33">
        <f t="shared" si="61"/>
        <v>5796</v>
      </c>
      <c r="F115" s="37">
        <v>3359</v>
      </c>
      <c r="G115" s="37">
        <v>1148</v>
      </c>
      <c r="H115" s="37">
        <v>1289</v>
      </c>
      <c r="I115" s="37"/>
      <c r="J115" s="30">
        <f t="shared" si="62"/>
        <v>5796</v>
      </c>
      <c r="K115" s="26">
        <v>3359</v>
      </c>
      <c r="L115" s="26">
        <v>1148</v>
      </c>
      <c r="M115" s="26">
        <v>1289</v>
      </c>
      <c r="N115" s="26"/>
      <c r="O115" s="26">
        <v>5796</v>
      </c>
      <c r="P115" s="26">
        <v>5796</v>
      </c>
      <c r="Q115" s="26">
        <v>3359</v>
      </c>
      <c r="R115" s="26">
        <v>3359</v>
      </c>
      <c r="S115" s="39">
        <v>1</v>
      </c>
      <c r="T115" s="39">
        <v>1</v>
      </c>
      <c r="U115" s="39">
        <v>1</v>
      </c>
      <c r="V115" s="39">
        <v>1</v>
      </c>
      <c r="W115" s="39">
        <v>1</v>
      </c>
      <c r="X115" s="43">
        <v>26</v>
      </c>
      <c r="Y115" s="43"/>
      <c r="Z115" s="5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38"/>
      <c r="AS115" s="38"/>
      <c r="AT115" s="38"/>
      <c r="AU115" s="38"/>
      <c r="AV115" s="38">
        <v>35</v>
      </c>
      <c r="AW115" s="44">
        <v>30</v>
      </c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</row>
    <row r="116" spans="1:60" s="11" customFormat="1" ht="30" hidden="1" customHeight="1">
      <c r="A116" s="47">
        <v>52</v>
      </c>
      <c r="B116" s="48" t="s">
        <v>161</v>
      </c>
      <c r="C116" s="36" t="s">
        <v>72</v>
      </c>
      <c r="D116" s="50" t="s">
        <v>92</v>
      </c>
      <c r="E116" s="33">
        <f t="shared" si="61"/>
        <v>266</v>
      </c>
      <c r="F116" s="59">
        <v>197</v>
      </c>
      <c r="G116" s="59">
        <v>69</v>
      </c>
      <c r="H116" s="59"/>
      <c r="I116" s="59"/>
      <c r="J116" s="30">
        <f t="shared" si="62"/>
        <v>266</v>
      </c>
      <c r="K116" s="57">
        <v>197</v>
      </c>
      <c r="L116" s="57">
        <v>69</v>
      </c>
      <c r="M116" s="57"/>
      <c r="N116" s="57"/>
      <c r="O116" s="57">
        <v>266</v>
      </c>
      <c r="P116" s="57">
        <v>266</v>
      </c>
      <c r="Q116" s="57">
        <v>197</v>
      </c>
      <c r="R116" s="57">
        <v>197</v>
      </c>
      <c r="S116" s="39">
        <v>1</v>
      </c>
      <c r="T116" s="39">
        <v>1</v>
      </c>
      <c r="U116" s="39">
        <v>1</v>
      </c>
      <c r="V116" s="39">
        <v>1</v>
      </c>
      <c r="W116" s="39">
        <v>1</v>
      </c>
      <c r="X116" s="26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8"/>
      <c r="AK116" s="58"/>
      <c r="AL116" s="58">
        <v>10</v>
      </c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>
        <v>300</v>
      </c>
      <c r="BH116" s="58"/>
    </row>
    <row r="117" spans="1:60" s="11" customFormat="1" ht="30" hidden="1" customHeight="1">
      <c r="A117" s="47">
        <v>53</v>
      </c>
      <c r="B117" s="48" t="s">
        <v>162</v>
      </c>
      <c r="C117" s="50" t="s">
        <v>63</v>
      </c>
      <c r="D117" s="50" t="s">
        <v>73</v>
      </c>
      <c r="E117" s="33">
        <f t="shared" si="61"/>
        <v>3200</v>
      </c>
      <c r="F117" s="37">
        <v>1000</v>
      </c>
      <c r="G117" s="37">
        <v>1125</v>
      </c>
      <c r="H117" s="37">
        <v>1075</v>
      </c>
      <c r="I117" s="37"/>
      <c r="J117" s="30">
        <f t="shared" si="62"/>
        <v>3200</v>
      </c>
      <c r="K117" s="26">
        <v>1000</v>
      </c>
      <c r="L117" s="26">
        <v>1125</v>
      </c>
      <c r="M117" s="26">
        <v>1075</v>
      </c>
      <c r="N117" s="26"/>
      <c r="O117" s="26">
        <v>3200</v>
      </c>
      <c r="P117" s="26">
        <v>3200</v>
      </c>
      <c r="Q117" s="26">
        <v>1000</v>
      </c>
      <c r="R117" s="26">
        <v>1000</v>
      </c>
      <c r="S117" s="39">
        <v>1</v>
      </c>
      <c r="T117" s="39">
        <v>1</v>
      </c>
      <c r="U117" s="39">
        <v>1</v>
      </c>
      <c r="V117" s="39">
        <v>1</v>
      </c>
      <c r="W117" s="39">
        <v>1</v>
      </c>
      <c r="X117" s="43">
        <v>9</v>
      </c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38"/>
      <c r="AS117" s="38"/>
      <c r="AT117" s="38"/>
      <c r="AU117" s="38"/>
      <c r="AV117" s="38">
        <v>27.6</v>
      </c>
      <c r="AW117" s="44">
        <v>9.4</v>
      </c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</row>
    <row r="118" spans="1:60" s="11" customFormat="1" ht="30" hidden="1" customHeight="1">
      <c r="A118" s="47">
        <v>53</v>
      </c>
      <c r="B118" s="48" t="s">
        <v>162</v>
      </c>
      <c r="C118" s="36" t="s">
        <v>66</v>
      </c>
      <c r="D118" s="50" t="s">
        <v>75</v>
      </c>
      <c r="E118" s="33">
        <f t="shared" si="61"/>
        <v>5020</v>
      </c>
      <c r="F118" s="37">
        <v>3200</v>
      </c>
      <c r="G118" s="37">
        <v>980</v>
      </c>
      <c r="H118" s="37">
        <v>840</v>
      </c>
      <c r="I118" s="37"/>
      <c r="J118" s="30">
        <f t="shared" si="62"/>
        <v>5020</v>
      </c>
      <c r="K118" s="26">
        <v>3200</v>
      </c>
      <c r="L118" s="26">
        <v>980</v>
      </c>
      <c r="M118" s="26">
        <v>840</v>
      </c>
      <c r="N118" s="26"/>
      <c r="O118" s="57">
        <v>4141</v>
      </c>
      <c r="P118" s="57">
        <v>5020</v>
      </c>
      <c r="Q118" s="57">
        <v>2640</v>
      </c>
      <c r="R118" s="57">
        <v>3200</v>
      </c>
      <c r="S118" s="39">
        <v>2</v>
      </c>
      <c r="T118" s="39">
        <v>2</v>
      </c>
      <c r="U118" s="39">
        <v>2</v>
      </c>
      <c r="V118" s="39">
        <v>2</v>
      </c>
      <c r="W118" s="39">
        <v>2</v>
      </c>
      <c r="X118" s="26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8"/>
      <c r="AK118" s="58">
        <v>2</v>
      </c>
      <c r="AL118" s="58"/>
      <c r="AM118" s="58"/>
      <c r="AN118" s="58"/>
      <c r="AO118" s="58"/>
      <c r="AP118" s="58"/>
      <c r="AQ118" s="58"/>
      <c r="AR118" s="58">
        <v>2846</v>
      </c>
      <c r="AS118" s="58"/>
      <c r="AT118" s="58">
        <v>8.3000000000000007</v>
      </c>
      <c r="AU118" s="58">
        <v>1813</v>
      </c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>
        <v>284</v>
      </c>
      <c r="BH118" s="58"/>
    </row>
    <row r="119" spans="1:60" s="11" customFormat="1" ht="30" hidden="1" customHeight="1">
      <c r="A119" s="47">
        <v>53</v>
      </c>
      <c r="B119" s="48" t="s">
        <v>162</v>
      </c>
      <c r="C119" s="36" t="s">
        <v>71</v>
      </c>
      <c r="D119" s="36" t="s">
        <v>88</v>
      </c>
      <c r="E119" s="33">
        <f t="shared" si="61"/>
        <v>72</v>
      </c>
      <c r="F119" s="37">
        <v>72</v>
      </c>
      <c r="G119" s="37"/>
      <c r="H119" s="37"/>
      <c r="I119" s="37"/>
      <c r="J119" s="30">
        <f t="shared" si="62"/>
        <v>72</v>
      </c>
      <c r="K119" s="26">
        <v>72</v>
      </c>
      <c r="L119" s="26"/>
      <c r="M119" s="26"/>
      <c r="N119" s="26"/>
      <c r="O119" s="26">
        <v>72</v>
      </c>
      <c r="P119" s="26">
        <v>72</v>
      </c>
      <c r="Q119" s="26">
        <v>72</v>
      </c>
      <c r="R119" s="26">
        <v>72</v>
      </c>
      <c r="S119" s="39">
        <v>1</v>
      </c>
      <c r="T119" s="39">
        <v>1</v>
      </c>
      <c r="U119" s="39">
        <v>1</v>
      </c>
      <c r="V119" s="39">
        <v>1</v>
      </c>
      <c r="W119" s="39">
        <v>1</v>
      </c>
      <c r="X119" s="26"/>
      <c r="Y119" s="57"/>
      <c r="Z119" s="57"/>
      <c r="AA119" s="57"/>
      <c r="AB119" s="57"/>
      <c r="AC119" s="57">
        <v>1</v>
      </c>
      <c r="AD119" s="57"/>
      <c r="AE119" s="57"/>
      <c r="AF119" s="57"/>
      <c r="AG119" s="57"/>
      <c r="AH119" s="57"/>
      <c r="AI119" s="57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</row>
    <row r="120" spans="1:60" s="11" customFormat="1" ht="30" hidden="1" customHeight="1">
      <c r="A120" s="47">
        <v>53</v>
      </c>
      <c r="B120" s="48" t="s">
        <v>162</v>
      </c>
      <c r="C120" s="36" t="s">
        <v>72</v>
      </c>
      <c r="D120" s="50" t="s">
        <v>92</v>
      </c>
      <c r="E120" s="33">
        <f t="shared" si="61"/>
        <v>86</v>
      </c>
      <c r="F120" s="59">
        <v>64</v>
      </c>
      <c r="G120" s="59">
        <v>22</v>
      </c>
      <c r="H120" s="59"/>
      <c r="I120" s="59"/>
      <c r="J120" s="30">
        <f t="shared" si="62"/>
        <v>86</v>
      </c>
      <c r="K120" s="57">
        <v>64</v>
      </c>
      <c r="L120" s="57">
        <v>22</v>
      </c>
      <c r="M120" s="57"/>
      <c r="N120" s="57"/>
      <c r="O120" s="26">
        <v>86</v>
      </c>
      <c r="P120" s="26">
        <v>86</v>
      </c>
      <c r="Q120" s="26">
        <v>64</v>
      </c>
      <c r="R120" s="26">
        <v>64</v>
      </c>
      <c r="S120" s="60">
        <v>1</v>
      </c>
      <c r="T120" s="39">
        <v>1</v>
      </c>
      <c r="U120" s="39">
        <v>1</v>
      </c>
      <c r="V120" s="39">
        <v>1</v>
      </c>
      <c r="W120" s="39">
        <v>1</v>
      </c>
      <c r="X120" s="26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</row>
    <row r="121" spans="1:60" s="16" customFormat="1" ht="30" hidden="1" customHeight="1">
      <c r="A121" s="68" t="s">
        <v>163</v>
      </c>
      <c r="B121" s="69" t="s">
        <v>238</v>
      </c>
      <c r="C121" s="25"/>
      <c r="D121" s="25"/>
      <c r="E121" s="33">
        <f t="shared" si="61"/>
        <v>22633</v>
      </c>
      <c r="F121" s="56">
        <f t="shared" ref="F121:BH121" si="67">SUM(F122:F140)</f>
        <v>10992</v>
      </c>
      <c r="G121" s="56">
        <f t="shared" si="67"/>
        <v>5631</v>
      </c>
      <c r="H121" s="56">
        <f t="shared" si="67"/>
        <v>6010</v>
      </c>
      <c r="I121" s="56">
        <f t="shared" si="67"/>
        <v>0</v>
      </c>
      <c r="J121" s="30">
        <f t="shared" si="62"/>
        <v>22542</v>
      </c>
      <c r="K121" s="46">
        <f t="shared" si="67"/>
        <v>10992</v>
      </c>
      <c r="L121" s="46">
        <f t="shared" si="67"/>
        <v>5631</v>
      </c>
      <c r="M121" s="46">
        <f t="shared" si="67"/>
        <v>5919</v>
      </c>
      <c r="N121" s="46">
        <f t="shared" si="67"/>
        <v>0</v>
      </c>
      <c r="O121" s="46">
        <f t="shared" si="67"/>
        <v>18011</v>
      </c>
      <c r="P121" s="46">
        <f t="shared" si="67"/>
        <v>22633</v>
      </c>
      <c r="Q121" s="46">
        <f t="shared" si="67"/>
        <v>10507</v>
      </c>
      <c r="R121" s="46">
        <f t="shared" si="67"/>
        <v>10992</v>
      </c>
      <c r="S121" s="56">
        <f t="shared" si="67"/>
        <v>22</v>
      </c>
      <c r="T121" s="56">
        <f t="shared" si="67"/>
        <v>22</v>
      </c>
      <c r="U121" s="56">
        <f t="shared" si="67"/>
        <v>22</v>
      </c>
      <c r="V121" s="56">
        <f t="shared" si="67"/>
        <v>21</v>
      </c>
      <c r="W121" s="56">
        <f t="shared" si="67"/>
        <v>21</v>
      </c>
      <c r="X121" s="46">
        <f t="shared" si="67"/>
        <v>24.5</v>
      </c>
      <c r="Y121" s="46">
        <f t="shared" si="67"/>
        <v>0</v>
      </c>
      <c r="Z121" s="46">
        <f t="shared" si="67"/>
        <v>0</v>
      </c>
      <c r="AA121" s="46">
        <f t="shared" si="67"/>
        <v>0</v>
      </c>
      <c r="AB121" s="46">
        <f t="shared" si="67"/>
        <v>0</v>
      </c>
      <c r="AC121" s="46">
        <f t="shared" si="67"/>
        <v>3</v>
      </c>
      <c r="AD121" s="46">
        <f t="shared" si="67"/>
        <v>0</v>
      </c>
      <c r="AE121" s="46">
        <f t="shared" si="67"/>
        <v>0</v>
      </c>
      <c r="AF121" s="46">
        <f t="shared" si="67"/>
        <v>0</v>
      </c>
      <c r="AG121" s="46">
        <f t="shared" si="67"/>
        <v>0</v>
      </c>
      <c r="AH121" s="46">
        <f t="shared" si="67"/>
        <v>0</v>
      </c>
      <c r="AI121" s="46">
        <f t="shared" si="67"/>
        <v>4</v>
      </c>
      <c r="AJ121" s="46">
        <f t="shared" si="67"/>
        <v>1</v>
      </c>
      <c r="AK121" s="46">
        <f t="shared" si="67"/>
        <v>4</v>
      </c>
      <c r="AL121" s="46">
        <f t="shared" si="67"/>
        <v>0</v>
      </c>
      <c r="AM121" s="46">
        <f t="shared" si="67"/>
        <v>0</v>
      </c>
      <c r="AN121" s="46">
        <f t="shared" si="67"/>
        <v>0</v>
      </c>
      <c r="AO121" s="46">
        <f t="shared" si="67"/>
        <v>0</v>
      </c>
      <c r="AP121" s="46">
        <f t="shared" si="67"/>
        <v>0</v>
      </c>
      <c r="AQ121" s="46">
        <f t="shared" si="67"/>
        <v>0</v>
      </c>
      <c r="AR121" s="46">
        <f t="shared" si="67"/>
        <v>1735.8</v>
      </c>
      <c r="AS121" s="46">
        <f t="shared" si="67"/>
        <v>4.1000000000000005</v>
      </c>
      <c r="AT121" s="46">
        <f t="shared" si="67"/>
        <v>13.399999999999999</v>
      </c>
      <c r="AU121" s="46">
        <f t="shared" si="67"/>
        <v>401.4</v>
      </c>
      <c r="AV121" s="46">
        <f t="shared" si="67"/>
        <v>64.900000000000006</v>
      </c>
      <c r="AW121" s="46">
        <f t="shared" si="67"/>
        <v>66.13</v>
      </c>
      <c r="AX121" s="46">
        <f t="shared" si="67"/>
        <v>0</v>
      </c>
      <c r="AY121" s="46">
        <f t="shared" si="67"/>
        <v>261.5</v>
      </c>
      <c r="AZ121" s="46">
        <f t="shared" si="67"/>
        <v>0</v>
      </c>
      <c r="BA121" s="46">
        <f t="shared" si="67"/>
        <v>0</v>
      </c>
      <c r="BB121" s="46">
        <f t="shared" si="67"/>
        <v>0</v>
      </c>
      <c r="BC121" s="46">
        <f t="shared" si="67"/>
        <v>0</v>
      </c>
      <c r="BD121" s="46">
        <f t="shared" si="67"/>
        <v>20</v>
      </c>
      <c r="BE121" s="46">
        <f t="shared" si="67"/>
        <v>0</v>
      </c>
      <c r="BF121" s="46">
        <f t="shared" si="67"/>
        <v>0</v>
      </c>
      <c r="BG121" s="46">
        <f t="shared" si="67"/>
        <v>5924.7000000000007</v>
      </c>
      <c r="BH121" s="46">
        <f t="shared" si="67"/>
        <v>0</v>
      </c>
    </row>
    <row r="122" spans="1:60" s="11" customFormat="1" ht="30" hidden="1" customHeight="1">
      <c r="A122" s="47">
        <v>54</v>
      </c>
      <c r="B122" s="48" t="s">
        <v>179</v>
      </c>
      <c r="C122" s="50" t="s">
        <v>70</v>
      </c>
      <c r="D122" s="50" t="s">
        <v>79</v>
      </c>
      <c r="E122" s="33">
        <f t="shared" si="61"/>
        <v>125</v>
      </c>
      <c r="F122" s="37">
        <v>125</v>
      </c>
      <c r="G122" s="37"/>
      <c r="H122" s="37"/>
      <c r="I122" s="37"/>
      <c r="J122" s="30">
        <f t="shared" si="62"/>
        <v>125</v>
      </c>
      <c r="K122" s="26">
        <v>125</v>
      </c>
      <c r="L122" s="26"/>
      <c r="M122" s="26"/>
      <c r="N122" s="26"/>
      <c r="O122" s="26">
        <v>125</v>
      </c>
      <c r="P122" s="26">
        <v>125</v>
      </c>
      <c r="Q122" s="26">
        <v>125</v>
      </c>
      <c r="R122" s="26">
        <v>125</v>
      </c>
      <c r="S122" s="39">
        <v>3</v>
      </c>
      <c r="T122" s="39">
        <v>3</v>
      </c>
      <c r="U122" s="39">
        <v>3</v>
      </c>
      <c r="V122" s="39">
        <v>3</v>
      </c>
      <c r="W122" s="39">
        <v>3</v>
      </c>
      <c r="X122" s="26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>
        <v>3</v>
      </c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</row>
    <row r="123" spans="1:60" s="11" customFormat="1" ht="30" hidden="1" customHeight="1">
      <c r="A123" s="47">
        <v>54</v>
      </c>
      <c r="B123" s="48" t="s">
        <v>164</v>
      </c>
      <c r="C123" s="36" t="s">
        <v>72</v>
      </c>
      <c r="D123" s="50" t="s">
        <v>92</v>
      </c>
      <c r="E123" s="33">
        <f t="shared" si="61"/>
        <v>116</v>
      </c>
      <c r="F123" s="59">
        <v>86</v>
      </c>
      <c r="G123" s="59">
        <v>30</v>
      </c>
      <c r="H123" s="59"/>
      <c r="I123" s="59"/>
      <c r="J123" s="30">
        <f t="shared" si="62"/>
        <v>116</v>
      </c>
      <c r="K123" s="57">
        <v>86</v>
      </c>
      <c r="L123" s="57">
        <v>30</v>
      </c>
      <c r="M123" s="57"/>
      <c r="N123" s="57"/>
      <c r="O123" s="57">
        <v>116</v>
      </c>
      <c r="P123" s="57">
        <v>116</v>
      </c>
      <c r="Q123" s="57">
        <v>86</v>
      </c>
      <c r="R123" s="57">
        <v>86</v>
      </c>
      <c r="S123" s="60">
        <v>1</v>
      </c>
      <c r="T123" s="60">
        <v>1</v>
      </c>
      <c r="U123" s="60">
        <v>1</v>
      </c>
      <c r="V123" s="60">
        <v>1</v>
      </c>
      <c r="W123" s="39">
        <v>1</v>
      </c>
      <c r="X123" s="26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>
        <v>1816</v>
      </c>
      <c r="BH123" s="58"/>
    </row>
    <row r="124" spans="1:60" s="11" customFormat="1" ht="30" hidden="1" customHeight="1">
      <c r="A124" s="47">
        <v>55</v>
      </c>
      <c r="B124" s="48" t="s">
        <v>165</v>
      </c>
      <c r="C124" s="50" t="s">
        <v>63</v>
      </c>
      <c r="D124" s="50" t="s">
        <v>73</v>
      </c>
      <c r="E124" s="33">
        <f t="shared" si="61"/>
        <v>2736</v>
      </c>
      <c r="F124" s="37">
        <v>700</v>
      </c>
      <c r="G124" s="37">
        <f>1048</f>
        <v>1048</v>
      </c>
      <c r="H124" s="37">
        <v>988</v>
      </c>
      <c r="I124" s="37"/>
      <c r="J124" s="30">
        <f t="shared" si="62"/>
        <v>2736</v>
      </c>
      <c r="K124" s="26">
        <v>700</v>
      </c>
      <c r="L124" s="26">
        <v>1048</v>
      </c>
      <c r="M124" s="26">
        <v>988</v>
      </c>
      <c r="N124" s="26"/>
      <c r="O124" s="26">
        <v>300</v>
      </c>
      <c r="P124" s="26">
        <v>2736</v>
      </c>
      <c r="Q124" s="26">
        <v>300</v>
      </c>
      <c r="R124" s="26">
        <v>700</v>
      </c>
      <c r="S124" s="39">
        <v>1</v>
      </c>
      <c r="T124" s="39">
        <v>1</v>
      </c>
      <c r="U124" s="39">
        <v>1</v>
      </c>
      <c r="V124" s="39">
        <v>1</v>
      </c>
      <c r="W124" s="39">
        <v>1</v>
      </c>
      <c r="X124" s="43">
        <v>3.2</v>
      </c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38"/>
      <c r="AS124" s="38"/>
      <c r="AT124" s="38"/>
      <c r="AU124" s="38"/>
      <c r="AV124" s="38">
        <v>2.2999999999999998</v>
      </c>
      <c r="AW124" s="44">
        <v>2.33</v>
      </c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</row>
    <row r="125" spans="1:60" s="11" customFormat="1" ht="30" hidden="1" customHeight="1">
      <c r="A125" s="47">
        <v>56</v>
      </c>
      <c r="B125" s="48" t="s">
        <v>165</v>
      </c>
      <c r="C125" s="36" t="s">
        <v>72</v>
      </c>
      <c r="D125" s="50" t="s">
        <v>92</v>
      </c>
      <c r="E125" s="33">
        <f t="shared" si="61"/>
        <v>101</v>
      </c>
      <c r="F125" s="59">
        <v>75</v>
      </c>
      <c r="G125" s="59">
        <v>26</v>
      </c>
      <c r="H125" s="59"/>
      <c r="I125" s="59"/>
      <c r="J125" s="30">
        <f t="shared" si="62"/>
        <v>101</v>
      </c>
      <c r="K125" s="57">
        <v>75</v>
      </c>
      <c r="L125" s="57">
        <v>26</v>
      </c>
      <c r="M125" s="57"/>
      <c r="N125" s="57"/>
      <c r="O125" s="57">
        <v>101</v>
      </c>
      <c r="P125" s="57">
        <v>101</v>
      </c>
      <c r="Q125" s="57">
        <v>75</v>
      </c>
      <c r="R125" s="57">
        <v>75</v>
      </c>
      <c r="S125" s="60">
        <v>1</v>
      </c>
      <c r="T125" s="60">
        <v>1</v>
      </c>
      <c r="U125" s="60">
        <v>1</v>
      </c>
      <c r="V125" s="60">
        <v>1</v>
      </c>
      <c r="W125" s="39">
        <v>1</v>
      </c>
      <c r="X125" s="26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>
        <v>1644</v>
      </c>
      <c r="BH125" s="58"/>
    </row>
    <row r="126" spans="1:60" s="11" customFormat="1" ht="30" hidden="1" customHeight="1">
      <c r="A126" s="47">
        <v>57</v>
      </c>
      <c r="B126" s="48" t="s">
        <v>166</v>
      </c>
      <c r="C126" s="36" t="s">
        <v>72</v>
      </c>
      <c r="D126" s="50" t="s">
        <v>92</v>
      </c>
      <c r="E126" s="33">
        <f t="shared" si="61"/>
        <v>11</v>
      </c>
      <c r="F126" s="37">
        <v>8</v>
      </c>
      <c r="G126" s="37">
        <v>3</v>
      </c>
      <c r="H126" s="37"/>
      <c r="I126" s="37"/>
      <c r="J126" s="30">
        <f t="shared" si="62"/>
        <v>11</v>
      </c>
      <c r="K126" s="26">
        <v>8</v>
      </c>
      <c r="L126" s="26">
        <v>3</v>
      </c>
      <c r="M126" s="26"/>
      <c r="N126" s="26"/>
      <c r="O126" s="26">
        <v>8</v>
      </c>
      <c r="P126" s="26">
        <v>11</v>
      </c>
      <c r="Q126" s="26">
        <v>8</v>
      </c>
      <c r="R126" s="26">
        <v>8</v>
      </c>
      <c r="S126" s="39">
        <v>1</v>
      </c>
      <c r="T126" s="39">
        <v>1</v>
      </c>
      <c r="U126" s="39">
        <v>1</v>
      </c>
      <c r="V126" s="39">
        <v>1</v>
      </c>
      <c r="W126" s="39">
        <v>1</v>
      </c>
      <c r="X126" s="43"/>
      <c r="Y126" s="43"/>
      <c r="Z126" s="43"/>
      <c r="AA126" s="43"/>
      <c r="AB126" s="43"/>
      <c r="AC126" s="43"/>
      <c r="AD126" s="43"/>
      <c r="AE126" s="57"/>
      <c r="AF126" s="57"/>
      <c r="AG126" s="57"/>
      <c r="AH126" s="57"/>
      <c r="AI126" s="57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>
        <v>0.5</v>
      </c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</row>
    <row r="127" spans="1:60" s="11" customFormat="1" ht="30" hidden="1" customHeight="1">
      <c r="A127" s="47">
        <v>57</v>
      </c>
      <c r="B127" s="48" t="s">
        <v>166</v>
      </c>
      <c r="C127" s="36" t="s">
        <v>71</v>
      </c>
      <c r="D127" s="36" t="s">
        <v>88</v>
      </c>
      <c r="E127" s="33">
        <f t="shared" si="61"/>
        <v>82</v>
      </c>
      <c r="F127" s="37">
        <v>82</v>
      </c>
      <c r="G127" s="37"/>
      <c r="H127" s="37"/>
      <c r="I127" s="37"/>
      <c r="J127" s="30">
        <f t="shared" si="62"/>
        <v>82</v>
      </c>
      <c r="K127" s="26">
        <v>82</v>
      </c>
      <c r="L127" s="26"/>
      <c r="M127" s="26"/>
      <c r="N127" s="26"/>
      <c r="O127" s="26">
        <v>82</v>
      </c>
      <c r="P127" s="26">
        <v>82</v>
      </c>
      <c r="Q127" s="26">
        <v>82</v>
      </c>
      <c r="R127" s="26">
        <v>82</v>
      </c>
      <c r="S127" s="39">
        <v>1</v>
      </c>
      <c r="T127" s="39">
        <v>1</v>
      </c>
      <c r="U127" s="39">
        <v>1</v>
      </c>
      <c r="V127" s="39">
        <v>1</v>
      </c>
      <c r="W127" s="39">
        <v>1</v>
      </c>
      <c r="X127" s="26"/>
      <c r="Y127" s="57"/>
      <c r="Z127" s="57"/>
      <c r="AA127" s="57"/>
      <c r="AB127" s="57"/>
      <c r="AC127" s="57">
        <v>1</v>
      </c>
      <c r="AD127" s="57"/>
      <c r="AE127" s="57"/>
      <c r="AF127" s="57"/>
      <c r="AG127" s="57"/>
      <c r="AH127" s="57"/>
      <c r="AI127" s="57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>
        <v>68.3</v>
      </c>
      <c r="AZ127" s="58"/>
      <c r="BA127" s="58"/>
      <c r="BB127" s="58"/>
      <c r="BC127" s="58"/>
      <c r="BD127" s="58"/>
      <c r="BE127" s="58"/>
      <c r="BF127" s="58"/>
      <c r="BG127" s="58"/>
      <c r="BH127" s="58"/>
    </row>
    <row r="128" spans="1:60" s="11" customFormat="1" ht="30" hidden="1" customHeight="1">
      <c r="A128" s="47">
        <v>58</v>
      </c>
      <c r="B128" s="48" t="s">
        <v>167</v>
      </c>
      <c r="C128" s="50" t="s">
        <v>70</v>
      </c>
      <c r="D128" s="50" t="s">
        <v>168</v>
      </c>
      <c r="E128" s="33">
        <f t="shared" si="61"/>
        <v>200</v>
      </c>
      <c r="F128" s="37">
        <v>200</v>
      </c>
      <c r="G128" s="37"/>
      <c r="H128" s="37"/>
      <c r="I128" s="37"/>
      <c r="J128" s="30">
        <f t="shared" si="62"/>
        <v>200</v>
      </c>
      <c r="K128" s="26">
        <v>200</v>
      </c>
      <c r="L128" s="26"/>
      <c r="M128" s="26"/>
      <c r="N128" s="26"/>
      <c r="O128" s="26">
        <v>200</v>
      </c>
      <c r="P128" s="26">
        <v>200</v>
      </c>
      <c r="Q128" s="26">
        <v>200</v>
      </c>
      <c r="R128" s="26">
        <v>200</v>
      </c>
      <c r="S128" s="39">
        <v>1</v>
      </c>
      <c r="T128" s="39">
        <v>1</v>
      </c>
      <c r="U128" s="39">
        <v>1</v>
      </c>
      <c r="V128" s="39">
        <v>1</v>
      </c>
      <c r="W128" s="39">
        <v>1</v>
      </c>
      <c r="X128" s="26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8">
        <v>1</v>
      </c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44">
        <v>1758.7</v>
      </c>
      <c r="BH128" s="58"/>
    </row>
    <row r="129" spans="1:60" s="11" customFormat="1" ht="30" hidden="1" customHeight="1">
      <c r="A129" s="47">
        <v>58</v>
      </c>
      <c r="B129" s="48" t="s">
        <v>167</v>
      </c>
      <c r="C129" s="36" t="s">
        <v>72</v>
      </c>
      <c r="D129" s="50" t="s">
        <v>96</v>
      </c>
      <c r="E129" s="33">
        <f t="shared" si="61"/>
        <v>55</v>
      </c>
      <c r="F129" s="59">
        <v>41</v>
      </c>
      <c r="G129" s="59">
        <v>14</v>
      </c>
      <c r="H129" s="59"/>
      <c r="I129" s="59"/>
      <c r="J129" s="30">
        <f t="shared" si="62"/>
        <v>55</v>
      </c>
      <c r="K129" s="57">
        <v>41</v>
      </c>
      <c r="L129" s="57">
        <v>14</v>
      </c>
      <c r="M129" s="57"/>
      <c r="N129" s="57"/>
      <c r="O129" s="57">
        <v>55</v>
      </c>
      <c r="P129" s="57">
        <v>55</v>
      </c>
      <c r="Q129" s="57">
        <v>41</v>
      </c>
      <c r="R129" s="57">
        <v>41</v>
      </c>
      <c r="S129" s="39">
        <v>1</v>
      </c>
      <c r="T129" s="39">
        <v>1</v>
      </c>
      <c r="U129" s="39">
        <v>1</v>
      </c>
      <c r="V129" s="39">
        <v>1</v>
      </c>
      <c r="W129" s="39">
        <v>1</v>
      </c>
      <c r="X129" s="26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  <c r="BH129" s="58"/>
    </row>
    <row r="130" spans="1:60" s="11" customFormat="1" ht="30" hidden="1" customHeight="1">
      <c r="A130" s="47">
        <v>59</v>
      </c>
      <c r="B130" s="48" t="s">
        <v>169</v>
      </c>
      <c r="C130" s="70" t="s">
        <v>66</v>
      </c>
      <c r="D130" s="70" t="s">
        <v>75</v>
      </c>
      <c r="E130" s="33">
        <f t="shared" si="61"/>
        <v>5160</v>
      </c>
      <c r="F130" s="37">
        <v>3200</v>
      </c>
      <c r="G130" s="37">
        <v>840</v>
      </c>
      <c r="H130" s="37">
        <v>1120</v>
      </c>
      <c r="I130" s="37"/>
      <c r="J130" s="30">
        <f t="shared" si="62"/>
        <v>5160</v>
      </c>
      <c r="K130" s="26">
        <v>3200</v>
      </c>
      <c r="L130" s="26">
        <v>840</v>
      </c>
      <c r="M130" s="26">
        <v>1120</v>
      </c>
      <c r="N130" s="26"/>
      <c r="O130" s="26">
        <v>5160</v>
      </c>
      <c r="P130" s="26">
        <v>5160</v>
      </c>
      <c r="Q130" s="26">
        <v>3200</v>
      </c>
      <c r="R130" s="26">
        <v>3200</v>
      </c>
      <c r="S130" s="39">
        <v>2</v>
      </c>
      <c r="T130" s="39">
        <v>2</v>
      </c>
      <c r="U130" s="39">
        <v>2</v>
      </c>
      <c r="V130" s="39">
        <v>2</v>
      </c>
      <c r="W130" s="39">
        <v>2</v>
      </c>
      <c r="X130" s="26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71"/>
      <c r="AJ130" s="71"/>
      <c r="AK130" s="43">
        <v>2</v>
      </c>
      <c r="AL130" s="71"/>
      <c r="AM130" s="71"/>
      <c r="AN130" s="71"/>
      <c r="AO130" s="71"/>
      <c r="AP130" s="71"/>
      <c r="AQ130" s="71"/>
      <c r="AR130" s="38">
        <v>1563.1</v>
      </c>
      <c r="AS130" s="38">
        <v>2.5</v>
      </c>
      <c r="AT130" s="38">
        <v>7.2</v>
      </c>
      <c r="AU130" s="38">
        <v>303.2</v>
      </c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44">
        <v>214.3</v>
      </c>
      <c r="BH130" s="71"/>
    </row>
    <row r="131" spans="1:60" s="11" customFormat="1" ht="30" hidden="1" customHeight="1">
      <c r="A131" s="47">
        <v>59</v>
      </c>
      <c r="B131" s="48" t="s">
        <v>169</v>
      </c>
      <c r="C131" s="50" t="s">
        <v>67</v>
      </c>
      <c r="D131" s="72" t="s">
        <v>76</v>
      </c>
      <c r="E131" s="33">
        <f t="shared" si="61"/>
        <v>2000</v>
      </c>
      <c r="F131" s="37">
        <v>667</v>
      </c>
      <c r="G131" s="37">
        <v>733</v>
      </c>
      <c r="H131" s="37">
        <v>600</v>
      </c>
      <c r="I131" s="37"/>
      <c r="J131" s="30">
        <f t="shared" si="62"/>
        <v>1909</v>
      </c>
      <c r="K131" s="26">
        <v>667</v>
      </c>
      <c r="L131" s="26">
        <v>733</v>
      </c>
      <c r="M131" s="26">
        <v>509</v>
      </c>
      <c r="N131" s="26"/>
      <c r="O131" s="26">
        <v>1600</v>
      </c>
      <c r="P131" s="26">
        <v>2000</v>
      </c>
      <c r="Q131" s="26">
        <v>667</v>
      </c>
      <c r="R131" s="26">
        <v>667</v>
      </c>
      <c r="S131" s="39">
        <v>1</v>
      </c>
      <c r="T131" s="39">
        <v>1</v>
      </c>
      <c r="U131" s="39">
        <v>1</v>
      </c>
      <c r="V131" s="39">
        <v>1</v>
      </c>
      <c r="W131" s="39">
        <v>1</v>
      </c>
      <c r="X131" s="26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43"/>
      <c r="AJ131" s="43"/>
      <c r="AK131" s="43"/>
      <c r="AL131" s="43"/>
      <c r="AM131" s="43"/>
      <c r="AN131" s="43"/>
      <c r="AO131" s="43"/>
      <c r="AP131" s="43"/>
      <c r="AQ131" s="43"/>
      <c r="AR131" s="52"/>
      <c r="AS131" s="52"/>
      <c r="AT131" s="52"/>
      <c r="AU131" s="52"/>
      <c r="AV131" s="38"/>
      <c r="AW131" s="44"/>
      <c r="AX131" s="44"/>
      <c r="AY131" s="44"/>
      <c r="AZ131" s="44"/>
      <c r="BA131" s="44"/>
      <c r="BB131" s="44"/>
      <c r="BC131" s="44"/>
      <c r="BD131" s="44">
        <v>20</v>
      </c>
      <c r="BE131" s="44"/>
      <c r="BF131" s="44"/>
      <c r="BG131" s="45"/>
      <c r="BH131" s="44"/>
    </row>
    <row r="132" spans="1:60" s="11" customFormat="1" ht="30" hidden="1" customHeight="1">
      <c r="A132" s="47">
        <v>59</v>
      </c>
      <c r="B132" s="48" t="s">
        <v>169</v>
      </c>
      <c r="C132" s="36" t="s">
        <v>72</v>
      </c>
      <c r="D132" s="70" t="s">
        <v>92</v>
      </c>
      <c r="E132" s="33">
        <f t="shared" si="61"/>
        <v>149</v>
      </c>
      <c r="F132" s="59">
        <v>110</v>
      </c>
      <c r="G132" s="59">
        <v>39</v>
      </c>
      <c r="H132" s="59"/>
      <c r="I132" s="59"/>
      <c r="J132" s="30">
        <f t="shared" si="62"/>
        <v>149</v>
      </c>
      <c r="K132" s="57">
        <v>110</v>
      </c>
      <c r="L132" s="57">
        <v>39</v>
      </c>
      <c r="M132" s="57"/>
      <c r="N132" s="57"/>
      <c r="O132" s="57">
        <v>149</v>
      </c>
      <c r="P132" s="57">
        <v>149</v>
      </c>
      <c r="Q132" s="57">
        <v>110</v>
      </c>
      <c r="R132" s="57">
        <v>110</v>
      </c>
      <c r="S132" s="60">
        <v>1</v>
      </c>
      <c r="T132" s="60">
        <v>1</v>
      </c>
      <c r="U132" s="60">
        <v>1</v>
      </c>
      <c r="V132" s="60">
        <v>1</v>
      </c>
      <c r="W132" s="39">
        <v>1</v>
      </c>
      <c r="X132" s="26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8"/>
      <c r="BF132" s="58"/>
      <c r="BG132" s="58"/>
      <c r="BH132" s="58"/>
    </row>
    <row r="133" spans="1:60" s="11" customFormat="1" ht="30" hidden="1" customHeight="1">
      <c r="A133" s="47">
        <v>59</v>
      </c>
      <c r="B133" s="48" t="s">
        <v>169</v>
      </c>
      <c r="C133" s="70" t="s">
        <v>70</v>
      </c>
      <c r="D133" s="70" t="s">
        <v>79</v>
      </c>
      <c r="E133" s="33">
        <f t="shared" si="61"/>
        <v>100</v>
      </c>
      <c r="F133" s="37">
        <v>100</v>
      </c>
      <c r="G133" s="37"/>
      <c r="H133" s="37"/>
      <c r="I133" s="37"/>
      <c r="J133" s="30">
        <f t="shared" si="62"/>
        <v>100</v>
      </c>
      <c r="K133" s="26">
        <v>100</v>
      </c>
      <c r="L133" s="26"/>
      <c r="M133" s="26"/>
      <c r="N133" s="26"/>
      <c r="O133" s="26">
        <v>100</v>
      </c>
      <c r="P133" s="26">
        <v>100</v>
      </c>
      <c r="Q133" s="26">
        <v>100</v>
      </c>
      <c r="R133" s="26">
        <v>100</v>
      </c>
      <c r="S133" s="39">
        <v>1</v>
      </c>
      <c r="T133" s="39">
        <v>1</v>
      </c>
      <c r="U133" s="39">
        <v>1</v>
      </c>
      <c r="V133" s="39">
        <v>1</v>
      </c>
      <c r="W133" s="39">
        <v>1</v>
      </c>
      <c r="X133" s="26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>
        <v>1</v>
      </c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</row>
    <row r="134" spans="1:60" s="11" customFormat="1" ht="30" hidden="1" customHeight="1">
      <c r="A134" s="47">
        <v>59</v>
      </c>
      <c r="B134" s="48" t="s">
        <v>169</v>
      </c>
      <c r="C134" s="36" t="s">
        <v>71</v>
      </c>
      <c r="D134" s="36" t="s">
        <v>88</v>
      </c>
      <c r="E134" s="33">
        <f t="shared" si="61"/>
        <v>144</v>
      </c>
      <c r="F134" s="37">
        <v>144</v>
      </c>
      <c r="G134" s="37"/>
      <c r="H134" s="37"/>
      <c r="I134" s="37"/>
      <c r="J134" s="30">
        <f t="shared" si="62"/>
        <v>144</v>
      </c>
      <c r="K134" s="26">
        <v>144</v>
      </c>
      <c r="L134" s="26"/>
      <c r="M134" s="26"/>
      <c r="N134" s="26"/>
      <c r="O134" s="26">
        <v>144</v>
      </c>
      <c r="P134" s="26">
        <v>144</v>
      </c>
      <c r="Q134" s="26">
        <v>144</v>
      </c>
      <c r="R134" s="26">
        <v>144</v>
      </c>
      <c r="S134" s="39">
        <v>1</v>
      </c>
      <c r="T134" s="39">
        <v>1</v>
      </c>
      <c r="U134" s="39">
        <v>1</v>
      </c>
      <c r="V134" s="39">
        <v>1</v>
      </c>
      <c r="W134" s="39">
        <v>1</v>
      </c>
      <c r="X134" s="26"/>
      <c r="Y134" s="57"/>
      <c r="Z134" s="57"/>
      <c r="AA134" s="57"/>
      <c r="AB134" s="57"/>
      <c r="AC134" s="57">
        <v>1</v>
      </c>
      <c r="AD134" s="57"/>
      <c r="AE134" s="57"/>
      <c r="AF134" s="57"/>
      <c r="AG134" s="57"/>
      <c r="AH134" s="57"/>
      <c r="AI134" s="57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>
        <v>79.900000000000006</v>
      </c>
      <c r="AZ134" s="58"/>
      <c r="BA134" s="58"/>
      <c r="BB134" s="58"/>
      <c r="BC134" s="58"/>
      <c r="BD134" s="58"/>
      <c r="BE134" s="58"/>
      <c r="BF134" s="58"/>
      <c r="BG134" s="58"/>
      <c r="BH134" s="58"/>
    </row>
    <row r="135" spans="1:60" s="11" customFormat="1" ht="30" hidden="1" customHeight="1">
      <c r="A135" s="47">
        <v>60</v>
      </c>
      <c r="B135" s="48" t="s">
        <v>170</v>
      </c>
      <c r="C135" s="50" t="s">
        <v>66</v>
      </c>
      <c r="D135" s="50" t="s">
        <v>75</v>
      </c>
      <c r="E135" s="33">
        <f t="shared" si="61"/>
        <v>2720</v>
      </c>
      <c r="F135" s="37">
        <v>1600</v>
      </c>
      <c r="G135" s="37">
        <v>280</v>
      </c>
      <c r="H135" s="37">
        <v>840</v>
      </c>
      <c r="I135" s="37"/>
      <c r="J135" s="30">
        <f t="shared" si="62"/>
        <v>2720</v>
      </c>
      <c r="K135" s="26">
        <v>1600</v>
      </c>
      <c r="L135" s="26">
        <v>280</v>
      </c>
      <c r="M135" s="26">
        <v>840</v>
      </c>
      <c r="N135" s="26"/>
      <c r="O135" s="26">
        <v>1880</v>
      </c>
      <c r="P135" s="26">
        <v>2720</v>
      </c>
      <c r="Q135" s="26">
        <v>1600</v>
      </c>
      <c r="R135" s="26">
        <v>1600</v>
      </c>
      <c r="S135" s="39">
        <v>1</v>
      </c>
      <c r="T135" s="39">
        <v>1</v>
      </c>
      <c r="U135" s="39">
        <v>1</v>
      </c>
      <c r="V135" s="39">
        <v>1</v>
      </c>
      <c r="W135" s="39">
        <v>1</v>
      </c>
      <c r="X135" s="26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8"/>
      <c r="AK135" s="58">
        <v>1</v>
      </c>
      <c r="AL135" s="58"/>
      <c r="AM135" s="58"/>
      <c r="AN135" s="58"/>
      <c r="AO135" s="58"/>
      <c r="AP135" s="58"/>
      <c r="AQ135" s="58"/>
      <c r="AR135" s="58"/>
      <c r="AS135" s="58">
        <v>0.7</v>
      </c>
      <c r="AT135" s="58">
        <v>2.5</v>
      </c>
      <c r="AU135" s="58">
        <v>41.5</v>
      </c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>
        <v>146.5</v>
      </c>
      <c r="BH135" s="58"/>
    </row>
    <row r="136" spans="1:60" s="11" customFormat="1" ht="30" hidden="1" customHeight="1">
      <c r="A136" s="47">
        <v>60</v>
      </c>
      <c r="B136" s="48" t="s">
        <v>170</v>
      </c>
      <c r="C136" s="36" t="s">
        <v>72</v>
      </c>
      <c r="D136" s="50" t="s">
        <v>92</v>
      </c>
      <c r="E136" s="33">
        <f t="shared" ref="E136:E199" si="68">SUM(F136:I136)</f>
        <v>62</v>
      </c>
      <c r="F136" s="59">
        <v>46</v>
      </c>
      <c r="G136" s="59">
        <v>16</v>
      </c>
      <c r="H136" s="59"/>
      <c r="I136" s="59"/>
      <c r="J136" s="30">
        <f t="shared" ref="J136:J199" si="69">SUM(K136:N136)</f>
        <v>62</v>
      </c>
      <c r="K136" s="57">
        <v>46</v>
      </c>
      <c r="L136" s="57">
        <v>16</v>
      </c>
      <c r="M136" s="57"/>
      <c r="N136" s="57"/>
      <c r="O136" s="57">
        <v>46</v>
      </c>
      <c r="P136" s="57">
        <v>62</v>
      </c>
      <c r="Q136" s="57">
        <v>46</v>
      </c>
      <c r="R136" s="57">
        <v>46</v>
      </c>
      <c r="S136" s="39">
        <v>1</v>
      </c>
      <c r="T136" s="39">
        <v>1</v>
      </c>
      <c r="U136" s="39">
        <v>1</v>
      </c>
      <c r="V136" s="39">
        <v>1</v>
      </c>
      <c r="W136" s="39">
        <v>1</v>
      </c>
      <c r="X136" s="26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8"/>
      <c r="AJ136" s="58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44">
        <v>19.100000000000001</v>
      </c>
      <c r="BH136" s="73"/>
    </row>
    <row r="137" spans="1:60" s="11" customFormat="1" ht="30" hidden="1" customHeight="1">
      <c r="A137" s="47">
        <v>61</v>
      </c>
      <c r="B137" s="48" t="s">
        <v>171</v>
      </c>
      <c r="C137" s="50" t="s">
        <v>63</v>
      </c>
      <c r="D137" s="50" t="s">
        <v>73</v>
      </c>
      <c r="E137" s="33">
        <f t="shared" si="68"/>
        <v>6111</v>
      </c>
      <c r="F137" s="37">
        <v>2000</v>
      </c>
      <c r="G137" s="37">
        <v>2069</v>
      </c>
      <c r="H137" s="37">
        <v>2042</v>
      </c>
      <c r="I137" s="37"/>
      <c r="J137" s="30">
        <f t="shared" si="69"/>
        <v>6111</v>
      </c>
      <c r="K137" s="26">
        <v>2000</v>
      </c>
      <c r="L137" s="26">
        <v>2069</v>
      </c>
      <c r="M137" s="26">
        <v>2042</v>
      </c>
      <c r="N137" s="26"/>
      <c r="O137" s="26">
        <v>5269</v>
      </c>
      <c r="P137" s="26">
        <v>6111</v>
      </c>
      <c r="Q137" s="26">
        <v>2000</v>
      </c>
      <c r="R137" s="26">
        <v>2000</v>
      </c>
      <c r="S137" s="39">
        <v>1</v>
      </c>
      <c r="T137" s="39">
        <v>1</v>
      </c>
      <c r="U137" s="39">
        <v>1</v>
      </c>
      <c r="V137" s="39">
        <v>1</v>
      </c>
      <c r="W137" s="39">
        <v>1</v>
      </c>
      <c r="X137" s="43">
        <v>21.3</v>
      </c>
      <c r="Y137" s="43"/>
      <c r="Z137" s="43"/>
      <c r="AA137" s="43"/>
      <c r="AB137" s="43"/>
      <c r="AC137" s="43"/>
      <c r="AD137" s="43"/>
      <c r="AE137" s="57"/>
      <c r="AF137" s="57"/>
      <c r="AG137" s="57"/>
      <c r="AH137" s="57"/>
      <c r="AI137" s="57"/>
      <c r="AJ137" s="58"/>
      <c r="AK137" s="43"/>
      <c r="AL137" s="43"/>
      <c r="AM137" s="43"/>
      <c r="AN137" s="43"/>
      <c r="AO137" s="43"/>
      <c r="AP137" s="43"/>
      <c r="AQ137" s="43"/>
      <c r="AR137" s="58"/>
      <c r="AS137" s="52"/>
      <c r="AT137" s="52"/>
      <c r="AU137" s="52"/>
      <c r="AV137" s="38">
        <v>62.6</v>
      </c>
      <c r="AW137" s="44">
        <v>63.8</v>
      </c>
      <c r="AX137" s="44"/>
      <c r="AY137" s="44"/>
      <c r="AZ137" s="44"/>
      <c r="BA137" s="44"/>
      <c r="BB137" s="44"/>
      <c r="BC137" s="44"/>
      <c r="BD137" s="44"/>
      <c r="BE137" s="44"/>
      <c r="BF137" s="44"/>
      <c r="BG137" s="53"/>
      <c r="BH137" s="44"/>
    </row>
    <row r="138" spans="1:60" s="11" customFormat="1" ht="30" hidden="1" customHeight="1">
      <c r="A138" s="47">
        <v>61</v>
      </c>
      <c r="B138" s="48" t="s">
        <v>171</v>
      </c>
      <c r="C138" s="50" t="s">
        <v>66</v>
      </c>
      <c r="D138" s="50" t="s">
        <v>75</v>
      </c>
      <c r="E138" s="33">
        <f t="shared" si="68"/>
        <v>2510</v>
      </c>
      <c r="F138" s="37">
        <v>1600</v>
      </c>
      <c r="G138" s="37">
        <v>490</v>
      </c>
      <c r="H138" s="37">
        <v>420</v>
      </c>
      <c r="I138" s="37"/>
      <c r="J138" s="30">
        <f t="shared" si="69"/>
        <v>2510</v>
      </c>
      <c r="K138" s="57">
        <v>1600</v>
      </c>
      <c r="L138" s="57">
        <v>490</v>
      </c>
      <c r="M138" s="57">
        <v>420</v>
      </c>
      <c r="N138" s="57"/>
      <c r="O138" s="57">
        <v>2510</v>
      </c>
      <c r="P138" s="57">
        <v>2510</v>
      </c>
      <c r="Q138" s="57">
        <v>1600</v>
      </c>
      <c r="R138" s="57">
        <v>1600</v>
      </c>
      <c r="S138" s="39">
        <v>1</v>
      </c>
      <c r="T138" s="39">
        <v>1</v>
      </c>
      <c r="U138" s="39">
        <v>1</v>
      </c>
      <c r="V138" s="39">
        <v>1</v>
      </c>
      <c r="W138" s="39">
        <v>1</v>
      </c>
      <c r="X138" s="26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8"/>
      <c r="AK138" s="58">
        <v>1</v>
      </c>
      <c r="AL138" s="58"/>
      <c r="AM138" s="58"/>
      <c r="AN138" s="58"/>
      <c r="AO138" s="58"/>
      <c r="AP138" s="58"/>
      <c r="AQ138" s="58"/>
      <c r="AR138" s="58">
        <v>172.7</v>
      </c>
      <c r="AS138" s="58">
        <v>0.4</v>
      </c>
      <c r="AT138" s="58">
        <v>3.7</v>
      </c>
      <c r="AU138" s="58">
        <v>56.7</v>
      </c>
      <c r="AV138" s="58"/>
      <c r="AW138" s="58"/>
      <c r="AX138" s="58"/>
      <c r="AY138" s="58"/>
      <c r="AZ138" s="58"/>
      <c r="BA138" s="58"/>
      <c r="BB138" s="58"/>
      <c r="BC138" s="58"/>
      <c r="BD138" s="58"/>
      <c r="BE138" s="58"/>
      <c r="BF138" s="58"/>
      <c r="BG138" s="58">
        <v>326.10000000000002</v>
      </c>
      <c r="BH138" s="58"/>
    </row>
    <row r="139" spans="1:60" s="11" customFormat="1" ht="30" hidden="1" customHeight="1">
      <c r="A139" s="47">
        <v>61</v>
      </c>
      <c r="B139" s="48" t="s">
        <v>171</v>
      </c>
      <c r="C139" s="36" t="s">
        <v>72</v>
      </c>
      <c r="D139" s="50" t="s">
        <v>92</v>
      </c>
      <c r="E139" s="33">
        <f t="shared" si="68"/>
        <v>166</v>
      </c>
      <c r="F139" s="37">
        <v>123</v>
      </c>
      <c r="G139" s="37">
        <v>43</v>
      </c>
      <c r="H139" s="37"/>
      <c r="I139" s="37"/>
      <c r="J139" s="30">
        <f t="shared" si="69"/>
        <v>166</v>
      </c>
      <c r="K139" s="26">
        <v>123</v>
      </c>
      <c r="L139" s="26">
        <v>43</v>
      </c>
      <c r="M139" s="26"/>
      <c r="N139" s="26"/>
      <c r="O139" s="26">
        <v>166</v>
      </c>
      <c r="P139" s="26">
        <v>166</v>
      </c>
      <c r="Q139" s="26">
        <v>123</v>
      </c>
      <c r="R139" s="26">
        <v>123</v>
      </c>
      <c r="S139" s="39">
        <v>1</v>
      </c>
      <c r="T139" s="39">
        <v>1</v>
      </c>
      <c r="U139" s="39">
        <v>1</v>
      </c>
      <c r="V139" s="39">
        <v>1</v>
      </c>
      <c r="W139" s="39">
        <v>1</v>
      </c>
      <c r="X139" s="26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  <c r="BH139" s="58"/>
    </row>
    <row r="140" spans="1:60" s="11" customFormat="1" ht="30" hidden="1" customHeight="1">
      <c r="A140" s="47">
        <v>61</v>
      </c>
      <c r="B140" s="48" t="s">
        <v>171</v>
      </c>
      <c r="C140" s="36" t="s">
        <v>71</v>
      </c>
      <c r="D140" s="36" t="s">
        <v>88</v>
      </c>
      <c r="E140" s="33">
        <f t="shared" si="68"/>
        <v>85</v>
      </c>
      <c r="F140" s="37">
        <v>85</v>
      </c>
      <c r="G140" s="37"/>
      <c r="H140" s="37"/>
      <c r="I140" s="37"/>
      <c r="J140" s="30">
        <f t="shared" si="69"/>
        <v>85</v>
      </c>
      <c r="K140" s="26">
        <v>85</v>
      </c>
      <c r="L140" s="26"/>
      <c r="M140" s="26"/>
      <c r="N140" s="26"/>
      <c r="O140" s="26"/>
      <c r="P140" s="26">
        <v>85</v>
      </c>
      <c r="Q140" s="26"/>
      <c r="R140" s="26">
        <v>85</v>
      </c>
      <c r="S140" s="39">
        <v>1</v>
      </c>
      <c r="T140" s="39">
        <v>1</v>
      </c>
      <c r="U140" s="39">
        <v>1</v>
      </c>
      <c r="V140" s="39"/>
      <c r="W140" s="39"/>
      <c r="X140" s="26"/>
      <c r="Y140" s="57"/>
      <c r="Z140" s="57"/>
      <c r="AA140" s="57"/>
      <c r="AB140" s="57"/>
      <c r="AC140" s="57">
        <v>1</v>
      </c>
      <c r="AD140" s="57"/>
      <c r="AE140" s="57"/>
      <c r="AF140" s="57"/>
      <c r="AG140" s="57"/>
      <c r="AH140" s="57"/>
      <c r="AI140" s="57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>
        <v>113.3</v>
      </c>
      <c r="AZ140" s="58"/>
      <c r="BA140" s="58"/>
      <c r="BB140" s="58"/>
      <c r="BC140" s="58"/>
      <c r="BD140" s="58"/>
      <c r="BE140" s="58"/>
      <c r="BF140" s="58"/>
      <c r="BG140" s="58"/>
      <c r="BH140" s="58"/>
    </row>
    <row r="141" spans="1:60" s="7" customFormat="1" ht="30" hidden="1" customHeight="1">
      <c r="A141" s="25" t="s">
        <v>172</v>
      </c>
      <c r="B141" s="69" t="s">
        <v>239</v>
      </c>
      <c r="C141" s="69"/>
      <c r="D141" s="69"/>
      <c r="E141" s="33">
        <f t="shared" si="68"/>
        <v>19755</v>
      </c>
      <c r="F141" s="33">
        <f t="shared" ref="F141:BH141" si="70">SUM(F142:F164)</f>
        <v>7498</v>
      </c>
      <c r="G141" s="33">
        <f t="shared" si="70"/>
        <v>5191</v>
      </c>
      <c r="H141" s="33">
        <f t="shared" si="70"/>
        <v>7066</v>
      </c>
      <c r="I141" s="33">
        <f t="shared" si="70"/>
        <v>0</v>
      </c>
      <c r="J141" s="30">
        <f t="shared" si="69"/>
        <v>19755</v>
      </c>
      <c r="K141" s="30">
        <f t="shared" si="70"/>
        <v>7498</v>
      </c>
      <c r="L141" s="30">
        <f t="shared" si="70"/>
        <v>5191</v>
      </c>
      <c r="M141" s="30">
        <f t="shared" si="70"/>
        <v>7066</v>
      </c>
      <c r="N141" s="30">
        <f t="shared" si="70"/>
        <v>0</v>
      </c>
      <c r="O141" s="30">
        <f t="shared" si="70"/>
        <v>16363.3</v>
      </c>
      <c r="P141" s="30">
        <f t="shared" si="70"/>
        <v>19755</v>
      </c>
      <c r="Q141" s="30">
        <f t="shared" si="70"/>
        <v>7155</v>
      </c>
      <c r="R141" s="30">
        <f t="shared" si="70"/>
        <v>7498</v>
      </c>
      <c r="S141" s="33">
        <f t="shared" si="70"/>
        <v>23</v>
      </c>
      <c r="T141" s="33">
        <f t="shared" si="70"/>
        <v>23</v>
      </c>
      <c r="U141" s="33">
        <f t="shared" si="70"/>
        <v>23</v>
      </c>
      <c r="V141" s="33">
        <f t="shared" si="70"/>
        <v>22</v>
      </c>
      <c r="W141" s="33">
        <f t="shared" si="70"/>
        <v>22</v>
      </c>
      <c r="X141" s="30">
        <f t="shared" si="70"/>
        <v>40.5</v>
      </c>
      <c r="Y141" s="30">
        <f t="shared" si="70"/>
        <v>0</v>
      </c>
      <c r="Z141" s="30">
        <f t="shared" si="70"/>
        <v>0</v>
      </c>
      <c r="AA141" s="30">
        <f t="shared" si="70"/>
        <v>0</v>
      </c>
      <c r="AB141" s="30">
        <f t="shared" si="70"/>
        <v>0</v>
      </c>
      <c r="AC141" s="30">
        <f t="shared" si="70"/>
        <v>5</v>
      </c>
      <c r="AD141" s="30">
        <f t="shared" si="70"/>
        <v>0</v>
      </c>
      <c r="AE141" s="30">
        <f t="shared" si="70"/>
        <v>0</v>
      </c>
      <c r="AF141" s="30">
        <f t="shared" si="70"/>
        <v>0</v>
      </c>
      <c r="AG141" s="30">
        <f t="shared" si="70"/>
        <v>0</v>
      </c>
      <c r="AH141" s="30">
        <f t="shared" si="70"/>
        <v>0</v>
      </c>
      <c r="AI141" s="30">
        <f t="shared" si="70"/>
        <v>1</v>
      </c>
      <c r="AJ141" s="30">
        <f t="shared" si="70"/>
        <v>1</v>
      </c>
      <c r="AK141" s="30">
        <f t="shared" si="70"/>
        <v>1</v>
      </c>
      <c r="AL141" s="30">
        <f t="shared" si="70"/>
        <v>106.2</v>
      </c>
      <c r="AM141" s="30">
        <f t="shared" si="70"/>
        <v>0</v>
      </c>
      <c r="AN141" s="30">
        <f t="shared" si="70"/>
        <v>0</v>
      </c>
      <c r="AO141" s="30">
        <f t="shared" si="70"/>
        <v>0</v>
      </c>
      <c r="AP141" s="30">
        <f t="shared" si="70"/>
        <v>0</v>
      </c>
      <c r="AQ141" s="30">
        <f t="shared" si="70"/>
        <v>0</v>
      </c>
      <c r="AR141" s="30">
        <f t="shared" si="70"/>
        <v>0</v>
      </c>
      <c r="AS141" s="30">
        <f t="shared" si="70"/>
        <v>0.2</v>
      </c>
      <c r="AT141" s="30">
        <f t="shared" si="70"/>
        <v>3.7</v>
      </c>
      <c r="AU141" s="30">
        <f t="shared" si="70"/>
        <v>202.5</v>
      </c>
      <c r="AV141" s="30">
        <f t="shared" si="70"/>
        <v>25.4</v>
      </c>
      <c r="AW141" s="30">
        <f t="shared" si="70"/>
        <v>20.299999999999997</v>
      </c>
      <c r="AX141" s="30">
        <f t="shared" si="70"/>
        <v>0</v>
      </c>
      <c r="AY141" s="30">
        <f t="shared" si="70"/>
        <v>467</v>
      </c>
      <c r="AZ141" s="30">
        <f t="shared" si="70"/>
        <v>0</v>
      </c>
      <c r="BA141" s="30">
        <f t="shared" si="70"/>
        <v>0</v>
      </c>
      <c r="BB141" s="30">
        <f t="shared" si="70"/>
        <v>0</v>
      </c>
      <c r="BC141" s="30">
        <f t="shared" si="70"/>
        <v>110</v>
      </c>
      <c r="BD141" s="30">
        <f t="shared" si="70"/>
        <v>38.800000000000004</v>
      </c>
      <c r="BE141" s="30">
        <f t="shared" si="70"/>
        <v>0</v>
      </c>
      <c r="BF141" s="30">
        <f t="shared" si="70"/>
        <v>0</v>
      </c>
      <c r="BG141" s="30">
        <f t="shared" si="70"/>
        <v>5277</v>
      </c>
      <c r="BH141" s="30">
        <f t="shared" si="70"/>
        <v>0</v>
      </c>
    </row>
    <row r="142" spans="1:60" s="6" customFormat="1" ht="30" hidden="1" customHeight="1">
      <c r="A142" s="74">
        <v>62</v>
      </c>
      <c r="B142" s="50" t="s">
        <v>190</v>
      </c>
      <c r="C142" s="50" t="s">
        <v>70</v>
      </c>
      <c r="D142" s="50" t="s">
        <v>79</v>
      </c>
      <c r="E142" s="33">
        <f t="shared" si="68"/>
        <v>170</v>
      </c>
      <c r="F142" s="37">
        <v>170</v>
      </c>
      <c r="G142" s="37"/>
      <c r="H142" s="37"/>
      <c r="I142" s="37"/>
      <c r="J142" s="30">
        <f t="shared" si="69"/>
        <v>170</v>
      </c>
      <c r="K142" s="26">
        <v>170</v>
      </c>
      <c r="L142" s="26"/>
      <c r="M142" s="26"/>
      <c r="N142" s="26"/>
      <c r="O142" s="26">
        <v>170</v>
      </c>
      <c r="P142" s="26">
        <v>170</v>
      </c>
      <c r="Q142" s="26">
        <v>170</v>
      </c>
      <c r="R142" s="26">
        <v>170</v>
      </c>
      <c r="S142" s="39">
        <v>1</v>
      </c>
      <c r="T142" s="39">
        <v>1</v>
      </c>
      <c r="U142" s="39">
        <v>1</v>
      </c>
      <c r="V142" s="39">
        <v>1</v>
      </c>
      <c r="W142" s="39">
        <v>1</v>
      </c>
      <c r="X142" s="26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>
        <v>1</v>
      </c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  <c r="BE142" s="58"/>
      <c r="BF142" s="58"/>
      <c r="BG142" s="58"/>
      <c r="BH142" s="58"/>
    </row>
    <row r="143" spans="1:60" s="6" customFormat="1" ht="30" hidden="1" customHeight="1">
      <c r="A143" s="47">
        <v>63</v>
      </c>
      <c r="B143" s="48" t="s">
        <v>181</v>
      </c>
      <c r="C143" s="36" t="s">
        <v>72</v>
      </c>
      <c r="D143" s="50" t="s">
        <v>92</v>
      </c>
      <c r="E143" s="33">
        <f t="shared" si="68"/>
        <v>750</v>
      </c>
      <c r="F143" s="59">
        <v>556</v>
      </c>
      <c r="G143" s="59">
        <v>194</v>
      </c>
      <c r="H143" s="59"/>
      <c r="I143" s="59"/>
      <c r="J143" s="30">
        <f t="shared" si="69"/>
        <v>750</v>
      </c>
      <c r="K143" s="57">
        <v>556</v>
      </c>
      <c r="L143" s="57">
        <v>194</v>
      </c>
      <c r="M143" s="57"/>
      <c r="N143" s="57"/>
      <c r="O143" s="57">
        <v>556</v>
      </c>
      <c r="P143" s="57">
        <v>750</v>
      </c>
      <c r="Q143" s="57">
        <v>556</v>
      </c>
      <c r="R143" s="57">
        <v>556</v>
      </c>
      <c r="S143" s="60">
        <v>1</v>
      </c>
      <c r="T143" s="60">
        <v>1</v>
      </c>
      <c r="U143" s="60">
        <v>1</v>
      </c>
      <c r="V143" s="60">
        <v>1</v>
      </c>
      <c r="W143" s="39">
        <v>1</v>
      </c>
      <c r="X143" s="26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8"/>
      <c r="AK143" s="58"/>
      <c r="AL143" s="58">
        <v>47.9</v>
      </c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58"/>
      <c r="BE143" s="58"/>
      <c r="BF143" s="58"/>
      <c r="BG143" s="58"/>
      <c r="BH143" s="58"/>
    </row>
    <row r="144" spans="1:60" s="6" customFormat="1" ht="30" hidden="1" customHeight="1">
      <c r="A144" s="47">
        <v>64</v>
      </c>
      <c r="B144" s="48" t="s">
        <v>182</v>
      </c>
      <c r="C144" s="36" t="s">
        <v>72</v>
      </c>
      <c r="D144" s="50" t="s">
        <v>92</v>
      </c>
      <c r="E144" s="33">
        <f t="shared" si="68"/>
        <v>283</v>
      </c>
      <c r="F144" s="37">
        <v>210</v>
      </c>
      <c r="G144" s="37">
        <v>73</v>
      </c>
      <c r="H144" s="37"/>
      <c r="I144" s="113"/>
      <c r="J144" s="30">
        <f t="shared" si="69"/>
        <v>283</v>
      </c>
      <c r="K144" s="26">
        <v>210</v>
      </c>
      <c r="L144" s="26">
        <v>73</v>
      </c>
      <c r="M144" s="26"/>
      <c r="N144" s="53"/>
      <c r="O144" s="26">
        <v>283</v>
      </c>
      <c r="P144" s="26">
        <v>283</v>
      </c>
      <c r="Q144" s="26">
        <v>210</v>
      </c>
      <c r="R144" s="26">
        <v>210</v>
      </c>
      <c r="S144" s="39">
        <v>1</v>
      </c>
      <c r="T144" s="39">
        <v>1</v>
      </c>
      <c r="U144" s="39">
        <v>1</v>
      </c>
      <c r="V144" s="39">
        <v>1</v>
      </c>
      <c r="W144" s="39">
        <v>1</v>
      </c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>
        <v>18.399999999999999</v>
      </c>
      <c r="AM144" s="43"/>
      <c r="AN144" s="43"/>
      <c r="AO144" s="43"/>
      <c r="AP144" s="43"/>
      <c r="AQ144" s="38"/>
      <c r="AR144" s="38"/>
      <c r="AS144" s="38"/>
      <c r="AT144" s="38"/>
      <c r="AU144" s="38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58"/>
    </row>
    <row r="145" spans="1:60" s="75" customFormat="1" ht="30" hidden="1" customHeight="1">
      <c r="A145" s="47">
        <v>65</v>
      </c>
      <c r="B145" s="48" t="s">
        <v>183</v>
      </c>
      <c r="C145" s="57" t="s">
        <v>63</v>
      </c>
      <c r="D145" s="57" t="s">
        <v>73</v>
      </c>
      <c r="E145" s="33">
        <f t="shared" si="68"/>
        <v>6923</v>
      </c>
      <c r="F145" s="37">
        <v>970</v>
      </c>
      <c r="G145" s="59">
        <v>1609</v>
      </c>
      <c r="H145" s="37">
        <v>4344</v>
      </c>
      <c r="I145" s="37"/>
      <c r="J145" s="30">
        <f t="shared" si="69"/>
        <v>6923</v>
      </c>
      <c r="K145" s="26">
        <v>970</v>
      </c>
      <c r="L145" s="26">
        <v>1609</v>
      </c>
      <c r="M145" s="26">
        <v>4344</v>
      </c>
      <c r="N145" s="26"/>
      <c r="O145" s="26">
        <v>6055.3</v>
      </c>
      <c r="P145" s="26">
        <v>6923</v>
      </c>
      <c r="Q145" s="26">
        <v>970</v>
      </c>
      <c r="R145" s="26">
        <v>970</v>
      </c>
      <c r="S145" s="39">
        <v>1</v>
      </c>
      <c r="T145" s="39">
        <v>1</v>
      </c>
      <c r="U145" s="39">
        <v>1</v>
      </c>
      <c r="V145" s="39">
        <v>1</v>
      </c>
      <c r="W145" s="39">
        <v>1</v>
      </c>
      <c r="X145" s="43">
        <v>20.5</v>
      </c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38"/>
      <c r="AS145" s="38"/>
      <c r="AT145" s="38"/>
      <c r="AU145" s="38"/>
      <c r="AV145" s="38">
        <v>2.4</v>
      </c>
      <c r="AW145" s="44">
        <v>5.6</v>
      </c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</row>
    <row r="146" spans="1:60" s="75" customFormat="1" ht="30" hidden="1" customHeight="1">
      <c r="A146" s="47">
        <v>65</v>
      </c>
      <c r="B146" s="50" t="s">
        <v>183</v>
      </c>
      <c r="C146" s="57" t="s">
        <v>67</v>
      </c>
      <c r="D146" s="57" t="s">
        <v>76</v>
      </c>
      <c r="E146" s="33">
        <f t="shared" si="68"/>
        <v>930</v>
      </c>
      <c r="F146" s="37">
        <v>310</v>
      </c>
      <c r="G146" s="37">
        <v>248</v>
      </c>
      <c r="H146" s="37">
        <v>372</v>
      </c>
      <c r="I146" s="37"/>
      <c r="J146" s="30">
        <f t="shared" si="69"/>
        <v>930</v>
      </c>
      <c r="K146" s="26">
        <v>310</v>
      </c>
      <c r="L146" s="26">
        <v>248</v>
      </c>
      <c r="M146" s="26">
        <v>372</v>
      </c>
      <c r="N146" s="26"/>
      <c r="O146" s="26">
        <v>850</v>
      </c>
      <c r="P146" s="26">
        <v>930</v>
      </c>
      <c r="Q146" s="26">
        <v>310</v>
      </c>
      <c r="R146" s="26">
        <v>310</v>
      </c>
      <c r="S146" s="39">
        <v>1</v>
      </c>
      <c r="T146" s="39">
        <v>1</v>
      </c>
      <c r="U146" s="39">
        <v>1</v>
      </c>
      <c r="V146" s="39">
        <v>1</v>
      </c>
      <c r="W146" s="39">
        <v>1</v>
      </c>
      <c r="X146" s="26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>
        <v>10.9</v>
      </c>
      <c r="BE146" s="58"/>
      <c r="BF146" s="58"/>
      <c r="BG146" s="58"/>
      <c r="BH146" s="58"/>
    </row>
    <row r="147" spans="1:60" s="75" customFormat="1" ht="30" hidden="1" customHeight="1">
      <c r="A147" s="47">
        <v>65</v>
      </c>
      <c r="B147" s="50" t="s">
        <v>183</v>
      </c>
      <c r="C147" s="36" t="s">
        <v>72</v>
      </c>
      <c r="D147" s="57" t="s">
        <v>92</v>
      </c>
      <c r="E147" s="33">
        <f t="shared" si="68"/>
        <v>193</v>
      </c>
      <c r="F147" s="59">
        <v>143</v>
      </c>
      <c r="G147" s="59">
        <v>50</v>
      </c>
      <c r="H147" s="59"/>
      <c r="I147" s="59"/>
      <c r="J147" s="30">
        <f t="shared" si="69"/>
        <v>193</v>
      </c>
      <c r="K147" s="57">
        <v>143</v>
      </c>
      <c r="L147" s="57">
        <v>50</v>
      </c>
      <c r="M147" s="57"/>
      <c r="N147" s="57"/>
      <c r="O147" s="57">
        <v>193</v>
      </c>
      <c r="P147" s="57">
        <v>193</v>
      </c>
      <c r="Q147" s="57">
        <v>143</v>
      </c>
      <c r="R147" s="57">
        <v>143</v>
      </c>
      <c r="S147" s="60">
        <v>1</v>
      </c>
      <c r="T147" s="60">
        <v>1</v>
      </c>
      <c r="U147" s="60">
        <v>1</v>
      </c>
      <c r="V147" s="60"/>
      <c r="W147" s="39"/>
      <c r="X147" s="26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8"/>
      <c r="AK147" s="58"/>
      <c r="AL147" s="58">
        <v>11</v>
      </c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  <c r="BH147" s="58"/>
    </row>
    <row r="148" spans="1:60" s="6" customFormat="1" ht="30" hidden="1" customHeight="1">
      <c r="A148" s="74">
        <v>66</v>
      </c>
      <c r="B148" s="48" t="s">
        <v>180</v>
      </c>
      <c r="C148" s="50" t="s">
        <v>63</v>
      </c>
      <c r="D148" s="50" t="s">
        <v>73</v>
      </c>
      <c r="E148" s="33">
        <f t="shared" si="68"/>
        <v>3205</v>
      </c>
      <c r="F148" s="76">
        <v>1000</v>
      </c>
      <c r="G148" s="76">
        <v>1205</v>
      </c>
      <c r="H148" s="76">
        <v>1000</v>
      </c>
      <c r="I148" s="76"/>
      <c r="J148" s="30">
        <f t="shared" si="69"/>
        <v>3205</v>
      </c>
      <c r="K148" s="77">
        <v>1000</v>
      </c>
      <c r="L148" s="77">
        <v>1205</v>
      </c>
      <c r="M148" s="77">
        <v>1000</v>
      </c>
      <c r="N148" s="77"/>
      <c r="O148" s="77">
        <v>3205</v>
      </c>
      <c r="P148" s="77">
        <v>3205</v>
      </c>
      <c r="Q148" s="77">
        <v>1000</v>
      </c>
      <c r="R148" s="77">
        <v>1000</v>
      </c>
      <c r="S148" s="39">
        <v>1</v>
      </c>
      <c r="T148" s="39">
        <v>1</v>
      </c>
      <c r="U148" s="39">
        <v>1</v>
      </c>
      <c r="V148" s="39">
        <v>1</v>
      </c>
      <c r="W148" s="39">
        <v>1</v>
      </c>
      <c r="X148" s="43">
        <v>20</v>
      </c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38"/>
      <c r="AS148" s="38"/>
      <c r="AT148" s="38"/>
      <c r="AU148" s="38"/>
      <c r="AV148" s="78">
        <v>23</v>
      </c>
      <c r="AW148" s="78">
        <v>14.7</v>
      </c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</row>
    <row r="149" spans="1:60" s="6" customFormat="1" ht="30" hidden="1" customHeight="1">
      <c r="A149" s="74">
        <v>66</v>
      </c>
      <c r="B149" s="48" t="s">
        <v>180</v>
      </c>
      <c r="C149" s="50" t="s">
        <v>67</v>
      </c>
      <c r="D149" s="50" t="s">
        <v>76</v>
      </c>
      <c r="E149" s="33">
        <f t="shared" si="68"/>
        <v>930</v>
      </c>
      <c r="F149" s="76">
        <v>310</v>
      </c>
      <c r="G149" s="76">
        <v>248</v>
      </c>
      <c r="H149" s="76">
        <v>372</v>
      </c>
      <c r="I149" s="76"/>
      <c r="J149" s="30">
        <f t="shared" si="69"/>
        <v>930</v>
      </c>
      <c r="K149" s="77">
        <v>310</v>
      </c>
      <c r="L149" s="77">
        <v>248</v>
      </c>
      <c r="M149" s="77">
        <v>372</v>
      </c>
      <c r="N149" s="77"/>
      <c r="O149" s="77">
        <v>930</v>
      </c>
      <c r="P149" s="77">
        <v>930</v>
      </c>
      <c r="Q149" s="77">
        <v>310</v>
      </c>
      <c r="R149" s="77">
        <v>310</v>
      </c>
      <c r="S149" s="39">
        <v>1</v>
      </c>
      <c r="T149" s="39">
        <v>1</v>
      </c>
      <c r="U149" s="39">
        <v>1</v>
      </c>
      <c r="V149" s="39">
        <v>1</v>
      </c>
      <c r="W149" s="39">
        <v>1</v>
      </c>
      <c r="X149" s="26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78">
        <v>9.3000000000000007</v>
      </c>
      <c r="BE149" s="58"/>
      <c r="BF149" s="58"/>
      <c r="BG149" s="58"/>
      <c r="BH149" s="58"/>
    </row>
    <row r="150" spans="1:60" s="6" customFormat="1" ht="30" hidden="1" customHeight="1">
      <c r="A150" s="74">
        <v>66</v>
      </c>
      <c r="B150" s="48" t="s">
        <v>180</v>
      </c>
      <c r="C150" s="50" t="s">
        <v>70</v>
      </c>
      <c r="D150" s="50" t="s">
        <v>84</v>
      </c>
      <c r="E150" s="33">
        <f t="shared" si="68"/>
        <v>200</v>
      </c>
      <c r="F150" s="76">
        <v>200</v>
      </c>
      <c r="G150" s="76"/>
      <c r="H150" s="76"/>
      <c r="I150" s="76"/>
      <c r="J150" s="30">
        <f t="shared" si="69"/>
        <v>200</v>
      </c>
      <c r="K150" s="77">
        <v>200</v>
      </c>
      <c r="L150" s="77"/>
      <c r="M150" s="77"/>
      <c r="N150" s="77"/>
      <c r="O150" s="77">
        <v>200</v>
      </c>
      <c r="P150" s="77">
        <v>200</v>
      </c>
      <c r="Q150" s="77">
        <v>200</v>
      </c>
      <c r="R150" s="77">
        <v>200</v>
      </c>
      <c r="S150" s="39">
        <v>1</v>
      </c>
      <c r="T150" s="39">
        <v>1</v>
      </c>
      <c r="U150" s="39">
        <v>1</v>
      </c>
      <c r="V150" s="39">
        <v>1</v>
      </c>
      <c r="W150" s="39">
        <v>1</v>
      </c>
      <c r="X150" s="26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8">
        <v>1</v>
      </c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</row>
    <row r="151" spans="1:60" s="6" customFormat="1" ht="30" hidden="1" customHeight="1">
      <c r="A151" s="74">
        <v>66</v>
      </c>
      <c r="B151" s="48" t="s">
        <v>180</v>
      </c>
      <c r="C151" s="36" t="s">
        <v>72</v>
      </c>
      <c r="D151" s="50" t="s">
        <v>92</v>
      </c>
      <c r="E151" s="33">
        <f t="shared" si="68"/>
        <v>279</v>
      </c>
      <c r="F151" s="79">
        <v>207</v>
      </c>
      <c r="G151" s="79">
        <v>72</v>
      </c>
      <c r="H151" s="79"/>
      <c r="I151" s="79"/>
      <c r="J151" s="30">
        <f t="shared" si="69"/>
        <v>279</v>
      </c>
      <c r="K151" s="78">
        <v>207</v>
      </c>
      <c r="L151" s="78">
        <v>72</v>
      </c>
      <c r="M151" s="78"/>
      <c r="N151" s="78"/>
      <c r="O151" s="78">
        <v>279</v>
      </c>
      <c r="P151" s="78">
        <v>279</v>
      </c>
      <c r="Q151" s="78">
        <v>207</v>
      </c>
      <c r="R151" s="78">
        <v>207</v>
      </c>
      <c r="S151" s="39">
        <v>1</v>
      </c>
      <c r="T151" s="39">
        <v>1</v>
      </c>
      <c r="U151" s="39">
        <v>1</v>
      </c>
      <c r="V151" s="39">
        <v>1</v>
      </c>
      <c r="W151" s="39">
        <v>1</v>
      </c>
      <c r="X151" s="26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8"/>
      <c r="AK151" s="58"/>
      <c r="AL151" s="44">
        <v>5.2</v>
      </c>
      <c r="AM151" s="58"/>
      <c r="AN151" s="58"/>
      <c r="AO151" s="58"/>
      <c r="AP151" s="58"/>
      <c r="AQ151" s="58"/>
      <c r="AR151" s="58"/>
      <c r="AS151" s="58"/>
      <c r="AT151" s="58"/>
      <c r="AU151" s="44">
        <v>2.5</v>
      </c>
      <c r="AV151" s="45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78">
        <v>950</v>
      </c>
      <c r="BH151" s="58"/>
    </row>
    <row r="152" spans="1:60" s="6" customFormat="1" ht="30" hidden="1" customHeight="1">
      <c r="A152" s="47">
        <v>67</v>
      </c>
      <c r="B152" s="48" t="s">
        <v>184</v>
      </c>
      <c r="C152" s="36" t="s">
        <v>71</v>
      </c>
      <c r="D152" s="36" t="s">
        <v>88</v>
      </c>
      <c r="E152" s="33">
        <f t="shared" si="68"/>
        <v>81</v>
      </c>
      <c r="F152" s="59">
        <v>81</v>
      </c>
      <c r="G152" s="59"/>
      <c r="H152" s="114"/>
      <c r="I152" s="114"/>
      <c r="J152" s="30">
        <f t="shared" si="69"/>
        <v>81</v>
      </c>
      <c r="K152" s="57">
        <v>81</v>
      </c>
      <c r="L152" s="57"/>
      <c r="M152" s="57"/>
      <c r="N152" s="57"/>
      <c r="O152" s="57">
        <v>81</v>
      </c>
      <c r="P152" s="57">
        <v>81</v>
      </c>
      <c r="Q152" s="57">
        <v>81</v>
      </c>
      <c r="R152" s="57">
        <v>81</v>
      </c>
      <c r="S152" s="60">
        <v>1</v>
      </c>
      <c r="T152" s="39">
        <v>1</v>
      </c>
      <c r="U152" s="39">
        <v>1</v>
      </c>
      <c r="V152" s="39">
        <v>1</v>
      </c>
      <c r="W152" s="39">
        <v>1</v>
      </c>
      <c r="X152" s="58"/>
      <c r="Y152" s="58"/>
      <c r="Z152" s="58"/>
      <c r="AA152" s="58"/>
      <c r="AB152" s="58"/>
      <c r="AC152" s="26">
        <v>1</v>
      </c>
      <c r="AD152" s="58"/>
      <c r="AE152" s="58"/>
      <c r="AF152" s="58"/>
      <c r="AG152" s="58"/>
      <c r="AH152" s="58"/>
      <c r="AI152" s="58"/>
      <c r="AJ152" s="58"/>
      <c r="AK152" s="58"/>
      <c r="AL152" s="57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>
        <v>78</v>
      </c>
      <c r="AZ152" s="58"/>
      <c r="BA152" s="58"/>
      <c r="BB152" s="58"/>
      <c r="BC152" s="58"/>
      <c r="BD152" s="58"/>
      <c r="BE152" s="58"/>
      <c r="BF152" s="58"/>
      <c r="BG152" s="58"/>
      <c r="BH152" s="58"/>
    </row>
    <row r="153" spans="1:60" s="6" customFormat="1" ht="30" hidden="1" customHeight="1">
      <c r="A153" s="47">
        <v>67</v>
      </c>
      <c r="B153" s="48" t="s">
        <v>184</v>
      </c>
      <c r="C153" s="36" t="s">
        <v>72</v>
      </c>
      <c r="D153" s="50" t="s">
        <v>92</v>
      </c>
      <c r="E153" s="33">
        <f t="shared" si="68"/>
        <v>223</v>
      </c>
      <c r="F153" s="59">
        <v>165</v>
      </c>
      <c r="G153" s="59">
        <v>58</v>
      </c>
      <c r="H153" s="59"/>
      <c r="I153" s="59"/>
      <c r="J153" s="30">
        <f t="shared" si="69"/>
        <v>223</v>
      </c>
      <c r="K153" s="57">
        <v>165</v>
      </c>
      <c r="L153" s="57">
        <v>58</v>
      </c>
      <c r="M153" s="57"/>
      <c r="N153" s="57"/>
      <c r="O153" s="57">
        <v>165</v>
      </c>
      <c r="P153" s="57">
        <v>223</v>
      </c>
      <c r="Q153" s="57">
        <v>165</v>
      </c>
      <c r="R153" s="57">
        <v>165</v>
      </c>
      <c r="S153" s="60">
        <v>1</v>
      </c>
      <c r="T153" s="60">
        <v>1</v>
      </c>
      <c r="U153" s="60">
        <v>1</v>
      </c>
      <c r="V153" s="60">
        <v>1</v>
      </c>
      <c r="W153" s="39">
        <v>1</v>
      </c>
      <c r="X153" s="26"/>
      <c r="Y153" s="30"/>
      <c r="Z153" s="57"/>
      <c r="AA153" s="30"/>
      <c r="AB153" s="30"/>
      <c r="AC153" s="57"/>
      <c r="AD153" s="30"/>
      <c r="AE153" s="30"/>
      <c r="AF153" s="30"/>
      <c r="AG153" s="30"/>
      <c r="AH153" s="57"/>
      <c r="AI153" s="57"/>
      <c r="AJ153" s="58"/>
      <c r="AK153" s="58"/>
      <c r="AL153" s="58">
        <v>12</v>
      </c>
      <c r="AM153" s="58"/>
      <c r="AN153" s="58"/>
      <c r="AO153" s="58"/>
      <c r="AP153" s="58"/>
      <c r="AQ153" s="30"/>
      <c r="AR153" s="58"/>
      <c r="AS153" s="58"/>
      <c r="AT153" s="58"/>
      <c r="AU153" s="58"/>
      <c r="AV153" s="58"/>
      <c r="AW153" s="58"/>
      <c r="AX153" s="58"/>
      <c r="AY153" s="58"/>
      <c r="AZ153" s="30"/>
      <c r="BA153" s="30"/>
      <c r="BB153" s="58"/>
      <c r="BC153" s="58">
        <v>2</v>
      </c>
      <c r="BD153" s="58"/>
      <c r="BE153" s="30"/>
      <c r="BF153" s="30"/>
      <c r="BG153" s="58">
        <v>3000</v>
      </c>
      <c r="BH153" s="58"/>
    </row>
    <row r="154" spans="1:60" s="6" customFormat="1" ht="30" hidden="1" customHeight="1">
      <c r="A154" s="47">
        <v>68</v>
      </c>
      <c r="B154" s="48" t="s">
        <v>185</v>
      </c>
      <c r="C154" s="50" t="s">
        <v>67</v>
      </c>
      <c r="D154" s="50" t="s">
        <v>76</v>
      </c>
      <c r="E154" s="33">
        <f t="shared" si="68"/>
        <v>930</v>
      </c>
      <c r="F154" s="37">
        <v>310</v>
      </c>
      <c r="G154" s="37">
        <v>341</v>
      </c>
      <c r="H154" s="37">
        <v>279</v>
      </c>
      <c r="I154" s="37"/>
      <c r="J154" s="30">
        <f t="shared" si="69"/>
        <v>930</v>
      </c>
      <c r="K154" s="26">
        <v>310</v>
      </c>
      <c r="L154" s="26">
        <v>341</v>
      </c>
      <c r="M154" s="26">
        <v>279</v>
      </c>
      <c r="N154" s="26"/>
      <c r="O154" s="26">
        <v>510</v>
      </c>
      <c r="P154" s="26">
        <v>930</v>
      </c>
      <c r="Q154" s="26">
        <v>310</v>
      </c>
      <c r="R154" s="26">
        <v>310</v>
      </c>
      <c r="S154" s="39">
        <v>1</v>
      </c>
      <c r="T154" s="39">
        <v>1</v>
      </c>
      <c r="U154" s="39">
        <v>1</v>
      </c>
      <c r="V154" s="39">
        <v>1</v>
      </c>
      <c r="W154" s="39">
        <v>1</v>
      </c>
      <c r="X154" s="26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8"/>
      <c r="AK154" s="58"/>
      <c r="AL154" s="58"/>
      <c r="AM154" s="58"/>
      <c r="AN154" s="58"/>
      <c r="AO154" s="58"/>
      <c r="AP154" s="58"/>
      <c r="AQ154" s="58"/>
      <c r="AR154" s="58"/>
      <c r="AS154" s="58">
        <v>0.2</v>
      </c>
      <c r="AT154" s="58">
        <v>0.2</v>
      </c>
      <c r="AU154" s="58">
        <v>200</v>
      </c>
      <c r="AV154" s="58"/>
      <c r="AW154" s="58"/>
      <c r="AX154" s="58"/>
      <c r="AY154" s="58"/>
      <c r="AZ154" s="58"/>
      <c r="BA154" s="58"/>
      <c r="BB154" s="58"/>
      <c r="BC154" s="58"/>
      <c r="BD154" s="58">
        <v>9.3000000000000007</v>
      </c>
      <c r="BE154" s="58"/>
      <c r="BF154" s="58"/>
      <c r="BG154" s="58"/>
      <c r="BH154" s="58"/>
    </row>
    <row r="155" spans="1:60" s="6" customFormat="1" ht="30" hidden="1" customHeight="1">
      <c r="A155" s="47">
        <v>68</v>
      </c>
      <c r="B155" s="48" t="s">
        <v>185</v>
      </c>
      <c r="C155" s="36" t="s">
        <v>71</v>
      </c>
      <c r="D155" s="36" t="s">
        <v>88</v>
      </c>
      <c r="E155" s="33">
        <f t="shared" si="68"/>
        <v>148</v>
      </c>
      <c r="F155" s="37">
        <v>148</v>
      </c>
      <c r="G155" s="37"/>
      <c r="H155" s="37"/>
      <c r="I155" s="37"/>
      <c r="J155" s="30">
        <f t="shared" si="69"/>
        <v>148</v>
      </c>
      <c r="K155" s="26">
        <v>148</v>
      </c>
      <c r="L155" s="26"/>
      <c r="M155" s="26"/>
      <c r="N155" s="26"/>
      <c r="O155" s="26">
        <v>148</v>
      </c>
      <c r="P155" s="26">
        <v>148</v>
      </c>
      <c r="Q155" s="26">
        <v>148</v>
      </c>
      <c r="R155" s="26">
        <v>148</v>
      </c>
      <c r="S155" s="39">
        <v>1</v>
      </c>
      <c r="T155" s="39">
        <v>1</v>
      </c>
      <c r="U155" s="39">
        <v>1</v>
      </c>
      <c r="V155" s="39">
        <v>1</v>
      </c>
      <c r="W155" s="39">
        <v>1</v>
      </c>
      <c r="X155" s="26"/>
      <c r="Y155" s="57"/>
      <c r="Z155" s="57"/>
      <c r="AA155" s="57"/>
      <c r="AB155" s="57"/>
      <c r="AC155" s="57">
        <v>1</v>
      </c>
      <c r="AD155" s="57"/>
      <c r="AE155" s="57"/>
      <c r="AF155" s="57"/>
      <c r="AG155" s="57"/>
      <c r="AH155" s="57"/>
      <c r="AI155" s="57"/>
      <c r="AJ155" s="58"/>
      <c r="AK155" s="58"/>
      <c r="AL155" s="58"/>
      <c r="AM155" s="58"/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>
        <v>96</v>
      </c>
      <c r="AZ155" s="58"/>
      <c r="BA155" s="58"/>
      <c r="BB155" s="58"/>
      <c r="BC155" s="58"/>
      <c r="BD155" s="58"/>
      <c r="BE155" s="58"/>
      <c r="BF155" s="58"/>
      <c r="BG155" s="58"/>
      <c r="BH155" s="58"/>
    </row>
    <row r="156" spans="1:60" s="6" customFormat="1" ht="30" hidden="1" customHeight="1">
      <c r="A156" s="47">
        <v>68</v>
      </c>
      <c r="B156" s="48" t="s">
        <v>185</v>
      </c>
      <c r="C156" s="36" t="s">
        <v>72</v>
      </c>
      <c r="D156" s="50" t="s">
        <v>92</v>
      </c>
      <c r="E156" s="33">
        <f t="shared" si="68"/>
        <v>217</v>
      </c>
      <c r="F156" s="59">
        <v>161</v>
      </c>
      <c r="G156" s="59">
        <v>56</v>
      </c>
      <c r="H156" s="59"/>
      <c r="I156" s="59"/>
      <c r="J156" s="30">
        <f t="shared" si="69"/>
        <v>217</v>
      </c>
      <c r="K156" s="57">
        <v>161</v>
      </c>
      <c r="L156" s="57">
        <v>56</v>
      </c>
      <c r="M156" s="57"/>
      <c r="N156" s="57"/>
      <c r="O156" s="57">
        <v>161</v>
      </c>
      <c r="P156" s="57">
        <v>217</v>
      </c>
      <c r="Q156" s="57">
        <v>161</v>
      </c>
      <c r="R156" s="57">
        <v>161</v>
      </c>
      <c r="S156" s="39">
        <v>1</v>
      </c>
      <c r="T156" s="39">
        <v>1</v>
      </c>
      <c r="U156" s="39">
        <v>1</v>
      </c>
      <c r="V156" s="39">
        <v>1</v>
      </c>
      <c r="W156" s="39">
        <v>1</v>
      </c>
      <c r="X156" s="26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8"/>
      <c r="AK156" s="58"/>
      <c r="AL156" s="58">
        <v>2.5</v>
      </c>
      <c r="AM156" s="58"/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  <c r="BD156" s="58"/>
      <c r="BE156" s="58"/>
      <c r="BF156" s="58"/>
      <c r="BG156" s="58">
        <v>375</v>
      </c>
      <c r="BH156" s="58"/>
    </row>
    <row r="157" spans="1:60" s="6" customFormat="1" ht="30" hidden="1" customHeight="1">
      <c r="A157" s="47">
        <v>69</v>
      </c>
      <c r="B157" s="48" t="s">
        <v>186</v>
      </c>
      <c r="C157" s="50" t="s">
        <v>187</v>
      </c>
      <c r="D157" s="50" t="s">
        <v>88</v>
      </c>
      <c r="E157" s="33">
        <f t="shared" si="68"/>
        <v>81</v>
      </c>
      <c r="F157" s="37">
        <v>81</v>
      </c>
      <c r="G157" s="37"/>
      <c r="H157" s="37"/>
      <c r="I157" s="37"/>
      <c r="J157" s="30">
        <f t="shared" si="69"/>
        <v>81</v>
      </c>
      <c r="K157" s="26">
        <v>81</v>
      </c>
      <c r="L157" s="26"/>
      <c r="M157" s="26"/>
      <c r="N157" s="26"/>
      <c r="O157" s="26">
        <v>81</v>
      </c>
      <c r="P157" s="26">
        <v>81</v>
      </c>
      <c r="Q157" s="26">
        <v>81</v>
      </c>
      <c r="R157" s="26">
        <v>81</v>
      </c>
      <c r="S157" s="39">
        <v>1</v>
      </c>
      <c r="T157" s="39">
        <v>1</v>
      </c>
      <c r="U157" s="39">
        <v>1</v>
      </c>
      <c r="V157" s="39">
        <v>1</v>
      </c>
      <c r="W157" s="39">
        <v>1</v>
      </c>
      <c r="X157" s="26"/>
      <c r="Y157" s="57"/>
      <c r="Z157" s="57"/>
      <c r="AA157" s="57"/>
      <c r="AB157" s="57"/>
      <c r="AC157" s="57">
        <v>1</v>
      </c>
      <c r="AD157" s="57"/>
      <c r="AE157" s="57"/>
      <c r="AF157" s="57"/>
      <c r="AG157" s="57"/>
      <c r="AH157" s="57"/>
      <c r="AI157" s="57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>
        <v>108</v>
      </c>
      <c r="AZ157" s="58"/>
      <c r="BA157" s="58"/>
      <c r="BB157" s="58"/>
      <c r="BC157" s="58"/>
      <c r="BD157" s="58"/>
      <c r="BE157" s="58"/>
      <c r="BF157" s="58"/>
      <c r="BG157" s="58"/>
      <c r="BH157" s="58"/>
    </row>
    <row r="158" spans="1:60" s="6" customFormat="1" ht="30" hidden="1" customHeight="1">
      <c r="A158" s="47">
        <v>69</v>
      </c>
      <c r="B158" s="48" t="s">
        <v>186</v>
      </c>
      <c r="C158" s="36" t="s">
        <v>72</v>
      </c>
      <c r="D158" s="50" t="s">
        <v>92</v>
      </c>
      <c r="E158" s="33">
        <f t="shared" si="68"/>
        <v>235</v>
      </c>
      <c r="F158" s="59">
        <v>100</v>
      </c>
      <c r="G158" s="59">
        <v>135</v>
      </c>
      <c r="H158" s="59"/>
      <c r="I158" s="59"/>
      <c r="J158" s="30">
        <f t="shared" si="69"/>
        <v>235</v>
      </c>
      <c r="K158" s="57">
        <v>100</v>
      </c>
      <c r="L158" s="57">
        <v>135</v>
      </c>
      <c r="M158" s="57"/>
      <c r="N158" s="57"/>
      <c r="O158" s="57">
        <v>235</v>
      </c>
      <c r="P158" s="57">
        <v>235</v>
      </c>
      <c r="Q158" s="57">
        <v>100</v>
      </c>
      <c r="R158" s="57">
        <v>100</v>
      </c>
      <c r="S158" s="60">
        <v>1</v>
      </c>
      <c r="T158" s="60">
        <v>1</v>
      </c>
      <c r="U158" s="60">
        <v>1</v>
      </c>
      <c r="V158" s="60">
        <v>1</v>
      </c>
      <c r="W158" s="60">
        <v>1</v>
      </c>
      <c r="X158" s="26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>
        <v>108</v>
      </c>
      <c r="BD158" s="58"/>
      <c r="BE158" s="58"/>
      <c r="BF158" s="58"/>
      <c r="BG158" s="58"/>
      <c r="BH158" s="58"/>
    </row>
    <row r="159" spans="1:60" s="6" customFormat="1" ht="30" hidden="1" customHeight="1">
      <c r="A159" s="47">
        <v>70</v>
      </c>
      <c r="B159" s="48" t="s">
        <v>188</v>
      </c>
      <c r="C159" s="50" t="s">
        <v>71</v>
      </c>
      <c r="D159" s="50" t="s">
        <v>88</v>
      </c>
      <c r="E159" s="33">
        <f t="shared" si="68"/>
        <v>180</v>
      </c>
      <c r="F159" s="37">
        <v>180</v>
      </c>
      <c r="G159" s="37"/>
      <c r="H159" s="37"/>
      <c r="I159" s="37"/>
      <c r="J159" s="30">
        <f t="shared" si="69"/>
        <v>180</v>
      </c>
      <c r="K159" s="26">
        <v>180</v>
      </c>
      <c r="L159" s="26"/>
      <c r="M159" s="26"/>
      <c r="N159" s="26"/>
      <c r="O159" s="26">
        <v>180</v>
      </c>
      <c r="P159" s="26">
        <v>180</v>
      </c>
      <c r="Q159" s="26">
        <v>180</v>
      </c>
      <c r="R159" s="26">
        <v>180</v>
      </c>
      <c r="S159" s="39">
        <v>1</v>
      </c>
      <c r="T159" s="39">
        <v>1</v>
      </c>
      <c r="U159" s="39">
        <v>1</v>
      </c>
      <c r="V159" s="39">
        <v>1</v>
      </c>
      <c r="W159" s="39">
        <v>1</v>
      </c>
      <c r="X159" s="26"/>
      <c r="Y159" s="57"/>
      <c r="Z159" s="57"/>
      <c r="AA159" s="57"/>
      <c r="AB159" s="57"/>
      <c r="AC159" s="57">
        <v>1</v>
      </c>
      <c r="AD159" s="57"/>
      <c r="AE159" s="57"/>
      <c r="AF159" s="57"/>
      <c r="AG159" s="57"/>
      <c r="AH159" s="57"/>
      <c r="AI159" s="57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>
        <v>122.5</v>
      </c>
      <c r="AZ159" s="58"/>
      <c r="BA159" s="58"/>
      <c r="BB159" s="58"/>
      <c r="BC159" s="58"/>
      <c r="BD159" s="58"/>
      <c r="BE159" s="58"/>
      <c r="BF159" s="58"/>
      <c r="BG159" s="58"/>
      <c r="BH159" s="58"/>
    </row>
    <row r="160" spans="1:60" s="6" customFormat="1" ht="30" hidden="1" customHeight="1">
      <c r="A160" s="47">
        <v>70</v>
      </c>
      <c r="B160" s="48" t="s">
        <v>188</v>
      </c>
      <c r="C160" s="36" t="s">
        <v>72</v>
      </c>
      <c r="D160" s="50" t="s">
        <v>92</v>
      </c>
      <c r="E160" s="33">
        <f t="shared" si="68"/>
        <v>94</v>
      </c>
      <c r="F160" s="59">
        <v>70</v>
      </c>
      <c r="G160" s="59">
        <v>24</v>
      </c>
      <c r="H160" s="59"/>
      <c r="I160" s="59"/>
      <c r="J160" s="30">
        <f t="shared" si="69"/>
        <v>94</v>
      </c>
      <c r="K160" s="57">
        <v>70</v>
      </c>
      <c r="L160" s="57">
        <v>24</v>
      </c>
      <c r="M160" s="57"/>
      <c r="N160" s="57"/>
      <c r="O160" s="57">
        <v>94</v>
      </c>
      <c r="P160" s="57">
        <v>94</v>
      </c>
      <c r="Q160" s="57">
        <v>70</v>
      </c>
      <c r="R160" s="57">
        <v>70</v>
      </c>
      <c r="S160" s="39">
        <v>1</v>
      </c>
      <c r="T160" s="39">
        <v>1</v>
      </c>
      <c r="U160" s="39">
        <v>1</v>
      </c>
      <c r="V160" s="39">
        <v>1</v>
      </c>
      <c r="W160" s="39">
        <v>1</v>
      </c>
      <c r="X160" s="26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  <c r="BE160" s="58"/>
      <c r="BF160" s="58"/>
      <c r="BG160" s="58">
        <v>120</v>
      </c>
      <c r="BH160" s="58"/>
    </row>
    <row r="161" spans="1:60" s="6" customFormat="1" ht="30" hidden="1" customHeight="1">
      <c r="A161" s="47">
        <v>71</v>
      </c>
      <c r="B161" s="48" t="s">
        <v>189</v>
      </c>
      <c r="C161" s="50" t="s">
        <v>66</v>
      </c>
      <c r="D161" s="50" t="s">
        <v>75</v>
      </c>
      <c r="E161" s="33">
        <f t="shared" si="68"/>
        <v>2510</v>
      </c>
      <c r="F161" s="37">
        <v>1600</v>
      </c>
      <c r="G161" s="37">
        <v>490</v>
      </c>
      <c r="H161" s="37">
        <v>420</v>
      </c>
      <c r="I161" s="37"/>
      <c r="J161" s="30">
        <f t="shared" si="69"/>
        <v>2510</v>
      </c>
      <c r="K161" s="26">
        <v>1600</v>
      </c>
      <c r="L161" s="26">
        <v>490</v>
      </c>
      <c r="M161" s="26">
        <v>420</v>
      </c>
      <c r="N161" s="26"/>
      <c r="O161" s="57">
        <v>1257</v>
      </c>
      <c r="P161" s="26">
        <v>2510</v>
      </c>
      <c r="Q161" s="26">
        <v>1257</v>
      </c>
      <c r="R161" s="26">
        <v>1600</v>
      </c>
      <c r="S161" s="39">
        <v>1</v>
      </c>
      <c r="T161" s="39">
        <v>1</v>
      </c>
      <c r="U161" s="39">
        <v>1</v>
      </c>
      <c r="V161" s="39">
        <v>1</v>
      </c>
      <c r="W161" s="39">
        <v>1</v>
      </c>
      <c r="X161" s="26"/>
      <c r="Y161" s="30"/>
      <c r="Z161" s="57"/>
      <c r="AA161" s="30"/>
      <c r="AB161" s="30"/>
      <c r="AC161" s="57"/>
      <c r="AD161" s="30"/>
      <c r="AE161" s="30"/>
      <c r="AF161" s="30"/>
      <c r="AG161" s="30"/>
      <c r="AH161" s="57"/>
      <c r="AI161" s="57"/>
      <c r="AJ161" s="58"/>
      <c r="AK161" s="58">
        <v>1</v>
      </c>
      <c r="AL161" s="58"/>
      <c r="AM161" s="58"/>
      <c r="AN161" s="58"/>
      <c r="AO161" s="58"/>
      <c r="AP161" s="58"/>
      <c r="AQ161" s="30"/>
      <c r="AR161" s="58"/>
      <c r="AS161" s="58"/>
      <c r="AT161" s="58">
        <v>3.5</v>
      </c>
      <c r="AU161" s="58"/>
      <c r="AV161" s="58"/>
      <c r="AW161" s="58"/>
      <c r="AX161" s="58"/>
      <c r="AY161" s="58"/>
      <c r="AZ161" s="30"/>
      <c r="BA161" s="30"/>
      <c r="BB161" s="58"/>
      <c r="BC161" s="58"/>
      <c r="BD161" s="58"/>
      <c r="BE161" s="30"/>
      <c r="BF161" s="30"/>
      <c r="BG161" s="58">
        <v>832</v>
      </c>
      <c r="BH161" s="58"/>
    </row>
    <row r="162" spans="1:60" s="6" customFormat="1" ht="30" hidden="1" customHeight="1">
      <c r="A162" s="47">
        <v>71</v>
      </c>
      <c r="B162" s="48" t="s">
        <v>189</v>
      </c>
      <c r="C162" s="50" t="s">
        <v>67</v>
      </c>
      <c r="D162" s="50" t="s">
        <v>76</v>
      </c>
      <c r="E162" s="33">
        <f t="shared" si="68"/>
        <v>930</v>
      </c>
      <c r="F162" s="37">
        <v>310</v>
      </c>
      <c r="G162" s="37">
        <v>341</v>
      </c>
      <c r="H162" s="37">
        <v>279</v>
      </c>
      <c r="I162" s="37"/>
      <c r="J162" s="30">
        <f t="shared" si="69"/>
        <v>930</v>
      </c>
      <c r="K162" s="26">
        <v>310</v>
      </c>
      <c r="L162" s="26">
        <v>341</v>
      </c>
      <c r="M162" s="26">
        <v>279</v>
      </c>
      <c r="N162" s="26"/>
      <c r="O162" s="57">
        <v>514</v>
      </c>
      <c r="P162" s="26">
        <v>930</v>
      </c>
      <c r="Q162" s="26">
        <v>310</v>
      </c>
      <c r="R162" s="26">
        <v>310</v>
      </c>
      <c r="S162" s="39">
        <v>1</v>
      </c>
      <c r="T162" s="39">
        <v>1</v>
      </c>
      <c r="U162" s="39">
        <v>1</v>
      </c>
      <c r="V162" s="39">
        <v>1</v>
      </c>
      <c r="W162" s="39">
        <v>1</v>
      </c>
      <c r="X162" s="26"/>
      <c r="Y162" s="30"/>
      <c r="Z162" s="57"/>
      <c r="AA162" s="30"/>
      <c r="AB162" s="30"/>
      <c r="AC162" s="57"/>
      <c r="AD162" s="30"/>
      <c r="AE162" s="30"/>
      <c r="AF162" s="30"/>
      <c r="AG162" s="30"/>
      <c r="AH162" s="57"/>
      <c r="AI162" s="57"/>
      <c r="AJ162" s="58"/>
      <c r="AK162" s="58"/>
      <c r="AL162" s="58"/>
      <c r="AM162" s="58"/>
      <c r="AN162" s="58"/>
      <c r="AO162" s="58"/>
      <c r="AP162" s="58"/>
      <c r="AQ162" s="30"/>
      <c r="AR162" s="58"/>
      <c r="AS162" s="58"/>
      <c r="AT162" s="58"/>
      <c r="AU162" s="58"/>
      <c r="AV162" s="58"/>
      <c r="AW162" s="58"/>
      <c r="AX162" s="58"/>
      <c r="AY162" s="58"/>
      <c r="AZ162" s="30"/>
      <c r="BA162" s="30"/>
      <c r="BB162" s="58"/>
      <c r="BC162" s="58"/>
      <c r="BD162" s="58">
        <v>9.3000000000000007</v>
      </c>
      <c r="BE162" s="30"/>
      <c r="BF162" s="30"/>
      <c r="BG162" s="58"/>
      <c r="BH162" s="58"/>
    </row>
    <row r="163" spans="1:60" s="6" customFormat="1" ht="30" hidden="1" customHeight="1">
      <c r="A163" s="47">
        <v>71</v>
      </c>
      <c r="B163" s="48" t="s">
        <v>189</v>
      </c>
      <c r="C163" s="50" t="s">
        <v>71</v>
      </c>
      <c r="D163" s="50" t="s">
        <v>88</v>
      </c>
      <c r="E163" s="33">
        <f t="shared" si="68"/>
        <v>81</v>
      </c>
      <c r="F163" s="37">
        <v>81</v>
      </c>
      <c r="G163" s="37"/>
      <c r="H163" s="37"/>
      <c r="I163" s="37"/>
      <c r="J163" s="30">
        <f t="shared" si="69"/>
        <v>81</v>
      </c>
      <c r="K163" s="26">
        <v>81</v>
      </c>
      <c r="L163" s="26"/>
      <c r="M163" s="26"/>
      <c r="N163" s="26"/>
      <c r="O163" s="26">
        <v>81</v>
      </c>
      <c r="P163" s="26">
        <v>81</v>
      </c>
      <c r="Q163" s="26">
        <v>81</v>
      </c>
      <c r="R163" s="26">
        <v>81</v>
      </c>
      <c r="S163" s="39">
        <v>1</v>
      </c>
      <c r="T163" s="39">
        <v>1</v>
      </c>
      <c r="U163" s="39">
        <v>1</v>
      </c>
      <c r="V163" s="39">
        <v>1</v>
      </c>
      <c r="W163" s="39">
        <v>1</v>
      </c>
      <c r="X163" s="26"/>
      <c r="Y163" s="30"/>
      <c r="Z163" s="57"/>
      <c r="AA163" s="30"/>
      <c r="AB163" s="30"/>
      <c r="AC163" s="57">
        <v>1</v>
      </c>
      <c r="AD163" s="30"/>
      <c r="AE163" s="30"/>
      <c r="AF163" s="30"/>
      <c r="AG163" s="30"/>
      <c r="AH163" s="57"/>
      <c r="AI163" s="57"/>
      <c r="AJ163" s="58"/>
      <c r="AK163" s="58"/>
      <c r="AL163" s="58"/>
      <c r="AM163" s="58"/>
      <c r="AN163" s="58"/>
      <c r="AO163" s="58"/>
      <c r="AP163" s="58"/>
      <c r="AQ163" s="30"/>
      <c r="AR163" s="58"/>
      <c r="AS163" s="58"/>
      <c r="AT163" s="58"/>
      <c r="AU163" s="58"/>
      <c r="AV163" s="58"/>
      <c r="AW163" s="58"/>
      <c r="AX163" s="58"/>
      <c r="AY163" s="58">
        <v>62.5</v>
      </c>
      <c r="AZ163" s="30"/>
      <c r="BA163" s="30"/>
      <c r="BB163" s="58"/>
      <c r="BC163" s="58"/>
      <c r="BD163" s="58"/>
      <c r="BE163" s="30"/>
      <c r="BF163" s="30"/>
      <c r="BG163" s="58"/>
      <c r="BH163" s="58"/>
    </row>
    <row r="164" spans="1:60" s="6" customFormat="1" ht="30" hidden="1" customHeight="1">
      <c r="A164" s="50">
        <v>71</v>
      </c>
      <c r="B164" s="48" t="s">
        <v>189</v>
      </c>
      <c r="C164" s="36" t="s">
        <v>72</v>
      </c>
      <c r="D164" s="50" t="s">
        <v>92</v>
      </c>
      <c r="E164" s="33">
        <f t="shared" si="68"/>
        <v>182</v>
      </c>
      <c r="F164" s="59">
        <v>135</v>
      </c>
      <c r="G164" s="59">
        <v>47</v>
      </c>
      <c r="H164" s="59"/>
      <c r="I164" s="59"/>
      <c r="J164" s="30">
        <f t="shared" si="69"/>
        <v>182</v>
      </c>
      <c r="K164" s="57">
        <v>135</v>
      </c>
      <c r="L164" s="57">
        <v>47</v>
      </c>
      <c r="M164" s="57"/>
      <c r="N164" s="57"/>
      <c r="O164" s="26">
        <v>135</v>
      </c>
      <c r="P164" s="57">
        <v>182</v>
      </c>
      <c r="Q164" s="57">
        <v>135</v>
      </c>
      <c r="R164" s="57">
        <v>135</v>
      </c>
      <c r="S164" s="39">
        <v>1</v>
      </c>
      <c r="T164" s="39">
        <v>1</v>
      </c>
      <c r="U164" s="39">
        <v>1</v>
      </c>
      <c r="V164" s="39">
        <v>1</v>
      </c>
      <c r="W164" s="39">
        <v>1</v>
      </c>
      <c r="X164" s="26"/>
      <c r="Y164" s="30"/>
      <c r="Z164" s="57"/>
      <c r="AA164" s="30"/>
      <c r="AB164" s="30"/>
      <c r="AC164" s="57"/>
      <c r="AD164" s="30"/>
      <c r="AE164" s="30"/>
      <c r="AF164" s="30"/>
      <c r="AG164" s="30"/>
      <c r="AH164" s="57"/>
      <c r="AI164" s="57"/>
      <c r="AJ164" s="58"/>
      <c r="AK164" s="58"/>
      <c r="AL164" s="58">
        <v>9.1999999999999993</v>
      </c>
      <c r="AM164" s="58"/>
      <c r="AN164" s="58"/>
      <c r="AO164" s="58"/>
      <c r="AP164" s="58"/>
      <c r="AQ164" s="30"/>
      <c r="AR164" s="58"/>
      <c r="AS164" s="58"/>
      <c r="AT164" s="58"/>
      <c r="AU164" s="58"/>
      <c r="AV164" s="58"/>
      <c r="AW164" s="58"/>
      <c r="AX164" s="58"/>
      <c r="AY164" s="58"/>
      <c r="AZ164" s="30"/>
      <c r="BA164" s="30"/>
      <c r="BB164" s="58"/>
      <c r="BC164" s="58"/>
      <c r="BD164" s="58"/>
      <c r="BE164" s="30"/>
      <c r="BF164" s="30"/>
      <c r="BG164" s="58"/>
      <c r="BH164" s="58"/>
    </row>
    <row r="165" spans="1:60" s="16" customFormat="1" ht="30" hidden="1" customHeight="1">
      <c r="A165" s="68" t="s">
        <v>208</v>
      </c>
      <c r="B165" s="69" t="s">
        <v>240</v>
      </c>
      <c r="C165" s="25"/>
      <c r="D165" s="25"/>
      <c r="E165" s="33">
        <f t="shared" si="68"/>
        <v>14941</v>
      </c>
      <c r="F165" s="56">
        <f t="shared" ref="F165:BH165" si="71">SUM(F166:F178)</f>
        <v>9336</v>
      </c>
      <c r="G165" s="56">
        <f t="shared" si="71"/>
        <v>1965</v>
      </c>
      <c r="H165" s="56">
        <f t="shared" si="71"/>
        <v>3640</v>
      </c>
      <c r="I165" s="56">
        <f t="shared" si="71"/>
        <v>0</v>
      </c>
      <c r="J165" s="30">
        <f t="shared" si="69"/>
        <v>14941</v>
      </c>
      <c r="K165" s="46">
        <f t="shared" si="71"/>
        <v>9336</v>
      </c>
      <c r="L165" s="46">
        <f t="shared" si="71"/>
        <v>1965</v>
      </c>
      <c r="M165" s="46">
        <f t="shared" si="71"/>
        <v>3640</v>
      </c>
      <c r="N165" s="46">
        <f t="shared" si="71"/>
        <v>0</v>
      </c>
      <c r="O165" s="46">
        <f t="shared" si="71"/>
        <v>14419.5</v>
      </c>
      <c r="P165" s="46">
        <f t="shared" si="71"/>
        <v>14941</v>
      </c>
      <c r="Q165" s="46">
        <f t="shared" si="71"/>
        <v>9202</v>
      </c>
      <c r="R165" s="46">
        <f t="shared" si="71"/>
        <v>9336</v>
      </c>
      <c r="S165" s="56">
        <f t="shared" si="71"/>
        <v>16</v>
      </c>
      <c r="T165" s="56">
        <f t="shared" si="71"/>
        <v>16</v>
      </c>
      <c r="U165" s="56">
        <f t="shared" si="71"/>
        <v>16</v>
      </c>
      <c r="V165" s="56">
        <f t="shared" si="71"/>
        <v>16</v>
      </c>
      <c r="W165" s="56">
        <f t="shared" si="71"/>
        <v>16</v>
      </c>
      <c r="X165" s="46">
        <f t="shared" si="71"/>
        <v>0</v>
      </c>
      <c r="Y165" s="46">
        <f t="shared" si="71"/>
        <v>0</v>
      </c>
      <c r="Z165" s="46">
        <f t="shared" si="71"/>
        <v>0</v>
      </c>
      <c r="AA165" s="46">
        <f t="shared" si="71"/>
        <v>0</v>
      </c>
      <c r="AB165" s="46">
        <f t="shared" si="71"/>
        <v>0</v>
      </c>
      <c r="AC165" s="46">
        <f t="shared" si="71"/>
        <v>2</v>
      </c>
      <c r="AD165" s="46">
        <f t="shared" si="71"/>
        <v>0</v>
      </c>
      <c r="AE165" s="46">
        <f t="shared" si="71"/>
        <v>0</v>
      </c>
      <c r="AF165" s="46">
        <f t="shared" si="71"/>
        <v>0</v>
      </c>
      <c r="AG165" s="46">
        <f t="shared" si="71"/>
        <v>0</v>
      </c>
      <c r="AH165" s="46">
        <f t="shared" si="71"/>
        <v>0</v>
      </c>
      <c r="AI165" s="46">
        <f t="shared" si="71"/>
        <v>3</v>
      </c>
      <c r="AJ165" s="46">
        <f t="shared" si="71"/>
        <v>0</v>
      </c>
      <c r="AK165" s="46">
        <f t="shared" si="71"/>
        <v>5</v>
      </c>
      <c r="AL165" s="46">
        <f t="shared" si="71"/>
        <v>52.5</v>
      </c>
      <c r="AM165" s="46">
        <f t="shared" si="71"/>
        <v>0</v>
      </c>
      <c r="AN165" s="46">
        <f t="shared" si="71"/>
        <v>0</v>
      </c>
      <c r="AO165" s="46">
        <f t="shared" si="71"/>
        <v>0</v>
      </c>
      <c r="AP165" s="46">
        <f t="shared" si="71"/>
        <v>0</v>
      </c>
      <c r="AQ165" s="46">
        <f t="shared" si="71"/>
        <v>0</v>
      </c>
      <c r="AR165" s="46">
        <f t="shared" si="71"/>
        <v>0</v>
      </c>
      <c r="AS165" s="46">
        <f t="shared" si="71"/>
        <v>0</v>
      </c>
      <c r="AT165" s="46">
        <f t="shared" si="71"/>
        <v>14.3</v>
      </c>
      <c r="AU165" s="46">
        <f t="shared" si="71"/>
        <v>1160.9000000000001</v>
      </c>
      <c r="AV165" s="46">
        <f t="shared" si="71"/>
        <v>0</v>
      </c>
      <c r="AW165" s="46">
        <f t="shared" si="71"/>
        <v>0</v>
      </c>
      <c r="AX165" s="46">
        <f t="shared" si="71"/>
        <v>0</v>
      </c>
      <c r="AY165" s="46">
        <f t="shared" si="71"/>
        <v>0</v>
      </c>
      <c r="AZ165" s="46">
        <f t="shared" si="71"/>
        <v>0</v>
      </c>
      <c r="BA165" s="46">
        <f t="shared" si="71"/>
        <v>0</v>
      </c>
      <c r="BB165" s="46">
        <f t="shared" si="71"/>
        <v>0</v>
      </c>
      <c r="BC165" s="46">
        <f t="shared" si="71"/>
        <v>0</v>
      </c>
      <c r="BD165" s="46">
        <f t="shared" si="71"/>
        <v>0</v>
      </c>
      <c r="BE165" s="46">
        <f t="shared" si="71"/>
        <v>0</v>
      </c>
      <c r="BF165" s="46">
        <f t="shared" si="71"/>
        <v>0</v>
      </c>
      <c r="BG165" s="46">
        <f t="shared" si="71"/>
        <v>1154.1999999999998</v>
      </c>
      <c r="BH165" s="46">
        <f t="shared" si="71"/>
        <v>0</v>
      </c>
    </row>
    <row r="166" spans="1:60" s="11" customFormat="1" ht="30" hidden="1" customHeight="1">
      <c r="A166" s="47">
        <v>72</v>
      </c>
      <c r="B166" s="48" t="s">
        <v>191</v>
      </c>
      <c r="C166" s="36" t="s">
        <v>70</v>
      </c>
      <c r="D166" s="36" t="s">
        <v>79</v>
      </c>
      <c r="E166" s="33">
        <f t="shared" si="68"/>
        <v>170</v>
      </c>
      <c r="F166" s="80">
        <v>170</v>
      </c>
      <c r="G166" s="80"/>
      <c r="H166" s="80"/>
      <c r="I166" s="80"/>
      <c r="J166" s="30">
        <f t="shared" si="69"/>
        <v>170</v>
      </c>
      <c r="K166" s="26">
        <v>170</v>
      </c>
      <c r="L166" s="26"/>
      <c r="M166" s="26"/>
      <c r="N166" s="26"/>
      <c r="O166" s="26">
        <v>170</v>
      </c>
      <c r="P166" s="26">
        <v>170</v>
      </c>
      <c r="Q166" s="26">
        <v>170</v>
      </c>
      <c r="R166" s="26">
        <v>170</v>
      </c>
      <c r="S166" s="39">
        <v>1</v>
      </c>
      <c r="T166" s="39">
        <v>1</v>
      </c>
      <c r="U166" s="39">
        <v>1</v>
      </c>
      <c r="V166" s="39">
        <v>1</v>
      </c>
      <c r="W166" s="39">
        <v>1</v>
      </c>
      <c r="X166" s="26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>
        <v>1</v>
      </c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</row>
    <row r="167" spans="1:60" s="11" customFormat="1" ht="30" hidden="1" customHeight="1">
      <c r="A167" s="47">
        <v>73</v>
      </c>
      <c r="B167" s="48" t="s">
        <v>192</v>
      </c>
      <c r="C167" s="36" t="s">
        <v>66</v>
      </c>
      <c r="D167" s="36" t="s">
        <v>75</v>
      </c>
      <c r="E167" s="33">
        <f t="shared" si="68"/>
        <v>5580</v>
      </c>
      <c r="F167" s="80">
        <v>3200</v>
      </c>
      <c r="G167" s="80">
        <v>420</v>
      </c>
      <c r="H167" s="80">
        <v>1960</v>
      </c>
      <c r="I167" s="80"/>
      <c r="J167" s="30">
        <f t="shared" si="69"/>
        <v>5580</v>
      </c>
      <c r="K167" s="26">
        <v>3200</v>
      </c>
      <c r="L167" s="26">
        <v>420</v>
      </c>
      <c r="M167" s="26">
        <v>1960</v>
      </c>
      <c r="N167" s="26"/>
      <c r="O167" s="26">
        <v>5301</v>
      </c>
      <c r="P167" s="26">
        <v>5580</v>
      </c>
      <c r="Q167" s="26">
        <v>3200</v>
      </c>
      <c r="R167" s="26">
        <v>3200</v>
      </c>
      <c r="S167" s="39">
        <v>2</v>
      </c>
      <c r="T167" s="39">
        <v>2</v>
      </c>
      <c r="U167" s="39">
        <v>2</v>
      </c>
      <c r="V167" s="39">
        <v>2</v>
      </c>
      <c r="W167" s="39">
        <v>2</v>
      </c>
      <c r="X167" s="26"/>
      <c r="Y167" s="38"/>
      <c r="Z167" s="46"/>
      <c r="AA167" s="38"/>
      <c r="AB167" s="46"/>
      <c r="AC167" s="46"/>
      <c r="AD167" s="38"/>
      <c r="AE167" s="46"/>
      <c r="AF167" s="46"/>
      <c r="AG167" s="46"/>
      <c r="AH167" s="46"/>
      <c r="AI167" s="38"/>
      <c r="AJ167" s="38"/>
      <c r="AK167" s="40">
        <v>2</v>
      </c>
      <c r="AL167" s="53"/>
      <c r="AM167" s="40"/>
      <c r="AN167" s="40"/>
      <c r="AO167" s="46"/>
      <c r="AP167" s="40"/>
      <c r="AQ167" s="40"/>
      <c r="AR167" s="40"/>
      <c r="AS167" s="40"/>
      <c r="AT167" s="40">
        <v>6.3</v>
      </c>
      <c r="AU167" s="40">
        <v>691</v>
      </c>
      <c r="AV167" s="40"/>
      <c r="AW167" s="40"/>
      <c r="AX167" s="58"/>
      <c r="AY167" s="58"/>
      <c r="AZ167" s="40"/>
      <c r="BA167" s="40"/>
      <c r="BB167" s="40"/>
      <c r="BC167" s="40"/>
      <c r="BD167" s="46"/>
      <c r="BE167" s="46"/>
      <c r="BF167" s="40"/>
      <c r="BG167" s="40">
        <v>246.4</v>
      </c>
      <c r="BH167" s="40"/>
    </row>
    <row r="168" spans="1:60" s="11" customFormat="1" ht="30" hidden="1" customHeight="1">
      <c r="A168" s="47">
        <v>73</v>
      </c>
      <c r="B168" s="48" t="s">
        <v>192</v>
      </c>
      <c r="C168" s="36" t="s">
        <v>70</v>
      </c>
      <c r="D168" s="36" t="s">
        <v>79</v>
      </c>
      <c r="E168" s="33">
        <f t="shared" si="68"/>
        <v>100</v>
      </c>
      <c r="F168" s="80">
        <v>100</v>
      </c>
      <c r="G168" s="80"/>
      <c r="H168" s="80"/>
      <c r="I168" s="80"/>
      <c r="J168" s="30">
        <f t="shared" si="69"/>
        <v>100</v>
      </c>
      <c r="K168" s="26">
        <v>100</v>
      </c>
      <c r="L168" s="26"/>
      <c r="M168" s="26"/>
      <c r="N168" s="26"/>
      <c r="O168" s="26">
        <v>46</v>
      </c>
      <c r="P168" s="26">
        <v>100</v>
      </c>
      <c r="Q168" s="26">
        <v>46</v>
      </c>
      <c r="R168" s="26">
        <v>100</v>
      </c>
      <c r="S168" s="39">
        <v>1</v>
      </c>
      <c r="T168" s="39">
        <v>1</v>
      </c>
      <c r="U168" s="39">
        <v>1</v>
      </c>
      <c r="V168" s="39">
        <v>1</v>
      </c>
      <c r="W168" s="39">
        <v>1</v>
      </c>
      <c r="X168" s="26"/>
      <c r="Y168" s="38"/>
      <c r="Z168" s="46"/>
      <c r="AA168" s="38"/>
      <c r="AB168" s="46"/>
      <c r="AC168" s="46"/>
      <c r="AD168" s="38"/>
      <c r="AE168" s="46"/>
      <c r="AF168" s="46"/>
      <c r="AG168" s="46"/>
      <c r="AH168" s="46"/>
      <c r="AI168" s="38">
        <v>1</v>
      </c>
      <c r="AJ168" s="38"/>
      <c r="AK168" s="40"/>
      <c r="AL168" s="40"/>
      <c r="AM168" s="40"/>
      <c r="AN168" s="40"/>
      <c r="AO168" s="46"/>
      <c r="AP168" s="40"/>
      <c r="AQ168" s="40"/>
      <c r="AR168" s="40"/>
      <c r="AS168" s="40"/>
      <c r="AT168" s="40"/>
      <c r="AU168" s="46"/>
      <c r="AV168" s="40"/>
      <c r="AW168" s="40"/>
      <c r="AX168" s="40"/>
      <c r="AY168" s="40"/>
      <c r="AZ168" s="40"/>
      <c r="BA168" s="40"/>
      <c r="BB168" s="40"/>
      <c r="BC168" s="40"/>
      <c r="BD168" s="46"/>
      <c r="BE168" s="46"/>
      <c r="BF168" s="40"/>
      <c r="BG168" s="40"/>
      <c r="BH168" s="40"/>
    </row>
    <row r="169" spans="1:60" s="11" customFormat="1" ht="30" hidden="1" customHeight="1">
      <c r="A169" s="47">
        <v>73</v>
      </c>
      <c r="B169" s="48" t="s">
        <v>192</v>
      </c>
      <c r="C169" s="36" t="s">
        <v>72</v>
      </c>
      <c r="D169" s="36" t="s">
        <v>92</v>
      </c>
      <c r="E169" s="33">
        <f t="shared" si="68"/>
        <v>212</v>
      </c>
      <c r="F169" s="135">
        <v>157</v>
      </c>
      <c r="G169" s="135">
        <v>55</v>
      </c>
      <c r="H169" s="135"/>
      <c r="I169" s="135"/>
      <c r="J169" s="30">
        <f t="shared" si="69"/>
        <v>212</v>
      </c>
      <c r="K169" s="38">
        <v>157</v>
      </c>
      <c r="L169" s="38">
        <v>55</v>
      </c>
      <c r="M169" s="38"/>
      <c r="N169" s="38"/>
      <c r="O169" s="38">
        <v>212</v>
      </c>
      <c r="P169" s="38">
        <v>212</v>
      </c>
      <c r="Q169" s="38">
        <v>157</v>
      </c>
      <c r="R169" s="38">
        <v>157</v>
      </c>
      <c r="S169" s="42">
        <v>1</v>
      </c>
      <c r="T169" s="42">
        <v>1</v>
      </c>
      <c r="U169" s="42">
        <v>1</v>
      </c>
      <c r="V169" s="42">
        <v>1</v>
      </c>
      <c r="W169" s="39">
        <v>1</v>
      </c>
      <c r="X169" s="26"/>
      <c r="Y169" s="38"/>
      <c r="Z169" s="46"/>
      <c r="AA169" s="38"/>
      <c r="AB169" s="46"/>
      <c r="AC169" s="46"/>
      <c r="AD169" s="38"/>
      <c r="AE169" s="46"/>
      <c r="AF169" s="46"/>
      <c r="AG169" s="46"/>
      <c r="AH169" s="46"/>
      <c r="AI169" s="38"/>
      <c r="AJ169" s="53"/>
      <c r="AK169" s="40"/>
      <c r="AL169" s="40">
        <v>8.6999999999999993</v>
      </c>
      <c r="AM169" s="40"/>
      <c r="AN169" s="53"/>
      <c r="AO169" s="46"/>
      <c r="AP169" s="40"/>
      <c r="AQ169" s="40"/>
      <c r="AR169" s="40"/>
      <c r="AS169" s="40"/>
      <c r="AT169" s="40"/>
      <c r="AU169" s="46"/>
      <c r="AV169" s="40"/>
      <c r="AW169" s="40"/>
      <c r="AX169" s="40"/>
      <c r="AY169" s="40"/>
      <c r="AZ169" s="40"/>
      <c r="BA169" s="40"/>
      <c r="BB169" s="40"/>
      <c r="BC169" s="40"/>
      <c r="BD169" s="46"/>
      <c r="BE169" s="46"/>
      <c r="BF169" s="40"/>
      <c r="BG169" s="40"/>
      <c r="BH169" s="40"/>
    </row>
    <row r="170" spans="1:60" s="11" customFormat="1" ht="30" hidden="1" customHeight="1">
      <c r="A170" s="47">
        <v>74</v>
      </c>
      <c r="B170" s="48" t="s">
        <v>193</v>
      </c>
      <c r="C170" s="50" t="s">
        <v>71</v>
      </c>
      <c r="D170" s="50" t="s">
        <v>88</v>
      </c>
      <c r="E170" s="33">
        <f t="shared" si="68"/>
        <v>76</v>
      </c>
      <c r="F170" s="80">
        <v>76</v>
      </c>
      <c r="G170" s="80"/>
      <c r="H170" s="80"/>
      <c r="I170" s="80"/>
      <c r="J170" s="30">
        <f t="shared" si="69"/>
        <v>76</v>
      </c>
      <c r="K170" s="26">
        <v>76</v>
      </c>
      <c r="L170" s="26"/>
      <c r="M170" s="26"/>
      <c r="N170" s="26"/>
      <c r="O170" s="26">
        <v>76</v>
      </c>
      <c r="P170" s="26">
        <v>76</v>
      </c>
      <c r="Q170" s="26">
        <v>76</v>
      </c>
      <c r="R170" s="26">
        <v>76</v>
      </c>
      <c r="S170" s="39">
        <v>1</v>
      </c>
      <c r="T170" s="39">
        <v>1</v>
      </c>
      <c r="U170" s="39">
        <v>1</v>
      </c>
      <c r="V170" s="39">
        <v>1</v>
      </c>
      <c r="W170" s="39">
        <v>1</v>
      </c>
      <c r="X170" s="26"/>
      <c r="Y170" s="57"/>
      <c r="Z170" s="57"/>
      <c r="AA170" s="57"/>
      <c r="AB170" s="57"/>
      <c r="AC170" s="57">
        <v>1</v>
      </c>
      <c r="AD170" s="57"/>
      <c r="AE170" s="57"/>
      <c r="AF170" s="57"/>
      <c r="AG170" s="57"/>
      <c r="AH170" s="57"/>
      <c r="AI170" s="57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  <c r="BE170" s="58"/>
      <c r="BF170" s="58"/>
      <c r="BG170" s="58"/>
      <c r="BH170" s="58"/>
    </row>
    <row r="171" spans="1:60" s="11" customFormat="1" ht="30" hidden="1" customHeight="1">
      <c r="A171" s="47">
        <v>74</v>
      </c>
      <c r="B171" s="48" t="s">
        <v>193</v>
      </c>
      <c r="C171" s="50" t="s">
        <v>72</v>
      </c>
      <c r="D171" s="50" t="s">
        <v>92</v>
      </c>
      <c r="E171" s="33">
        <f t="shared" si="68"/>
        <v>84</v>
      </c>
      <c r="F171" s="67">
        <v>62</v>
      </c>
      <c r="G171" s="67">
        <v>22</v>
      </c>
      <c r="H171" s="67"/>
      <c r="I171" s="67"/>
      <c r="J171" s="30">
        <f t="shared" si="69"/>
        <v>84</v>
      </c>
      <c r="K171" s="57">
        <v>62</v>
      </c>
      <c r="L171" s="57">
        <v>22</v>
      </c>
      <c r="M171" s="57"/>
      <c r="N171" s="57"/>
      <c r="O171" s="57">
        <v>84</v>
      </c>
      <c r="P171" s="57">
        <v>84</v>
      </c>
      <c r="Q171" s="57">
        <v>62</v>
      </c>
      <c r="R171" s="57">
        <v>62</v>
      </c>
      <c r="S171" s="60">
        <v>1</v>
      </c>
      <c r="T171" s="60">
        <v>1</v>
      </c>
      <c r="U171" s="60">
        <v>1</v>
      </c>
      <c r="V171" s="60">
        <v>1</v>
      </c>
      <c r="W171" s="39">
        <v>1</v>
      </c>
      <c r="X171" s="26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8"/>
      <c r="AK171" s="58"/>
      <c r="AL171" s="58">
        <v>4.8</v>
      </c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  <c r="BE171" s="58"/>
      <c r="BF171" s="58"/>
      <c r="BG171" s="58">
        <v>10</v>
      </c>
      <c r="BH171" s="58"/>
    </row>
    <row r="172" spans="1:60" s="11" customFormat="1" ht="30" hidden="1" customHeight="1">
      <c r="A172" s="47">
        <v>75</v>
      </c>
      <c r="B172" s="48" t="s">
        <v>194</v>
      </c>
      <c r="C172" s="50" t="s">
        <v>71</v>
      </c>
      <c r="D172" s="50" t="s">
        <v>88</v>
      </c>
      <c r="E172" s="33">
        <f t="shared" si="68"/>
        <v>76</v>
      </c>
      <c r="F172" s="80">
        <v>76</v>
      </c>
      <c r="G172" s="80"/>
      <c r="H172" s="80"/>
      <c r="I172" s="80"/>
      <c r="J172" s="30">
        <f t="shared" si="69"/>
        <v>76</v>
      </c>
      <c r="K172" s="26">
        <v>76</v>
      </c>
      <c r="L172" s="26"/>
      <c r="M172" s="26"/>
      <c r="N172" s="26"/>
      <c r="O172" s="26">
        <v>76</v>
      </c>
      <c r="P172" s="26">
        <v>76</v>
      </c>
      <c r="Q172" s="26">
        <v>76</v>
      </c>
      <c r="R172" s="26">
        <v>76</v>
      </c>
      <c r="S172" s="39">
        <v>1</v>
      </c>
      <c r="T172" s="39">
        <v>1</v>
      </c>
      <c r="U172" s="39">
        <v>1</v>
      </c>
      <c r="V172" s="39">
        <v>1</v>
      </c>
      <c r="W172" s="39">
        <v>1</v>
      </c>
      <c r="X172" s="26"/>
      <c r="Y172" s="57"/>
      <c r="Z172" s="57"/>
      <c r="AA172" s="57"/>
      <c r="AB172" s="57"/>
      <c r="AC172" s="57">
        <v>1</v>
      </c>
      <c r="AD172" s="57"/>
      <c r="AE172" s="57"/>
      <c r="AF172" s="57"/>
      <c r="AG172" s="57"/>
      <c r="AH172" s="57"/>
      <c r="AI172" s="57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  <c r="BE172" s="58"/>
      <c r="BF172" s="58"/>
      <c r="BG172" s="58"/>
      <c r="BH172" s="58"/>
    </row>
    <row r="173" spans="1:60" s="11" customFormat="1" ht="30" hidden="1" customHeight="1">
      <c r="A173" s="47">
        <v>75</v>
      </c>
      <c r="B173" s="48" t="s">
        <v>194</v>
      </c>
      <c r="C173" s="50" t="s">
        <v>72</v>
      </c>
      <c r="D173" s="50" t="s">
        <v>92</v>
      </c>
      <c r="E173" s="33">
        <f t="shared" si="68"/>
        <v>15</v>
      </c>
      <c r="F173" s="67">
        <v>11</v>
      </c>
      <c r="G173" s="67">
        <v>4</v>
      </c>
      <c r="H173" s="67"/>
      <c r="I173" s="67"/>
      <c r="J173" s="30">
        <f t="shared" si="69"/>
        <v>15</v>
      </c>
      <c r="K173" s="57">
        <v>11</v>
      </c>
      <c r="L173" s="57">
        <v>4</v>
      </c>
      <c r="M173" s="57"/>
      <c r="N173" s="57"/>
      <c r="O173" s="57">
        <v>15</v>
      </c>
      <c r="P173" s="57">
        <v>15</v>
      </c>
      <c r="Q173" s="57">
        <v>11</v>
      </c>
      <c r="R173" s="57">
        <v>11</v>
      </c>
      <c r="S173" s="60">
        <v>1</v>
      </c>
      <c r="T173" s="60">
        <v>1</v>
      </c>
      <c r="U173" s="60">
        <v>1</v>
      </c>
      <c r="V173" s="60">
        <v>1</v>
      </c>
      <c r="W173" s="39">
        <v>1</v>
      </c>
      <c r="X173" s="26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  <c r="BE173" s="58"/>
      <c r="BF173" s="58"/>
      <c r="BG173" s="58">
        <v>53.1</v>
      </c>
      <c r="BH173" s="58"/>
    </row>
    <row r="174" spans="1:60" s="11" customFormat="1" ht="30" hidden="1" customHeight="1">
      <c r="A174" s="47">
        <v>76</v>
      </c>
      <c r="B174" s="48" t="s">
        <v>195</v>
      </c>
      <c r="C174" s="81" t="s">
        <v>72</v>
      </c>
      <c r="D174" s="81" t="s">
        <v>92</v>
      </c>
      <c r="E174" s="33">
        <f t="shared" si="68"/>
        <v>371</v>
      </c>
      <c r="F174" s="60">
        <v>275</v>
      </c>
      <c r="G174" s="60">
        <v>96</v>
      </c>
      <c r="H174" s="60"/>
      <c r="I174" s="60"/>
      <c r="J174" s="30">
        <f t="shared" si="69"/>
        <v>371</v>
      </c>
      <c r="K174" s="57">
        <v>275</v>
      </c>
      <c r="L174" s="57">
        <v>96</v>
      </c>
      <c r="M174" s="57"/>
      <c r="N174" s="57"/>
      <c r="O174" s="57">
        <v>315</v>
      </c>
      <c r="P174" s="57">
        <v>371</v>
      </c>
      <c r="Q174" s="57">
        <v>275</v>
      </c>
      <c r="R174" s="57">
        <v>275</v>
      </c>
      <c r="S174" s="60">
        <v>1</v>
      </c>
      <c r="T174" s="60">
        <v>1</v>
      </c>
      <c r="U174" s="60">
        <v>1</v>
      </c>
      <c r="V174" s="60">
        <v>1</v>
      </c>
      <c r="W174" s="39">
        <v>1</v>
      </c>
      <c r="X174" s="26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8"/>
      <c r="AK174" s="58"/>
      <c r="AL174" s="58">
        <v>20.3</v>
      </c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>
        <v>30.5</v>
      </c>
      <c r="BH174" s="58"/>
    </row>
    <row r="175" spans="1:60" s="11" customFormat="1" ht="30" hidden="1" customHeight="1">
      <c r="A175" s="47">
        <v>77</v>
      </c>
      <c r="B175" s="82" t="s">
        <v>196</v>
      </c>
      <c r="C175" s="50" t="s">
        <v>66</v>
      </c>
      <c r="D175" s="50" t="s">
        <v>75</v>
      </c>
      <c r="E175" s="33">
        <f t="shared" si="68"/>
        <v>7740</v>
      </c>
      <c r="F175" s="80">
        <v>4800</v>
      </c>
      <c r="G175" s="80">
        <v>1260</v>
      </c>
      <c r="H175" s="80">
        <v>1680</v>
      </c>
      <c r="I175" s="61"/>
      <c r="J175" s="30">
        <f t="shared" si="69"/>
        <v>7740</v>
      </c>
      <c r="K175" s="26">
        <v>4800</v>
      </c>
      <c r="L175" s="26">
        <v>1260</v>
      </c>
      <c r="M175" s="26">
        <v>1680</v>
      </c>
      <c r="N175" s="26"/>
      <c r="O175" s="26">
        <v>7740</v>
      </c>
      <c r="P175" s="26">
        <v>7740</v>
      </c>
      <c r="Q175" s="26">
        <v>4800</v>
      </c>
      <c r="R175" s="26">
        <v>4800</v>
      </c>
      <c r="S175" s="39">
        <v>3</v>
      </c>
      <c r="T175" s="39">
        <v>3</v>
      </c>
      <c r="U175" s="39">
        <v>3</v>
      </c>
      <c r="V175" s="39">
        <v>3</v>
      </c>
      <c r="W175" s="39">
        <v>3</v>
      </c>
      <c r="X175" s="26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8"/>
      <c r="AK175" s="58">
        <v>3</v>
      </c>
      <c r="AL175" s="58"/>
      <c r="AM175" s="58"/>
      <c r="AN175" s="58"/>
      <c r="AO175" s="58"/>
      <c r="AP175" s="58"/>
      <c r="AQ175" s="58"/>
      <c r="AR175" s="58"/>
      <c r="AS175" s="58"/>
      <c r="AT175" s="58">
        <v>8</v>
      </c>
      <c r="AU175" s="58">
        <v>469.9</v>
      </c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>
        <v>613.1</v>
      </c>
      <c r="BH175" s="58"/>
    </row>
    <row r="176" spans="1:60" s="11" customFormat="1" ht="30" hidden="1" customHeight="1">
      <c r="A176" s="47">
        <v>77</v>
      </c>
      <c r="B176" s="82" t="s">
        <v>196</v>
      </c>
      <c r="C176" s="50" t="s">
        <v>70</v>
      </c>
      <c r="D176" s="50" t="s">
        <v>79</v>
      </c>
      <c r="E176" s="33">
        <f t="shared" si="68"/>
        <v>100</v>
      </c>
      <c r="F176" s="80">
        <v>100</v>
      </c>
      <c r="G176" s="61"/>
      <c r="H176" s="61"/>
      <c r="I176" s="61"/>
      <c r="J176" s="30">
        <f t="shared" si="69"/>
        <v>100</v>
      </c>
      <c r="K176" s="26">
        <v>100</v>
      </c>
      <c r="L176" s="26"/>
      <c r="M176" s="26"/>
      <c r="N176" s="26"/>
      <c r="O176" s="26">
        <v>20</v>
      </c>
      <c r="P176" s="26">
        <v>100</v>
      </c>
      <c r="Q176" s="26">
        <v>20</v>
      </c>
      <c r="R176" s="26">
        <v>100</v>
      </c>
      <c r="S176" s="39">
        <v>1</v>
      </c>
      <c r="T176" s="39">
        <v>1</v>
      </c>
      <c r="U176" s="39">
        <v>1</v>
      </c>
      <c r="V176" s="39">
        <v>1</v>
      </c>
      <c r="W176" s="39">
        <v>1</v>
      </c>
      <c r="X176" s="26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>
        <v>1</v>
      </c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</row>
    <row r="177" spans="1:60" s="11" customFormat="1" ht="30" hidden="1" customHeight="1">
      <c r="A177" s="47">
        <v>77</v>
      </c>
      <c r="B177" s="82" t="s">
        <v>196</v>
      </c>
      <c r="C177" s="50" t="s">
        <v>72</v>
      </c>
      <c r="D177" s="50" t="s">
        <v>92</v>
      </c>
      <c r="E177" s="33">
        <f t="shared" si="68"/>
        <v>285</v>
      </c>
      <c r="F177" s="67">
        <v>211</v>
      </c>
      <c r="G177" s="67">
        <v>74</v>
      </c>
      <c r="H177" s="83"/>
      <c r="I177" s="83"/>
      <c r="J177" s="30">
        <f t="shared" si="69"/>
        <v>285</v>
      </c>
      <c r="K177" s="57">
        <v>211</v>
      </c>
      <c r="L177" s="57">
        <v>74</v>
      </c>
      <c r="M177" s="57"/>
      <c r="N177" s="57"/>
      <c r="O177" s="57">
        <v>240</v>
      </c>
      <c r="P177" s="57">
        <v>285</v>
      </c>
      <c r="Q177" s="57">
        <v>211</v>
      </c>
      <c r="R177" s="57">
        <v>211</v>
      </c>
      <c r="S177" s="60">
        <v>1</v>
      </c>
      <c r="T177" s="60">
        <v>1</v>
      </c>
      <c r="U177" s="60">
        <v>1</v>
      </c>
      <c r="V177" s="60">
        <v>1</v>
      </c>
      <c r="W177" s="39">
        <v>1</v>
      </c>
      <c r="X177" s="26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8"/>
      <c r="AK177" s="58"/>
      <c r="AL177" s="58">
        <v>13.2</v>
      </c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7"/>
      <c r="BD177" s="58"/>
      <c r="BE177" s="58"/>
      <c r="BF177" s="58"/>
      <c r="BG177" s="58">
        <v>200</v>
      </c>
      <c r="BH177" s="58"/>
    </row>
    <row r="178" spans="1:60" s="11" customFormat="1" ht="30" hidden="1" customHeight="1">
      <c r="A178" s="47">
        <v>78</v>
      </c>
      <c r="B178" s="48" t="s">
        <v>197</v>
      </c>
      <c r="C178" s="50" t="s">
        <v>72</v>
      </c>
      <c r="D178" s="50" t="s">
        <v>92</v>
      </c>
      <c r="E178" s="33">
        <f t="shared" si="68"/>
        <v>132</v>
      </c>
      <c r="F178" s="67">
        <v>98</v>
      </c>
      <c r="G178" s="67">
        <v>34</v>
      </c>
      <c r="H178" s="83"/>
      <c r="I178" s="83"/>
      <c r="J178" s="30">
        <f t="shared" si="69"/>
        <v>132</v>
      </c>
      <c r="K178" s="57">
        <v>98</v>
      </c>
      <c r="L178" s="57">
        <v>34</v>
      </c>
      <c r="M178" s="57"/>
      <c r="N178" s="57"/>
      <c r="O178" s="57">
        <v>124.5</v>
      </c>
      <c r="P178" s="57">
        <v>132</v>
      </c>
      <c r="Q178" s="57">
        <v>98</v>
      </c>
      <c r="R178" s="57">
        <v>98</v>
      </c>
      <c r="S178" s="60">
        <v>1</v>
      </c>
      <c r="T178" s="60">
        <v>1</v>
      </c>
      <c r="U178" s="60">
        <v>1</v>
      </c>
      <c r="V178" s="60">
        <v>1</v>
      </c>
      <c r="W178" s="39">
        <v>1</v>
      </c>
      <c r="X178" s="26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8"/>
      <c r="AK178" s="53"/>
      <c r="AL178" s="58">
        <v>5.5</v>
      </c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>
        <v>1.1000000000000001</v>
      </c>
      <c r="BH178" s="58"/>
    </row>
    <row r="179" spans="1:60" s="16" customFormat="1" ht="30" hidden="1" customHeight="1">
      <c r="A179" s="68" t="s">
        <v>209</v>
      </c>
      <c r="B179" s="69" t="s">
        <v>241</v>
      </c>
      <c r="C179" s="25"/>
      <c r="D179" s="25"/>
      <c r="E179" s="33">
        <f t="shared" si="68"/>
        <v>1946</v>
      </c>
      <c r="F179" s="56">
        <f t="shared" ref="F179:BH179" si="72">SUM(F180:F191)</f>
        <v>1233</v>
      </c>
      <c r="G179" s="56">
        <f t="shared" si="72"/>
        <v>213</v>
      </c>
      <c r="H179" s="56">
        <f t="shared" si="72"/>
        <v>500</v>
      </c>
      <c r="I179" s="56">
        <f t="shared" si="72"/>
        <v>0</v>
      </c>
      <c r="J179" s="30">
        <f t="shared" si="69"/>
        <v>1946</v>
      </c>
      <c r="K179" s="46">
        <f t="shared" si="72"/>
        <v>1233</v>
      </c>
      <c r="L179" s="46">
        <f t="shared" si="72"/>
        <v>213</v>
      </c>
      <c r="M179" s="46">
        <f t="shared" si="72"/>
        <v>500</v>
      </c>
      <c r="N179" s="46">
        <f t="shared" si="72"/>
        <v>0</v>
      </c>
      <c r="O179" s="46">
        <f t="shared" si="72"/>
        <v>1941</v>
      </c>
      <c r="P179" s="46">
        <f t="shared" si="72"/>
        <v>1946</v>
      </c>
      <c r="Q179" s="46">
        <f t="shared" si="72"/>
        <v>1228</v>
      </c>
      <c r="R179" s="46">
        <f t="shared" si="72"/>
        <v>1233</v>
      </c>
      <c r="S179" s="56">
        <f t="shared" si="72"/>
        <v>12</v>
      </c>
      <c r="T179" s="56">
        <f t="shared" si="72"/>
        <v>12</v>
      </c>
      <c r="U179" s="56">
        <f t="shared" si="72"/>
        <v>12</v>
      </c>
      <c r="V179" s="56">
        <f t="shared" si="72"/>
        <v>12</v>
      </c>
      <c r="W179" s="56">
        <f t="shared" si="72"/>
        <v>12</v>
      </c>
      <c r="X179" s="46">
        <f t="shared" si="72"/>
        <v>0</v>
      </c>
      <c r="Y179" s="46">
        <f t="shared" si="72"/>
        <v>0</v>
      </c>
      <c r="Z179" s="46">
        <f t="shared" si="72"/>
        <v>0</v>
      </c>
      <c r="AA179" s="46">
        <f t="shared" si="72"/>
        <v>0</v>
      </c>
      <c r="AB179" s="46">
        <f t="shared" si="72"/>
        <v>0</v>
      </c>
      <c r="AC179" s="46">
        <f t="shared" si="72"/>
        <v>4</v>
      </c>
      <c r="AD179" s="46">
        <f t="shared" si="72"/>
        <v>0</v>
      </c>
      <c r="AE179" s="46">
        <f t="shared" si="72"/>
        <v>0</v>
      </c>
      <c r="AF179" s="46">
        <f t="shared" si="72"/>
        <v>0</v>
      </c>
      <c r="AG179" s="46">
        <f t="shared" si="72"/>
        <v>0</v>
      </c>
      <c r="AH179" s="46">
        <f t="shared" si="72"/>
        <v>0</v>
      </c>
      <c r="AI179" s="46">
        <f t="shared" si="72"/>
        <v>2</v>
      </c>
      <c r="AJ179" s="46">
        <f t="shared" si="72"/>
        <v>1</v>
      </c>
      <c r="AK179" s="46">
        <f t="shared" si="72"/>
        <v>0</v>
      </c>
      <c r="AL179" s="46">
        <f t="shared" si="72"/>
        <v>0</v>
      </c>
      <c r="AM179" s="46">
        <f t="shared" si="72"/>
        <v>0</v>
      </c>
      <c r="AN179" s="46">
        <f t="shared" si="72"/>
        <v>0</v>
      </c>
      <c r="AO179" s="46">
        <f t="shared" si="72"/>
        <v>0</v>
      </c>
      <c r="AP179" s="46">
        <f t="shared" si="72"/>
        <v>0</v>
      </c>
      <c r="AQ179" s="46">
        <f t="shared" si="72"/>
        <v>0</v>
      </c>
      <c r="AR179" s="46">
        <f t="shared" si="72"/>
        <v>0</v>
      </c>
      <c r="AS179" s="46">
        <f t="shared" si="72"/>
        <v>0</v>
      </c>
      <c r="AT179" s="46">
        <f t="shared" si="72"/>
        <v>0</v>
      </c>
      <c r="AU179" s="46">
        <f t="shared" si="72"/>
        <v>35.4</v>
      </c>
      <c r="AV179" s="46">
        <f t="shared" si="72"/>
        <v>0</v>
      </c>
      <c r="AW179" s="46">
        <f t="shared" si="72"/>
        <v>0</v>
      </c>
      <c r="AX179" s="46">
        <f t="shared" si="72"/>
        <v>0</v>
      </c>
      <c r="AY179" s="46">
        <f t="shared" si="72"/>
        <v>103</v>
      </c>
      <c r="AZ179" s="46">
        <f t="shared" si="72"/>
        <v>0</v>
      </c>
      <c r="BA179" s="46">
        <f t="shared" si="72"/>
        <v>0</v>
      </c>
      <c r="BB179" s="46">
        <f t="shared" si="72"/>
        <v>0</v>
      </c>
      <c r="BC179" s="46">
        <f t="shared" si="72"/>
        <v>0</v>
      </c>
      <c r="BD179" s="46">
        <f t="shared" si="72"/>
        <v>10</v>
      </c>
      <c r="BE179" s="46">
        <f t="shared" si="72"/>
        <v>0</v>
      </c>
      <c r="BF179" s="46">
        <f t="shared" si="72"/>
        <v>0</v>
      </c>
      <c r="BG179" s="46">
        <f t="shared" si="72"/>
        <v>3149</v>
      </c>
      <c r="BH179" s="46">
        <f t="shared" si="72"/>
        <v>0</v>
      </c>
    </row>
    <row r="180" spans="1:60" s="11" customFormat="1" ht="30" hidden="1" customHeight="1">
      <c r="A180" s="47">
        <v>79</v>
      </c>
      <c r="B180" s="48" t="s">
        <v>198</v>
      </c>
      <c r="C180" s="50" t="s">
        <v>70</v>
      </c>
      <c r="D180" s="81" t="s">
        <v>79</v>
      </c>
      <c r="E180" s="33">
        <f t="shared" si="68"/>
        <v>125</v>
      </c>
      <c r="F180" s="37">
        <v>125</v>
      </c>
      <c r="G180" s="37"/>
      <c r="H180" s="37"/>
      <c r="I180" s="37"/>
      <c r="J180" s="30">
        <f t="shared" si="69"/>
        <v>125</v>
      </c>
      <c r="K180" s="26">
        <v>125</v>
      </c>
      <c r="L180" s="26"/>
      <c r="M180" s="26"/>
      <c r="N180" s="26"/>
      <c r="O180" s="26">
        <v>125</v>
      </c>
      <c r="P180" s="26">
        <v>125</v>
      </c>
      <c r="Q180" s="26">
        <v>125</v>
      </c>
      <c r="R180" s="26">
        <v>125</v>
      </c>
      <c r="S180" s="39">
        <v>1</v>
      </c>
      <c r="T180" s="39">
        <v>1</v>
      </c>
      <c r="U180" s="39">
        <v>1</v>
      </c>
      <c r="V180" s="39">
        <v>1</v>
      </c>
      <c r="W180" s="39">
        <v>1</v>
      </c>
      <c r="X180" s="26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>
        <v>1</v>
      </c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58"/>
      <c r="BG180" s="58"/>
      <c r="BH180" s="58"/>
    </row>
    <row r="181" spans="1:60" s="11" customFormat="1" ht="30" hidden="1" customHeight="1">
      <c r="A181" s="47">
        <v>80</v>
      </c>
      <c r="B181" s="48" t="s">
        <v>199</v>
      </c>
      <c r="C181" s="50" t="s">
        <v>67</v>
      </c>
      <c r="D181" s="50" t="s">
        <v>76</v>
      </c>
      <c r="E181" s="33">
        <f t="shared" si="68"/>
        <v>1000</v>
      </c>
      <c r="F181" s="37">
        <v>333</v>
      </c>
      <c r="G181" s="37">
        <v>167</v>
      </c>
      <c r="H181" s="37">
        <v>500</v>
      </c>
      <c r="I181" s="37"/>
      <c r="J181" s="30">
        <f t="shared" si="69"/>
        <v>1000</v>
      </c>
      <c r="K181" s="26">
        <v>333</v>
      </c>
      <c r="L181" s="26">
        <v>167</v>
      </c>
      <c r="M181" s="26">
        <v>500</v>
      </c>
      <c r="N181" s="26"/>
      <c r="O181" s="26">
        <v>1000</v>
      </c>
      <c r="P181" s="26">
        <v>1000</v>
      </c>
      <c r="Q181" s="26">
        <v>333</v>
      </c>
      <c r="R181" s="26">
        <v>333</v>
      </c>
      <c r="S181" s="39">
        <v>1</v>
      </c>
      <c r="T181" s="39">
        <v>1</v>
      </c>
      <c r="U181" s="39">
        <v>1</v>
      </c>
      <c r="V181" s="39">
        <v>1</v>
      </c>
      <c r="W181" s="39">
        <v>1</v>
      </c>
      <c r="X181" s="26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>
        <v>35.4</v>
      </c>
      <c r="AV181" s="58"/>
      <c r="AW181" s="58"/>
      <c r="AX181" s="58"/>
      <c r="AY181" s="58"/>
      <c r="AZ181" s="58"/>
      <c r="BA181" s="58"/>
      <c r="BB181" s="58"/>
      <c r="BC181" s="58"/>
      <c r="BD181" s="58">
        <v>10</v>
      </c>
      <c r="BE181" s="58"/>
      <c r="BF181" s="58"/>
      <c r="BG181" s="58">
        <v>500</v>
      </c>
      <c r="BH181" s="58"/>
    </row>
    <row r="182" spans="1:60" s="11" customFormat="1" ht="30" hidden="1" customHeight="1">
      <c r="A182" s="47">
        <v>80</v>
      </c>
      <c r="B182" s="48" t="s">
        <v>199</v>
      </c>
      <c r="C182" s="50" t="s">
        <v>71</v>
      </c>
      <c r="D182" s="50" t="s">
        <v>88</v>
      </c>
      <c r="E182" s="33">
        <f t="shared" si="68"/>
        <v>182</v>
      </c>
      <c r="F182" s="37">
        <v>182</v>
      </c>
      <c r="G182" s="37"/>
      <c r="H182" s="37"/>
      <c r="I182" s="37"/>
      <c r="J182" s="30">
        <f t="shared" si="69"/>
        <v>182</v>
      </c>
      <c r="K182" s="26">
        <v>182</v>
      </c>
      <c r="L182" s="26"/>
      <c r="M182" s="26"/>
      <c r="N182" s="26"/>
      <c r="O182" s="26">
        <v>182</v>
      </c>
      <c r="P182" s="26">
        <v>182</v>
      </c>
      <c r="Q182" s="26">
        <v>182</v>
      </c>
      <c r="R182" s="26">
        <v>182</v>
      </c>
      <c r="S182" s="39">
        <v>1</v>
      </c>
      <c r="T182" s="39">
        <v>1</v>
      </c>
      <c r="U182" s="39">
        <v>1</v>
      </c>
      <c r="V182" s="39">
        <v>1</v>
      </c>
      <c r="W182" s="39">
        <v>1</v>
      </c>
      <c r="X182" s="26"/>
      <c r="Y182" s="57"/>
      <c r="Z182" s="57"/>
      <c r="AA182" s="57"/>
      <c r="AB182" s="57"/>
      <c r="AC182" s="57">
        <v>1</v>
      </c>
      <c r="AD182" s="57"/>
      <c r="AE182" s="57"/>
      <c r="AF182" s="57"/>
      <c r="AG182" s="57"/>
      <c r="AH182" s="57"/>
      <c r="AI182" s="57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>
        <v>33</v>
      </c>
      <c r="AZ182" s="58"/>
      <c r="BA182" s="58"/>
      <c r="BB182" s="58"/>
      <c r="BC182" s="58"/>
      <c r="BD182" s="58"/>
      <c r="BE182" s="58"/>
      <c r="BF182" s="58"/>
      <c r="BG182" s="58"/>
      <c r="BH182" s="58"/>
    </row>
    <row r="183" spans="1:60" s="11" customFormat="1" ht="30" hidden="1" customHeight="1">
      <c r="A183" s="47">
        <v>80</v>
      </c>
      <c r="B183" s="48" t="s">
        <v>199</v>
      </c>
      <c r="C183" s="36" t="s">
        <v>72</v>
      </c>
      <c r="D183" s="50" t="s">
        <v>92</v>
      </c>
      <c r="E183" s="33">
        <f t="shared" si="68"/>
        <v>35</v>
      </c>
      <c r="F183" s="59">
        <v>26</v>
      </c>
      <c r="G183" s="59">
        <v>9</v>
      </c>
      <c r="H183" s="59"/>
      <c r="I183" s="59"/>
      <c r="J183" s="30">
        <f t="shared" si="69"/>
        <v>35</v>
      </c>
      <c r="K183" s="57">
        <v>26</v>
      </c>
      <c r="L183" s="57">
        <v>9</v>
      </c>
      <c r="M183" s="57"/>
      <c r="N183" s="57"/>
      <c r="O183" s="57">
        <v>35</v>
      </c>
      <c r="P183" s="57">
        <v>35</v>
      </c>
      <c r="Q183" s="57">
        <v>26</v>
      </c>
      <c r="R183" s="57">
        <v>26</v>
      </c>
      <c r="S183" s="60">
        <v>1</v>
      </c>
      <c r="T183" s="60">
        <v>1</v>
      </c>
      <c r="U183" s="60">
        <v>1</v>
      </c>
      <c r="V183" s="60">
        <v>1</v>
      </c>
      <c r="W183" s="39">
        <v>1</v>
      </c>
      <c r="X183" s="26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58"/>
      <c r="BE183" s="58"/>
      <c r="BF183" s="58"/>
      <c r="BG183" s="58"/>
      <c r="BH183" s="58"/>
    </row>
    <row r="184" spans="1:60" s="11" customFormat="1" ht="30" hidden="1" customHeight="1">
      <c r="A184" s="47">
        <v>81</v>
      </c>
      <c r="B184" s="48" t="s">
        <v>200</v>
      </c>
      <c r="C184" s="50" t="s">
        <v>71</v>
      </c>
      <c r="D184" s="50" t="s">
        <v>88</v>
      </c>
      <c r="E184" s="84">
        <f t="shared" si="68"/>
        <v>16.5</v>
      </c>
      <c r="F184" s="85">
        <v>16.5</v>
      </c>
      <c r="G184" s="37"/>
      <c r="H184" s="37"/>
      <c r="I184" s="37"/>
      <c r="J184" s="30">
        <f t="shared" si="69"/>
        <v>16.5</v>
      </c>
      <c r="K184" s="26">
        <v>16.5</v>
      </c>
      <c r="L184" s="26"/>
      <c r="M184" s="26"/>
      <c r="N184" s="26"/>
      <c r="O184" s="26">
        <v>16.5</v>
      </c>
      <c r="P184" s="26">
        <v>16.5</v>
      </c>
      <c r="Q184" s="26">
        <v>16.5</v>
      </c>
      <c r="R184" s="26">
        <v>16.5</v>
      </c>
      <c r="S184" s="39">
        <v>1</v>
      </c>
      <c r="T184" s="39">
        <v>1</v>
      </c>
      <c r="U184" s="39">
        <v>1</v>
      </c>
      <c r="V184" s="39">
        <v>1</v>
      </c>
      <c r="W184" s="39">
        <v>1</v>
      </c>
      <c r="X184" s="26"/>
      <c r="Y184" s="57"/>
      <c r="Z184" s="57"/>
      <c r="AA184" s="57"/>
      <c r="AB184" s="57"/>
      <c r="AC184" s="57">
        <v>1</v>
      </c>
      <c r="AD184" s="57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38"/>
      <c r="AS184" s="38"/>
      <c r="AT184" s="38"/>
      <c r="AU184" s="38"/>
      <c r="AV184" s="38"/>
      <c r="AW184" s="44"/>
      <c r="AX184" s="44"/>
      <c r="AY184" s="44">
        <v>14</v>
      </c>
      <c r="AZ184" s="44"/>
      <c r="BA184" s="44"/>
      <c r="BB184" s="44"/>
      <c r="BC184" s="44"/>
      <c r="BD184" s="44"/>
      <c r="BE184" s="44"/>
      <c r="BF184" s="44"/>
      <c r="BG184" s="44"/>
      <c r="BH184" s="44"/>
    </row>
    <row r="185" spans="1:60" s="11" customFormat="1" ht="30" hidden="1" customHeight="1">
      <c r="A185" s="47">
        <v>82</v>
      </c>
      <c r="B185" s="48" t="s">
        <v>201</v>
      </c>
      <c r="C185" s="50" t="s">
        <v>71</v>
      </c>
      <c r="D185" s="50" t="s">
        <v>88</v>
      </c>
      <c r="E185" s="33">
        <f t="shared" si="68"/>
        <v>81</v>
      </c>
      <c r="F185" s="37">
        <v>81</v>
      </c>
      <c r="G185" s="37"/>
      <c r="H185" s="37"/>
      <c r="I185" s="37"/>
      <c r="J185" s="30">
        <f t="shared" si="69"/>
        <v>81</v>
      </c>
      <c r="K185" s="26">
        <v>81</v>
      </c>
      <c r="L185" s="26"/>
      <c r="M185" s="26"/>
      <c r="N185" s="26"/>
      <c r="O185" s="26">
        <v>81</v>
      </c>
      <c r="P185" s="26">
        <v>81</v>
      </c>
      <c r="Q185" s="26">
        <v>81</v>
      </c>
      <c r="R185" s="26">
        <v>81</v>
      </c>
      <c r="S185" s="39">
        <v>1</v>
      </c>
      <c r="T185" s="39">
        <v>1</v>
      </c>
      <c r="U185" s="39">
        <v>1</v>
      </c>
      <c r="V185" s="39">
        <v>1</v>
      </c>
      <c r="W185" s="39">
        <v>1</v>
      </c>
      <c r="X185" s="26"/>
      <c r="Y185" s="57"/>
      <c r="Z185" s="57"/>
      <c r="AA185" s="57"/>
      <c r="AB185" s="57"/>
      <c r="AC185" s="57">
        <v>1</v>
      </c>
      <c r="AD185" s="57"/>
      <c r="AE185" s="57"/>
      <c r="AF185" s="57"/>
      <c r="AG185" s="57"/>
      <c r="AH185" s="57"/>
      <c r="AI185" s="57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>
        <v>26</v>
      </c>
      <c r="AZ185" s="58"/>
      <c r="BA185" s="58"/>
      <c r="BB185" s="58"/>
      <c r="BC185" s="58"/>
      <c r="BD185" s="58"/>
      <c r="BE185" s="58"/>
      <c r="BF185" s="58"/>
      <c r="BG185" s="58"/>
      <c r="BH185" s="58"/>
    </row>
    <row r="186" spans="1:60" s="11" customFormat="1" ht="30" hidden="1" customHeight="1">
      <c r="A186" s="47">
        <v>83</v>
      </c>
      <c r="B186" s="48" t="s">
        <v>202</v>
      </c>
      <c r="C186" s="50" t="s">
        <v>71</v>
      </c>
      <c r="D186" s="50" t="s">
        <v>88</v>
      </c>
      <c r="E186" s="84">
        <f t="shared" si="68"/>
        <v>64.5</v>
      </c>
      <c r="F186" s="85">
        <v>64.5</v>
      </c>
      <c r="G186" s="37"/>
      <c r="H186" s="37"/>
      <c r="I186" s="37"/>
      <c r="J186" s="30">
        <f t="shared" si="69"/>
        <v>64.5</v>
      </c>
      <c r="K186" s="26">
        <v>64.5</v>
      </c>
      <c r="L186" s="26"/>
      <c r="M186" s="26"/>
      <c r="N186" s="26"/>
      <c r="O186" s="57">
        <v>64.5</v>
      </c>
      <c r="P186" s="57">
        <v>64.5</v>
      </c>
      <c r="Q186" s="26">
        <v>64.5</v>
      </c>
      <c r="R186" s="26">
        <v>64.5</v>
      </c>
      <c r="S186" s="39">
        <v>1</v>
      </c>
      <c r="T186" s="39">
        <v>1</v>
      </c>
      <c r="U186" s="39">
        <v>1</v>
      </c>
      <c r="V186" s="39">
        <v>1</v>
      </c>
      <c r="W186" s="39">
        <v>1</v>
      </c>
      <c r="X186" s="26"/>
      <c r="Y186" s="57"/>
      <c r="Z186" s="57"/>
      <c r="AA186" s="57"/>
      <c r="AB186" s="57"/>
      <c r="AC186" s="57">
        <v>1</v>
      </c>
      <c r="AD186" s="57"/>
      <c r="AE186" s="57"/>
      <c r="AF186" s="57"/>
      <c r="AG186" s="57"/>
      <c r="AH186" s="57"/>
      <c r="AI186" s="57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>
        <v>30</v>
      </c>
      <c r="AZ186" s="58"/>
      <c r="BA186" s="58"/>
      <c r="BB186" s="58"/>
      <c r="BC186" s="58"/>
      <c r="BD186" s="58"/>
      <c r="BE186" s="58"/>
      <c r="BF186" s="58"/>
      <c r="BG186" s="58"/>
      <c r="BH186" s="58"/>
    </row>
    <row r="187" spans="1:60" s="11" customFormat="1" ht="30" hidden="1" customHeight="1">
      <c r="A187" s="47">
        <v>84</v>
      </c>
      <c r="B187" s="48" t="s">
        <v>203</v>
      </c>
      <c r="C187" s="36" t="s">
        <v>72</v>
      </c>
      <c r="D187" s="50" t="s">
        <v>92</v>
      </c>
      <c r="E187" s="33">
        <f t="shared" si="68"/>
        <v>65</v>
      </c>
      <c r="F187" s="59">
        <v>48</v>
      </c>
      <c r="G187" s="59">
        <v>17</v>
      </c>
      <c r="H187" s="59"/>
      <c r="I187" s="59"/>
      <c r="J187" s="30">
        <f t="shared" si="69"/>
        <v>65</v>
      </c>
      <c r="K187" s="57">
        <v>48</v>
      </c>
      <c r="L187" s="57">
        <v>17</v>
      </c>
      <c r="M187" s="57"/>
      <c r="N187" s="57"/>
      <c r="O187" s="57">
        <v>65</v>
      </c>
      <c r="P187" s="57">
        <v>65</v>
      </c>
      <c r="Q187" s="57">
        <v>48</v>
      </c>
      <c r="R187" s="57">
        <v>48</v>
      </c>
      <c r="S187" s="60">
        <v>1</v>
      </c>
      <c r="T187" s="60">
        <v>1</v>
      </c>
      <c r="U187" s="60">
        <v>1</v>
      </c>
      <c r="V187" s="60">
        <v>1</v>
      </c>
      <c r="W187" s="39">
        <v>1</v>
      </c>
      <c r="X187" s="26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58"/>
      <c r="BE187" s="58"/>
      <c r="BF187" s="58"/>
      <c r="BG187" s="58">
        <v>2595</v>
      </c>
      <c r="BH187" s="58"/>
    </row>
    <row r="188" spans="1:60" s="11" customFormat="1" ht="30" hidden="1" customHeight="1">
      <c r="A188" s="47">
        <v>85</v>
      </c>
      <c r="B188" s="48" t="s">
        <v>204</v>
      </c>
      <c r="C188" s="36" t="s">
        <v>70</v>
      </c>
      <c r="D188" s="81" t="s">
        <v>84</v>
      </c>
      <c r="E188" s="33">
        <f t="shared" si="68"/>
        <v>200</v>
      </c>
      <c r="F188" s="37">
        <v>200</v>
      </c>
      <c r="G188" s="37"/>
      <c r="H188" s="37"/>
      <c r="I188" s="37"/>
      <c r="J188" s="30">
        <f t="shared" si="69"/>
        <v>200</v>
      </c>
      <c r="K188" s="26">
        <v>200</v>
      </c>
      <c r="L188" s="26"/>
      <c r="M188" s="26"/>
      <c r="N188" s="26"/>
      <c r="O188" s="26">
        <v>200</v>
      </c>
      <c r="P188" s="26">
        <v>200</v>
      </c>
      <c r="Q188" s="26">
        <v>200</v>
      </c>
      <c r="R188" s="26">
        <v>200</v>
      </c>
      <c r="S188" s="39">
        <v>1</v>
      </c>
      <c r="T188" s="39">
        <v>1</v>
      </c>
      <c r="U188" s="39">
        <v>1</v>
      </c>
      <c r="V188" s="39">
        <v>1</v>
      </c>
      <c r="W188" s="39">
        <v>1</v>
      </c>
      <c r="X188" s="26"/>
      <c r="Y188" s="57"/>
      <c r="Z188" s="57"/>
      <c r="AA188" s="57"/>
      <c r="AB188" s="57"/>
      <c r="AC188" s="57"/>
      <c r="AD188" s="57"/>
      <c r="AE188" s="57"/>
      <c r="AF188" s="43"/>
      <c r="AG188" s="43"/>
      <c r="AH188" s="43"/>
      <c r="AI188" s="43"/>
      <c r="AJ188" s="43">
        <v>1</v>
      </c>
      <c r="AK188" s="43"/>
      <c r="AL188" s="43"/>
      <c r="AM188" s="43"/>
      <c r="AN188" s="43"/>
      <c r="AO188" s="43"/>
      <c r="AP188" s="43"/>
      <c r="AQ188" s="43"/>
      <c r="AR188" s="43"/>
      <c r="AS188" s="38"/>
      <c r="AT188" s="38"/>
      <c r="AU188" s="38"/>
      <c r="AV188" s="38"/>
      <c r="AW188" s="38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</row>
    <row r="189" spans="1:60" s="11" customFormat="1" ht="30" hidden="1" customHeight="1">
      <c r="A189" s="47">
        <v>85</v>
      </c>
      <c r="B189" s="48" t="s">
        <v>204</v>
      </c>
      <c r="C189" s="36" t="s">
        <v>70</v>
      </c>
      <c r="D189" s="36" t="s">
        <v>79</v>
      </c>
      <c r="E189" s="33">
        <f t="shared" si="68"/>
        <v>100</v>
      </c>
      <c r="F189" s="37">
        <v>100</v>
      </c>
      <c r="G189" s="37"/>
      <c r="H189" s="37"/>
      <c r="I189" s="37"/>
      <c r="J189" s="30">
        <f t="shared" si="69"/>
        <v>100</v>
      </c>
      <c r="K189" s="26">
        <v>100</v>
      </c>
      <c r="L189" s="26"/>
      <c r="M189" s="26"/>
      <c r="N189" s="26"/>
      <c r="O189" s="26">
        <v>95</v>
      </c>
      <c r="P189" s="26">
        <v>100</v>
      </c>
      <c r="Q189" s="26">
        <v>95</v>
      </c>
      <c r="R189" s="26">
        <v>100</v>
      </c>
      <c r="S189" s="39">
        <v>1</v>
      </c>
      <c r="T189" s="39">
        <v>1</v>
      </c>
      <c r="U189" s="39">
        <v>1</v>
      </c>
      <c r="V189" s="39">
        <v>1</v>
      </c>
      <c r="W189" s="39">
        <v>1</v>
      </c>
      <c r="X189" s="26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>
        <v>1</v>
      </c>
      <c r="AJ189" s="57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  <c r="BE189" s="58"/>
      <c r="BF189" s="58"/>
      <c r="BG189" s="58"/>
      <c r="BH189" s="58"/>
    </row>
    <row r="190" spans="1:60" s="11" customFormat="1" ht="30" hidden="1" customHeight="1">
      <c r="A190" s="47">
        <v>85</v>
      </c>
      <c r="B190" s="48" t="s">
        <v>204</v>
      </c>
      <c r="C190" s="36" t="s">
        <v>72</v>
      </c>
      <c r="D190" s="50" t="s">
        <v>92</v>
      </c>
      <c r="E190" s="33">
        <f t="shared" si="68"/>
        <v>63</v>
      </c>
      <c r="F190" s="59">
        <v>47</v>
      </c>
      <c r="G190" s="59">
        <v>16</v>
      </c>
      <c r="H190" s="59"/>
      <c r="I190" s="59"/>
      <c r="J190" s="30">
        <f t="shared" si="69"/>
        <v>63</v>
      </c>
      <c r="K190" s="57">
        <v>47</v>
      </c>
      <c r="L190" s="57">
        <v>16</v>
      </c>
      <c r="M190" s="57"/>
      <c r="N190" s="57"/>
      <c r="O190" s="57">
        <v>63</v>
      </c>
      <c r="P190" s="57">
        <v>63</v>
      </c>
      <c r="Q190" s="57">
        <v>47</v>
      </c>
      <c r="R190" s="57">
        <v>47</v>
      </c>
      <c r="S190" s="60">
        <v>1</v>
      </c>
      <c r="T190" s="60">
        <v>1</v>
      </c>
      <c r="U190" s="60">
        <v>1</v>
      </c>
      <c r="V190" s="60">
        <v>1</v>
      </c>
      <c r="W190" s="39">
        <v>1</v>
      </c>
      <c r="X190" s="26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  <c r="BH190" s="58"/>
    </row>
    <row r="191" spans="1:60" s="11" customFormat="1" ht="30" hidden="1" customHeight="1">
      <c r="A191" s="47">
        <v>86</v>
      </c>
      <c r="B191" s="48" t="s">
        <v>205</v>
      </c>
      <c r="C191" s="36" t="s">
        <v>72</v>
      </c>
      <c r="D191" s="50" t="s">
        <v>92</v>
      </c>
      <c r="E191" s="33">
        <f t="shared" si="68"/>
        <v>14</v>
      </c>
      <c r="F191" s="37">
        <v>10</v>
      </c>
      <c r="G191" s="37">
        <v>4</v>
      </c>
      <c r="H191" s="37"/>
      <c r="I191" s="37"/>
      <c r="J191" s="30">
        <f t="shared" si="69"/>
        <v>14</v>
      </c>
      <c r="K191" s="26">
        <v>10</v>
      </c>
      <c r="L191" s="26">
        <v>4</v>
      </c>
      <c r="M191" s="26"/>
      <c r="N191" s="26"/>
      <c r="O191" s="26">
        <v>14</v>
      </c>
      <c r="P191" s="26">
        <v>14</v>
      </c>
      <c r="Q191" s="26">
        <v>10</v>
      </c>
      <c r="R191" s="26">
        <v>10</v>
      </c>
      <c r="S191" s="39">
        <v>1</v>
      </c>
      <c r="T191" s="39">
        <v>1</v>
      </c>
      <c r="U191" s="39">
        <v>1</v>
      </c>
      <c r="V191" s="39">
        <v>1</v>
      </c>
      <c r="W191" s="39">
        <v>1</v>
      </c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58"/>
      <c r="BG191" s="58">
        <v>54</v>
      </c>
      <c r="BH191" s="58"/>
    </row>
    <row r="192" spans="1:60" s="13" customFormat="1" ht="30" hidden="1" customHeight="1">
      <c r="A192" s="68" t="s">
        <v>210</v>
      </c>
      <c r="B192" s="69" t="s">
        <v>242</v>
      </c>
      <c r="C192" s="25"/>
      <c r="D192" s="86"/>
      <c r="E192" s="33">
        <f t="shared" si="68"/>
        <v>10196</v>
      </c>
      <c r="F192" s="87">
        <f t="shared" ref="F192:BH192" si="73">SUM(F193:F206)</f>
        <v>4397</v>
      </c>
      <c r="G192" s="87">
        <f t="shared" si="73"/>
        <v>3148</v>
      </c>
      <c r="H192" s="87">
        <f t="shared" si="73"/>
        <v>2651</v>
      </c>
      <c r="I192" s="87">
        <f t="shared" si="73"/>
        <v>0</v>
      </c>
      <c r="J192" s="30">
        <f t="shared" si="69"/>
        <v>10196</v>
      </c>
      <c r="K192" s="88">
        <f t="shared" si="73"/>
        <v>4397</v>
      </c>
      <c r="L192" s="88">
        <f t="shared" si="73"/>
        <v>3148</v>
      </c>
      <c r="M192" s="88">
        <f t="shared" si="73"/>
        <v>2651</v>
      </c>
      <c r="N192" s="88">
        <f t="shared" si="73"/>
        <v>0</v>
      </c>
      <c r="O192" s="73">
        <f t="shared" si="73"/>
        <v>6804.6</v>
      </c>
      <c r="P192" s="73">
        <f t="shared" si="73"/>
        <v>10196</v>
      </c>
      <c r="Q192" s="73">
        <f t="shared" si="73"/>
        <v>4396.6000000000004</v>
      </c>
      <c r="R192" s="73">
        <f t="shared" si="73"/>
        <v>4397</v>
      </c>
      <c r="S192" s="89">
        <f t="shared" si="73"/>
        <v>14</v>
      </c>
      <c r="T192" s="89">
        <f t="shared" si="73"/>
        <v>14</v>
      </c>
      <c r="U192" s="89">
        <f t="shared" si="73"/>
        <v>14</v>
      </c>
      <c r="V192" s="89">
        <f t="shared" si="73"/>
        <v>11</v>
      </c>
      <c r="W192" s="89">
        <f t="shared" si="73"/>
        <v>11</v>
      </c>
      <c r="X192" s="73">
        <f t="shared" si="73"/>
        <v>15.5</v>
      </c>
      <c r="Y192" s="73">
        <f t="shared" si="73"/>
        <v>0</v>
      </c>
      <c r="Z192" s="73">
        <f t="shared" si="73"/>
        <v>0</v>
      </c>
      <c r="AA192" s="73">
        <f t="shared" si="73"/>
        <v>0</v>
      </c>
      <c r="AB192" s="73">
        <f t="shared" si="73"/>
        <v>0</v>
      </c>
      <c r="AC192" s="73">
        <f t="shared" si="73"/>
        <v>2</v>
      </c>
      <c r="AD192" s="73">
        <f t="shared" si="73"/>
        <v>0</v>
      </c>
      <c r="AE192" s="73">
        <f t="shared" si="73"/>
        <v>0</v>
      </c>
      <c r="AF192" s="73">
        <f t="shared" si="73"/>
        <v>0</v>
      </c>
      <c r="AG192" s="73">
        <f t="shared" si="73"/>
        <v>0</v>
      </c>
      <c r="AH192" s="73">
        <f t="shared" si="73"/>
        <v>0</v>
      </c>
      <c r="AI192" s="73">
        <f t="shared" si="73"/>
        <v>1</v>
      </c>
      <c r="AJ192" s="73">
        <f t="shared" si="73"/>
        <v>2</v>
      </c>
      <c r="AK192" s="73">
        <f t="shared" si="73"/>
        <v>1</v>
      </c>
      <c r="AL192" s="73">
        <f t="shared" si="73"/>
        <v>136.4</v>
      </c>
      <c r="AM192" s="73">
        <f t="shared" si="73"/>
        <v>0</v>
      </c>
      <c r="AN192" s="73">
        <f t="shared" si="73"/>
        <v>0</v>
      </c>
      <c r="AO192" s="73">
        <f t="shared" si="73"/>
        <v>0</v>
      </c>
      <c r="AP192" s="73">
        <f t="shared" si="73"/>
        <v>0</v>
      </c>
      <c r="AQ192" s="73">
        <f t="shared" si="73"/>
        <v>0</v>
      </c>
      <c r="AR192" s="73">
        <f t="shared" si="73"/>
        <v>0</v>
      </c>
      <c r="AS192" s="73">
        <f t="shared" si="73"/>
        <v>1.5</v>
      </c>
      <c r="AT192" s="73">
        <f t="shared" si="73"/>
        <v>1.5</v>
      </c>
      <c r="AU192" s="73">
        <f t="shared" si="73"/>
        <v>108</v>
      </c>
      <c r="AV192" s="73">
        <f t="shared" si="73"/>
        <v>0</v>
      </c>
      <c r="AW192" s="73">
        <f t="shared" si="73"/>
        <v>0</v>
      </c>
      <c r="AX192" s="73">
        <f t="shared" si="73"/>
        <v>0</v>
      </c>
      <c r="AY192" s="73">
        <f t="shared" si="73"/>
        <v>182.2</v>
      </c>
      <c r="AZ192" s="73">
        <f t="shared" si="73"/>
        <v>0</v>
      </c>
      <c r="BA192" s="73">
        <f t="shared" si="73"/>
        <v>0</v>
      </c>
      <c r="BB192" s="73">
        <f t="shared" si="73"/>
        <v>0</v>
      </c>
      <c r="BC192" s="73">
        <f t="shared" si="73"/>
        <v>0</v>
      </c>
      <c r="BD192" s="73">
        <f t="shared" si="73"/>
        <v>0</v>
      </c>
      <c r="BE192" s="73">
        <f t="shared" si="73"/>
        <v>0</v>
      </c>
      <c r="BF192" s="73">
        <f t="shared" si="73"/>
        <v>0</v>
      </c>
      <c r="BG192" s="73">
        <f t="shared" si="73"/>
        <v>8902.5</v>
      </c>
      <c r="BH192" s="73">
        <f t="shared" si="73"/>
        <v>200</v>
      </c>
    </row>
    <row r="193" spans="1:60" ht="30" hidden="1" customHeight="1">
      <c r="A193" s="47">
        <v>87</v>
      </c>
      <c r="B193" s="49" t="s">
        <v>126</v>
      </c>
      <c r="C193" s="36" t="s">
        <v>63</v>
      </c>
      <c r="D193" s="36" t="s">
        <v>73</v>
      </c>
      <c r="E193" s="33">
        <f t="shared" si="68"/>
        <v>2000</v>
      </c>
      <c r="F193" s="37"/>
      <c r="G193" s="37">
        <v>1000</v>
      </c>
      <c r="H193" s="37">
        <v>1000</v>
      </c>
      <c r="I193" s="37"/>
      <c r="J193" s="30">
        <f t="shared" si="69"/>
        <v>2000</v>
      </c>
      <c r="K193" s="26"/>
      <c r="L193" s="26">
        <v>1000</v>
      </c>
      <c r="M193" s="26">
        <v>1000</v>
      </c>
      <c r="N193" s="26"/>
      <c r="O193" s="26">
        <v>2000</v>
      </c>
      <c r="P193" s="26">
        <v>2000</v>
      </c>
      <c r="Q193" s="26"/>
      <c r="R193" s="26"/>
      <c r="S193" s="39">
        <v>1</v>
      </c>
      <c r="T193" s="39">
        <v>1</v>
      </c>
      <c r="U193" s="39">
        <v>1</v>
      </c>
      <c r="V193" s="39"/>
      <c r="W193" s="39"/>
      <c r="X193" s="43">
        <v>5.5</v>
      </c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38"/>
      <c r="AS193" s="38"/>
      <c r="AT193" s="38"/>
      <c r="AU193" s="38"/>
      <c r="AV193" s="38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</row>
    <row r="194" spans="1:60" ht="30" hidden="1" customHeight="1">
      <c r="A194" s="47">
        <v>87</v>
      </c>
      <c r="B194" s="49" t="s">
        <v>126</v>
      </c>
      <c r="C194" s="36" t="s">
        <v>70</v>
      </c>
      <c r="D194" s="36" t="s">
        <v>79</v>
      </c>
      <c r="E194" s="33">
        <f t="shared" si="68"/>
        <v>125</v>
      </c>
      <c r="F194" s="37">
        <v>125</v>
      </c>
      <c r="G194" s="37"/>
      <c r="H194" s="37"/>
      <c r="I194" s="37"/>
      <c r="J194" s="30">
        <f t="shared" si="69"/>
        <v>125</v>
      </c>
      <c r="K194" s="26">
        <v>125</v>
      </c>
      <c r="L194" s="26"/>
      <c r="M194" s="26"/>
      <c r="N194" s="26"/>
      <c r="O194" s="26">
        <v>125</v>
      </c>
      <c r="P194" s="26">
        <v>125</v>
      </c>
      <c r="Q194" s="26">
        <v>125</v>
      </c>
      <c r="R194" s="26">
        <v>125</v>
      </c>
      <c r="S194" s="39">
        <v>1</v>
      </c>
      <c r="T194" s="39">
        <v>1</v>
      </c>
      <c r="U194" s="39">
        <v>1</v>
      </c>
      <c r="V194" s="39">
        <v>1</v>
      </c>
      <c r="W194" s="39">
        <v>1</v>
      </c>
      <c r="X194" s="26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>
        <v>1</v>
      </c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</row>
    <row r="195" spans="1:60" ht="30" hidden="1" customHeight="1">
      <c r="A195" s="47">
        <v>88</v>
      </c>
      <c r="B195" s="49" t="s">
        <v>127</v>
      </c>
      <c r="C195" s="36" t="s">
        <v>72</v>
      </c>
      <c r="D195" s="36" t="s">
        <v>92</v>
      </c>
      <c r="E195" s="33">
        <f t="shared" si="68"/>
        <v>51</v>
      </c>
      <c r="F195" s="41">
        <v>38</v>
      </c>
      <c r="G195" s="41">
        <v>13</v>
      </c>
      <c r="H195" s="41"/>
      <c r="I195" s="41"/>
      <c r="J195" s="30">
        <f t="shared" si="69"/>
        <v>51</v>
      </c>
      <c r="K195" s="38">
        <v>38</v>
      </c>
      <c r="L195" s="38">
        <v>13</v>
      </c>
      <c r="M195" s="38"/>
      <c r="N195" s="38"/>
      <c r="O195" s="38">
        <v>51</v>
      </c>
      <c r="P195" s="38">
        <v>51</v>
      </c>
      <c r="Q195" s="38">
        <v>38</v>
      </c>
      <c r="R195" s="38">
        <v>38</v>
      </c>
      <c r="S195" s="42">
        <v>1</v>
      </c>
      <c r="T195" s="42">
        <v>1</v>
      </c>
      <c r="U195" s="42">
        <v>1</v>
      </c>
      <c r="V195" s="42">
        <v>1</v>
      </c>
      <c r="W195" s="39">
        <v>1</v>
      </c>
      <c r="X195" s="26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40"/>
      <c r="AK195" s="40"/>
      <c r="AL195" s="40">
        <v>3.3</v>
      </c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>
        <v>400</v>
      </c>
      <c r="BH195" s="40"/>
    </row>
    <row r="196" spans="1:60" ht="30" hidden="1" customHeight="1">
      <c r="A196" s="47">
        <v>89</v>
      </c>
      <c r="B196" s="49" t="s">
        <v>128</v>
      </c>
      <c r="C196" s="36" t="s">
        <v>71</v>
      </c>
      <c r="D196" s="36" t="s">
        <v>88</v>
      </c>
      <c r="E196" s="33">
        <f t="shared" si="68"/>
        <v>81</v>
      </c>
      <c r="F196" s="37">
        <v>81</v>
      </c>
      <c r="G196" s="37"/>
      <c r="H196" s="37"/>
      <c r="I196" s="37"/>
      <c r="J196" s="30">
        <f t="shared" si="69"/>
        <v>81</v>
      </c>
      <c r="K196" s="26">
        <v>81</v>
      </c>
      <c r="L196" s="26"/>
      <c r="M196" s="26"/>
      <c r="N196" s="26"/>
      <c r="O196" s="26">
        <v>81</v>
      </c>
      <c r="P196" s="26">
        <v>81</v>
      </c>
      <c r="Q196" s="26">
        <v>81</v>
      </c>
      <c r="R196" s="26">
        <v>81</v>
      </c>
      <c r="S196" s="39">
        <v>1</v>
      </c>
      <c r="T196" s="39">
        <v>1</v>
      </c>
      <c r="U196" s="39">
        <v>1</v>
      </c>
      <c r="V196" s="39">
        <v>1</v>
      </c>
      <c r="W196" s="39">
        <v>1</v>
      </c>
      <c r="X196" s="26"/>
      <c r="Y196" s="38"/>
      <c r="Z196" s="38"/>
      <c r="AA196" s="38"/>
      <c r="AB196" s="38"/>
      <c r="AC196" s="38">
        <v>1</v>
      </c>
      <c r="AD196" s="38"/>
      <c r="AE196" s="38"/>
      <c r="AF196" s="38"/>
      <c r="AG196" s="38"/>
      <c r="AH196" s="38"/>
      <c r="AI196" s="38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>
        <v>26.2</v>
      </c>
      <c r="AZ196" s="40"/>
      <c r="BA196" s="40"/>
      <c r="BB196" s="40"/>
      <c r="BC196" s="40"/>
      <c r="BD196" s="40"/>
      <c r="BE196" s="40"/>
      <c r="BF196" s="40"/>
      <c r="BG196" s="40"/>
      <c r="BH196" s="40"/>
    </row>
    <row r="197" spans="1:60" ht="30" hidden="1" customHeight="1">
      <c r="A197" s="47">
        <v>89</v>
      </c>
      <c r="B197" s="49" t="s">
        <v>128</v>
      </c>
      <c r="C197" s="36" t="s">
        <v>72</v>
      </c>
      <c r="D197" s="36" t="s">
        <v>92</v>
      </c>
      <c r="E197" s="33">
        <f t="shared" si="68"/>
        <v>51</v>
      </c>
      <c r="F197" s="41">
        <v>38</v>
      </c>
      <c r="G197" s="41">
        <v>13</v>
      </c>
      <c r="H197" s="41"/>
      <c r="I197" s="41"/>
      <c r="J197" s="30">
        <f t="shared" si="69"/>
        <v>51</v>
      </c>
      <c r="K197" s="38">
        <v>38</v>
      </c>
      <c r="L197" s="38">
        <v>13</v>
      </c>
      <c r="M197" s="38"/>
      <c r="N197" s="38"/>
      <c r="O197" s="38">
        <v>51</v>
      </c>
      <c r="P197" s="38">
        <v>51</v>
      </c>
      <c r="Q197" s="38">
        <v>38</v>
      </c>
      <c r="R197" s="38">
        <v>38</v>
      </c>
      <c r="S197" s="42">
        <v>1</v>
      </c>
      <c r="T197" s="42">
        <v>1</v>
      </c>
      <c r="U197" s="42">
        <v>1</v>
      </c>
      <c r="V197" s="42">
        <v>1</v>
      </c>
      <c r="W197" s="39">
        <v>1</v>
      </c>
      <c r="X197" s="26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40"/>
      <c r="AK197" s="40"/>
      <c r="AL197" s="40">
        <v>3</v>
      </c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>
        <v>15</v>
      </c>
      <c r="BH197" s="40"/>
    </row>
    <row r="198" spans="1:60" ht="30" hidden="1" customHeight="1">
      <c r="A198" s="47">
        <v>90</v>
      </c>
      <c r="B198" s="49" t="s">
        <v>129</v>
      </c>
      <c r="C198" s="36" t="s">
        <v>72</v>
      </c>
      <c r="D198" s="36" t="s">
        <v>92</v>
      </c>
      <c r="E198" s="33">
        <f t="shared" si="68"/>
        <v>65</v>
      </c>
      <c r="F198" s="41">
        <v>48</v>
      </c>
      <c r="G198" s="41">
        <v>17</v>
      </c>
      <c r="H198" s="41"/>
      <c r="I198" s="41"/>
      <c r="J198" s="30">
        <f t="shared" si="69"/>
        <v>65</v>
      </c>
      <c r="K198" s="38">
        <v>48</v>
      </c>
      <c r="L198" s="38">
        <v>17</v>
      </c>
      <c r="M198" s="38"/>
      <c r="N198" s="38"/>
      <c r="O198" s="38">
        <v>65</v>
      </c>
      <c r="P198" s="38">
        <v>65</v>
      </c>
      <c r="Q198" s="38">
        <v>48</v>
      </c>
      <c r="R198" s="38">
        <v>48</v>
      </c>
      <c r="S198" s="42">
        <v>1</v>
      </c>
      <c r="T198" s="42">
        <v>1</v>
      </c>
      <c r="U198" s="42">
        <v>1</v>
      </c>
      <c r="V198" s="42"/>
      <c r="W198" s="39"/>
      <c r="X198" s="26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40"/>
      <c r="AK198" s="40"/>
      <c r="AL198" s="40">
        <v>0.6</v>
      </c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>
        <v>2400</v>
      </c>
      <c r="BH198" s="40"/>
    </row>
    <row r="199" spans="1:60" ht="30" hidden="1" customHeight="1">
      <c r="A199" s="47">
        <v>91</v>
      </c>
      <c r="B199" s="49" t="s">
        <v>130</v>
      </c>
      <c r="C199" s="36" t="s">
        <v>72</v>
      </c>
      <c r="D199" s="90" t="s">
        <v>92</v>
      </c>
      <c r="E199" s="33">
        <f t="shared" si="68"/>
        <v>32</v>
      </c>
      <c r="F199" s="41">
        <v>24</v>
      </c>
      <c r="G199" s="41">
        <v>8</v>
      </c>
      <c r="H199" s="41"/>
      <c r="I199" s="41"/>
      <c r="J199" s="30">
        <f t="shared" si="69"/>
        <v>32</v>
      </c>
      <c r="K199" s="38">
        <v>24</v>
      </c>
      <c r="L199" s="38">
        <v>8</v>
      </c>
      <c r="M199" s="38"/>
      <c r="N199" s="38"/>
      <c r="O199" s="38">
        <v>32</v>
      </c>
      <c r="P199" s="38">
        <v>32</v>
      </c>
      <c r="Q199" s="38">
        <v>24</v>
      </c>
      <c r="R199" s="38">
        <v>24</v>
      </c>
      <c r="S199" s="42">
        <v>1</v>
      </c>
      <c r="T199" s="42">
        <v>1</v>
      </c>
      <c r="U199" s="42">
        <v>1</v>
      </c>
      <c r="V199" s="42">
        <v>1</v>
      </c>
      <c r="W199" s="39">
        <v>1</v>
      </c>
      <c r="X199" s="26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>
        <v>177.5</v>
      </c>
      <c r="BH199" s="40"/>
    </row>
    <row r="200" spans="1:60" ht="30" hidden="1" customHeight="1">
      <c r="A200" s="47">
        <v>92</v>
      </c>
      <c r="B200" s="49" t="s">
        <v>131</v>
      </c>
      <c r="C200" s="36" t="s">
        <v>63</v>
      </c>
      <c r="D200" s="36" t="s">
        <v>73</v>
      </c>
      <c r="E200" s="33">
        <f t="shared" ref="E200:E238" si="74">SUM(F200:I200)</f>
        <v>4100</v>
      </c>
      <c r="F200" s="37">
        <v>1100</v>
      </c>
      <c r="G200" s="37">
        <v>1500</v>
      </c>
      <c r="H200" s="37">
        <v>1500</v>
      </c>
      <c r="I200" s="37">
        <v>0</v>
      </c>
      <c r="J200" s="30">
        <f t="shared" ref="J200:J238" si="75">SUM(K200:N200)</f>
        <v>4100</v>
      </c>
      <c r="K200" s="26">
        <v>1100</v>
      </c>
      <c r="L200" s="26">
        <v>1500</v>
      </c>
      <c r="M200" s="26">
        <v>1500</v>
      </c>
      <c r="N200" s="26"/>
      <c r="O200" s="26">
        <v>1418</v>
      </c>
      <c r="P200" s="26">
        <v>4100</v>
      </c>
      <c r="Q200" s="26">
        <v>1100</v>
      </c>
      <c r="R200" s="26">
        <v>1100</v>
      </c>
      <c r="S200" s="39">
        <v>1</v>
      </c>
      <c r="T200" s="39">
        <v>1</v>
      </c>
      <c r="U200" s="39">
        <v>1</v>
      </c>
      <c r="V200" s="39">
        <v>0</v>
      </c>
      <c r="W200" s="39">
        <v>0</v>
      </c>
      <c r="X200" s="26">
        <v>10</v>
      </c>
      <c r="Y200" s="38"/>
      <c r="Z200" s="46"/>
      <c r="AA200" s="38"/>
      <c r="AB200" s="46"/>
      <c r="AC200" s="46"/>
      <c r="AD200" s="38"/>
      <c r="AE200" s="46"/>
      <c r="AF200" s="46"/>
      <c r="AG200" s="46"/>
      <c r="AH200" s="46"/>
      <c r="AI200" s="38"/>
      <c r="AJ200" s="38"/>
      <c r="AK200" s="40"/>
      <c r="AL200" s="40"/>
      <c r="AM200" s="40"/>
      <c r="AN200" s="40"/>
      <c r="AO200" s="46"/>
      <c r="AP200" s="40"/>
      <c r="AQ200" s="40"/>
      <c r="AR200" s="40"/>
      <c r="AS200" s="40"/>
      <c r="AT200" s="40"/>
      <c r="AU200" s="46"/>
      <c r="AV200" s="40"/>
      <c r="AW200" s="40"/>
      <c r="AX200" s="40"/>
      <c r="AY200" s="40"/>
      <c r="AZ200" s="40"/>
      <c r="BA200" s="40"/>
      <c r="BB200" s="40"/>
      <c r="BC200" s="40"/>
      <c r="BD200" s="46"/>
      <c r="BE200" s="46"/>
      <c r="BF200" s="40"/>
      <c r="BG200" s="40"/>
      <c r="BH200" s="40"/>
    </row>
    <row r="201" spans="1:60" ht="30" hidden="1" customHeight="1">
      <c r="A201" s="47">
        <v>92</v>
      </c>
      <c r="B201" s="49" t="s">
        <v>131</v>
      </c>
      <c r="C201" s="36" t="s">
        <v>70</v>
      </c>
      <c r="D201" s="36" t="s">
        <v>84</v>
      </c>
      <c r="E201" s="33">
        <f t="shared" si="74"/>
        <v>200</v>
      </c>
      <c r="F201" s="37">
        <v>200</v>
      </c>
      <c r="G201" s="37"/>
      <c r="H201" s="37"/>
      <c r="I201" s="37"/>
      <c r="J201" s="30">
        <f t="shared" si="75"/>
        <v>200</v>
      </c>
      <c r="K201" s="26">
        <v>200</v>
      </c>
      <c r="L201" s="26"/>
      <c r="M201" s="26"/>
      <c r="N201" s="26"/>
      <c r="O201" s="26">
        <v>199.6</v>
      </c>
      <c r="P201" s="26">
        <v>200</v>
      </c>
      <c r="Q201" s="26">
        <v>199.6</v>
      </c>
      <c r="R201" s="26">
        <v>200</v>
      </c>
      <c r="S201" s="39">
        <v>1</v>
      </c>
      <c r="T201" s="39">
        <v>1</v>
      </c>
      <c r="U201" s="39">
        <v>1</v>
      </c>
      <c r="V201" s="39">
        <v>1</v>
      </c>
      <c r="W201" s="39">
        <v>1</v>
      </c>
      <c r="X201" s="26"/>
      <c r="Y201" s="38"/>
      <c r="Z201" s="46"/>
      <c r="AA201" s="38"/>
      <c r="AB201" s="46"/>
      <c r="AC201" s="46"/>
      <c r="AD201" s="38"/>
      <c r="AE201" s="46"/>
      <c r="AF201" s="46"/>
      <c r="AG201" s="46"/>
      <c r="AH201" s="46"/>
      <c r="AI201" s="53"/>
      <c r="AJ201" s="40">
        <v>1</v>
      </c>
      <c r="AK201" s="53"/>
      <c r="AL201" s="40"/>
      <c r="AM201" s="40"/>
      <c r="AN201" s="40"/>
      <c r="AO201" s="46"/>
      <c r="AP201" s="40"/>
      <c r="AQ201" s="40"/>
      <c r="AR201" s="40"/>
      <c r="AS201" s="40"/>
      <c r="AT201" s="40"/>
      <c r="AU201" s="46"/>
      <c r="AV201" s="40"/>
      <c r="AW201" s="40"/>
      <c r="AX201" s="40"/>
      <c r="AY201" s="40"/>
      <c r="AZ201" s="40"/>
      <c r="BA201" s="40"/>
      <c r="BB201" s="40"/>
      <c r="BC201" s="40"/>
      <c r="BD201" s="46"/>
      <c r="BE201" s="46"/>
      <c r="BF201" s="40"/>
      <c r="BG201" s="40">
        <v>510</v>
      </c>
      <c r="BH201" s="40">
        <v>200</v>
      </c>
    </row>
    <row r="202" spans="1:60" ht="30" hidden="1" customHeight="1">
      <c r="A202" s="47">
        <v>92</v>
      </c>
      <c r="B202" s="49" t="s">
        <v>131</v>
      </c>
      <c r="C202" s="36" t="s">
        <v>72</v>
      </c>
      <c r="D202" s="36" t="s">
        <v>92</v>
      </c>
      <c r="E202" s="33">
        <f t="shared" si="74"/>
        <v>162</v>
      </c>
      <c r="F202" s="41">
        <v>120</v>
      </c>
      <c r="G202" s="41">
        <v>42</v>
      </c>
      <c r="H202" s="41"/>
      <c r="I202" s="41"/>
      <c r="J202" s="30">
        <f t="shared" si="75"/>
        <v>162</v>
      </c>
      <c r="K202" s="38">
        <v>120</v>
      </c>
      <c r="L202" s="38">
        <v>42</v>
      </c>
      <c r="M202" s="38"/>
      <c r="N202" s="38"/>
      <c r="O202" s="38">
        <v>120</v>
      </c>
      <c r="P202" s="38">
        <v>162</v>
      </c>
      <c r="Q202" s="38">
        <v>120</v>
      </c>
      <c r="R202" s="38">
        <v>120</v>
      </c>
      <c r="S202" s="39">
        <v>1</v>
      </c>
      <c r="T202" s="39">
        <v>1</v>
      </c>
      <c r="U202" s="39">
        <v>1</v>
      </c>
      <c r="V202" s="39">
        <v>1</v>
      </c>
      <c r="W202" s="39">
        <v>1</v>
      </c>
      <c r="X202" s="26"/>
      <c r="Y202" s="38"/>
      <c r="Z202" s="46"/>
      <c r="AA202" s="38"/>
      <c r="AB202" s="46"/>
      <c r="AC202" s="46"/>
      <c r="AD202" s="38"/>
      <c r="AE202" s="46"/>
      <c r="AF202" s="46"/>
      <c r="AG202" s="46"/>
      <c r="AH202" s="46"/>
      <c r="AI202" s="38"/>
      <c r="AJ202" s="38"/>
      <c r="AK202" s="40"/>
      <c r="AL202" s="40">
        <v>5.5</v>
      </c>
      <c r="AM202" s="40"/>
      <c r="AN202" s="53"/>
      <c r="AO202" s="46"/>
      <c r="AP202" s="40"/>
      <c r="AQ202" s="40"/>
      <c r="AR202" s="40"/>
      <c r="AS202" s="40"/>
      <c r="AT202" s="40"/>
      <c r="AU202" s="46"/>
      <c r="AV202" s="40"/>
      <c r="AW202" s="40"/>
      <c r="AX202" s="40"/>
      <c r="AY202" s="40"/>
      <c r="AZ202" s="40"/>
      <c r="BA202" s="40"/>
      <c r="BB202" s="40"/>
      <c r="BC202" s="40"/>
      <c r="BD202" s="46"/>
      <c r="BE202" s="46"/>
      <c r="BF202" s="40"/>
      <c r="BG202" s="40"/>
      <c r="BH202" s="40"/>
    </row>
    <row r="203" spans="1:60" ht="30" hidden="1" customHeight="1">
      <c r="A203" s="47">
        <v>93</v>
      </c>
      <c r="B203" s="49" t="s">
        <v>132</v>
      </c>
      <c r="C203" s="91" t="s">
        <v>66</v>
      </c>
      <c r="D203" s="91" t="s">
        <v>75</v>
      </c>
      <c r="E203" s="33">
        <f t="shared" si="74"/>
        <v>1286</v>
      </c>
      <c r="F203" s="37">
        <v>1021</v>
      </c>
      <c r="G203" s="37">
        <v>114</v>
      </c>
      <c r="H203" s="37">
        <v>151</v>
      </c>
      <c r="I203" s="37"/>
      <c r="J203" s="30">
        <f t="shared" si="75"/>
        <v>1286</v>
      </c>
      <c r="K203" s="26">
        <v>1021</v>
      </c>
      <c r="L203" s="26">
        <v>114</v>
      </c>
      <c r="M203" s="26">
        <v>151</v>
      </c>
      <c r="N203" s="26"/>
      <c r="O203" s="26">
        <v>1060</v>
      </c>
      <c r="P203" s="26">
        <v>1286</v>
      </c>
      <c r="Q203" s="26">
        <v>1021</v>
      </c>
      <c r="R203" s="26">
        <v>1021</v>
      </c>
      <c r="S203" s="39">
        <v>1</v>
      </c>
      <c r="T203" s="39">
        <v>1</v>
      </c>
      <c r="U203" s="39">
        <v>1</v>
      </c>
      <c r="V203" s="39">
        <v>1</v>
      </c>
      <c r="W203" s="39">
        <v>1</v>
      </c>
      <c r="X203" s="26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>
        <v>1</v>
      </c>
      <c r="AL203" s="38"/>
      <c r="AM203" s="38"/>
      <c r="AN203" s="38"/>
      <c r="AO203" s="38"/>
      <c r="AP203" s="38"/>
      <c r="AQ203" s="38"/>
      <c r="AR203" s="38"/>
      <c r="AS203" s="38">
        <v>1.5</v>
      </c>
      <c r="AT203" s="38">
        <v>1.5</v>
      </c>
      <c r="AU203" s="38">
        <v>108</v>
      </c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>
        <v>720</v>
      </c>
      <c r="BH203" s="38"/>
    </row>
    <row r="204" spans="1:60" ht="30" hidden="1" customHeight="1">
      <c r="A204" s="47">
        <v>93</v>
      </c>
      <c r="B204" s="49" t="s">
        <v>132</v>
      </c>
      <c r="C204" s="92" t="s">
        <v>70</v>
      </c>
      <c r="D204" s="92" t="s">
        <v>84</v>
      </c>
      <c r="E204" s="33">
        <f t="shared" si="74"/>
        <v>200</v>
      </c>
      <c r="F204" s="37">
        <v>200</v>
      </c>
      <c r="G204" s="37"/>
      <c r="H204" s="37"/>
      <c r="I204" s="37"/>
      <c r="J204" s="30">
        <f t="shared" si="75"/>
        <v>200</v>
      </c>
      <c r="K204" s="26">
        <v>200</v>
      </c>
      <c r="L204" s="26"/>
      <c r="M204" s="26"/>
      <c r="N204" s="26"/>
      <c r="O204" s="26">
        <v>200</v>
      </c>
      <c r="P204" s="26">
        <v>200</v>
      </c>
      <c r="Q204" s="26">
        <v>200</v>
      </c>
      <c r="R204" s="26">
        <v>200</v>
      </c>
      <c r="S204" s="39">
        <v>1</v>
      </c>
      <c r="T204" s="39">
        <v>1</v>
      </c>
      <c r="U204" s="39">
        <v>1</v>
      </c>
      <c r="V204" s="39">
        <v>1</v>
      </c>
      <c r="W204" s="39">
        <v>1</v>
      </c>
      <c r="X204" s="26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>
        <v>1</v>
      </c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</row>
    <row r="205" spans="1:60" ht="30" hidden="1" customHeight="1">
      <c r="A205" s="47">
        <v>93</v>
      </c>
      <c r="B205" s="49" t="s">
        <v>132</v>
      </c>
      <c r="C205" s="36" t="s">
        <v>71</v>
      </c>
      <c r="D205" s="36" t="s">
        <v>88</v>
      </c>
      <c r="E205" s="33">
        <f t="shared" si="74"/>
        <v>135</v>
      </c>
      <c r="F205" s="37">
        <v>135</v>
      </c>
      <c r="G205" s="37"/>
      <c r="H205" s="37"/>
      <c r="I205" s="37"/>
      <c r="J205" s="30">
        <f t="shared" si="75"/>
        <v>135</v>
      </c>
      <c r="K205" s="26">
        <v>135</v>
      </c>
      <c r="L205" s="26"/>
      <c r="M205" s="26"/>
      <c r="N205" s="26"/>
      <c r="O205" s="26">
        <v>135</v>
      </c>
      <c r="P205" s="26">
        <v>135</v>
      </c>
      <c r="Q205" s="26">
        <v>135</v>
      </c>
      <c r="R205" s="26">
        <v>135</v>
      </c>
      <c r="S205" s="39">
        <v>1</v>
      </c>
      <c r="T205" s="39">
        <v>1</v>
      </c>
      <c r="U205" s="39">
        <v>1</v>
      </c>
      <c r="V205" s="39">
        <v>1</v>
      </c>
      <c r="W205" s="39">
        <v>1</v>
      </c>
      <c r="X205" s="26"/>
      <c r="Y205" s="38"/>
      <c r="Z205" s="38"/>
      <c r="AA205" s="38"/>
      <c r="AB205" s="38"/>
      <c r="AC205" s="38">
        <v>1</v>
      </c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>
        <v>156</v>
      </c>
      <c r="AZ205" s="38"/>
      <c r="BA205" s="38"/>
      <c r="BB205" s="38"/>
      <c r="BC205" s="38"/>
      <c r="BD205" s="38"/>
      <c r="BE205" s="38"/>
      <c r="BF205" s="38"/>
      <c r="BG205" s="38"/>
      <c r="BH205" s="38"/>
    </row>
    <row r="206" spans="1:60" ht="30" hidden="1" customHeight="1">
      <c r="A206" s="47">
        <v>93</v>
      </c>
      <c r="B206" s="49" t="s">
        <v>132</v>
      </c>
      <c r="C206" s="91" t="s">
        <v>72</v>
      </c>
      <c r="D206" s="91" t="s">
        <v>92</v>
      </c>
      <c r="E206" s="33">
        <f t="shared" si="74"/>
        <v>1708</v>
      </c>
      <c r="F206" s="41">
        <v>1267</v>
      </c>
      <c r="G206" s="41">
        <v>441</v>
      </c>
      <c r="H206" s="41"/>
      <c r="I206" s="41"/>
      <c r="J206" s="30">
        <f t="shared" si="75"/>
        <v>1708</v>
      </c>
      <c r="K206" s="38">
        <v>1267</v>
      </c>
      <c r="L206" s="38">
        <v>441</v>
      </c>
      <c r="M206" s="38"/>
      <c r="N206" s="38"/>
      <c r="O206" s="38">
        <v>1267</v>
      </c>
      <c r="P206" s="38">
        <v>1708</v>
      </c>
      <c r="Q206" s="38">
        <v>1267</v>
      </c>
      <c r="R206" s="38">
        <v>1267</v>
      </c>
      <c r="S206" s="42">
        <v>1</v>
      </c>
      <c r="T206" s="42">
        <v>1</v>
      </c>
      <c r="U206" s="42">
        <v>1</v>
      </c>
      <c r="V206" s="42">
        <v>1</v>
      </c>
      <c r="W206" s="39">
        <v>1</v>
      </c>
      <c r="X206" s="26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>
        <v>124</v>
      </c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>
        <v>4680</v>
      </c>
      <c r="BH206" s="38"/>
    </row>
    <row r="207" spans="1:60" s="13" customFormat="1" ht="30" hidden="1" customHeight="1">
      <c r="A207" s="68" t="s">
        <v>211</v>
      </c>
      <c r="B207" s="93" t="s">
        <v>243</v>
      </c>
      <c r="C207" s="25"/>
      <c r="D207" s="86"/>
      <c r="E207" s="33">
        <f t="shared" si="74"/>
        <v>46178</v>
      </c>
      <c r="F207" s="56">
        <f t="shared" ref="F207:BH207" si="76">SUM(F208:F233)</f>
        <v>27234</v>
      </c>
      <c r="G207" s="56">
        <f t="shared" si="76"/>
        <v>10095</v>
      </c>
      <c r="H207" s="56">
        <f t="shared" si="76"/>
        <v>8849</v>
      </c>
      <c r="I207" s="56">
        <f t="shared" si="76"/>
        <v>0</v>
      </c>
      <c r="J207" s="30">
        <f t="shared" si="75"/>
        <v>46178</v>
      </c>
      <c r="K207" s="46">
        <f t="shared" si="76"/>
        <v>27234</v>
      </c>
      <c r="L207" s="46">
        <f t="shared" si="76"/>
        <v>10095</v>
      </c>
      <c r="M207" s="46">
        <f t="shared" si="76"/>
        <v>8849</v>
      </c>
      <c r="N207" s="46">
        <f t="shared" si="76"/>
        <v>0</v>
      </c>
      <c r="O207" s="46">
        <f t="shared" si="76"/>
        <v>42615.199999999997</v>
      </c>
      <c r="P207" s="46">
        <f t="shared" si="76"/>
        <v>46178</v>
      </c>
      <c r="Q207" s="46">
        <f t="shared" si="76"/>
        <v>27207.3</v>
      </c>
      <c r="R207" s="46">
        <f t="shared" si="76"/>
        <v>27234</v>
      </c>
      <c r="S207" s="56">
        <f t="shared" si="76"/>
        <v>30</v>
      </c>
      <c r="T207" s="56">
        <f t="shared" si="76"/>
        <v>30</v>
      </c>
      <c r="U207" s="56">
        <f t="shared" si="76"/>
        <v>30</v>
      </c>
      <c r="V207" s="56">
        <f t="shared" si="76"/>
        <v>28</v>
      </c>
      <c r="W207" s="56">
        <f t="shared" si="76"/>
        <v>28</v>
      </c>
      <c r="X207" s="46">
        <f t="shared" si="76"/>
        <v>38.200000000000003</v>
      </c>
      <c r="Y207" s="46">
        <f t="shared" si="76"/>
        <v>0</v>
      </c>
      <c r="Z207" s="46">
        <f t="shared" si="76"/>
        <v>0</v>
      </c>
      <c r="AA207" s="46">
        <f t="shared" si="76"/>
        <v>0</v>
      </c>
      <c r="AB207" s="46">
        <f t="shared" si="76"/>
        <v>0</v>
      </c>
      <c r="AC207" s="46">
        <f t="shared" si="76"/>
        <v>2</v>
      </c>
      <c r="AD207" s="46">
        <f t="shared" si="76"/>
        <v>0</v>
      </c>
      <c r="AE207" s="46">
        <f t="shared" si="76"/>
        <v>0</v>
      </c>
      <c r="AF207" s="46">
        <f t="shared" si="76"/>
        <v>0</v>
      </c>
      <c r="AG207" s="46">
        <f t="shared" si="76"/>
        <v>0</v>
      </c>
      <c r="AH207" s="46">
        <f t="shared" si="76"/>
        <v>1</v>
      </c>
      <c r="AI207" s="46">
        <f t="shared" si="76"/>
        <v>2</v>
      </c>
      <c r="AJ207" s="46">
        <f t="shared" si="76"/>
        <v>0</v>
      </c>
      <c r="AK207" s="46">
        <f t="shared" si="76"/>
        <v>4</v>
      </c>
      <c r="AL207" s="46">
        <f t="shared" si="76"/>
        <v>146.1</v>
      </c>
      <c r="AM207" s="46">
        <f t="shared" si="76"/>
        <v>0</v>
      </c>
      <c r="AN207" s="46">
        <f t="shared" si="76"/>
        <v>391.6</v>
      </c>
      <c r="AO207" s="46">
        <f t="shared" si="76"/>
        <v>210</v>
      </c>
      <c r="AP207" s="46">
        <f t="shared" si="76"/>
        <v>0</v>
      </c>
      <c r="AQ207" s="46">
        <f t="shared" si="76"/>
        <v>0</v>
      </c>
      <c r="AR207" s="46">
        <f t="shared" si="76"/>
        <v>0</v>
      </c>
      <c r="AS207" s="46">
        <f t="shared" si="76"/>
        <v>1.4</v>
      </c>
      <c r="AT207" s="46">
        <f t="shared" si="76"/>
        <v>55.6</v>
      </c>
      <c r="AU207" s="46">
        <f t="shared" si="76"/>
        <v>1352.8</v>
      </c>
      <c r="AV207" s="46">
        <f t="shared" si="76"/>
        <v>61</v>
      </c>
      <c r="AW207" s="46">
        <f t="shared" si="76"/>
        <v>8.8999999999999986</v>
      </c>
      <c r="AX207" s="46">
        <f t="shared" si="76"/>
        <v>0</v>
      </c>
      <c r="AY207" s="46">
        <f t="shared" si="76"/>
        <v>134.4</v>
      </c>
      <c r="AZ207" s="46">
        <f t="shared" si="76"/>
        <v>0</v>
      </c>
      <c r="BA207" s="46">
        <f t="shared" si="76"/>
        <v>0</v>
      </c>
      <c r="BB207" s="46">
        <f t="shared" si="76"/>
        <v>0</v>
      </c>
      <c r="BC207" s="46">
        <f t="shared" si="76"/>
        <v>0</v>
      </c>
      <c r="BD207" s="46">
        <f t="shared" si="76"/>
        <v>0</v>
      </c>
      <c r="BE207" s="46">
        <f t="shared" si="76"/>
        <v>0</v>
      </c>
      <c r="BF207" s="46">
        <f t="shared" si="76"/>
        <v>0</v>
      </c>
      <c r="BG207" s="46">
        <f t="shared" si="76"/>
        <v>3312</v>
      </c>
      <c r="BH207" s="46">
        <f t="shared" si="76"/>
        <v>0</v>
      </c>
    </row>
    <row r="208" spans="1:60" ht="30" hidden="1" customHeight="1">
      <c r="A208" s="47">
        <v>94</v>
      </c>
      <c r="B208" s="48" t="s">
        <v>229</v>
      </c>
      <c r="C208" s="50" t="s">
        <v>63</v>
      </c>
      <c r="D208" s="50" t="s">
        <v>73</v>
      </c>
      <c r="E208" s="33">
        <f t="shared" si="74"/>
        <v>6500</v>
      </c>
      <c r="F208" s="94">
        <v>1500</v>
      </c>
      <c r="G208" s="94">
        <v>2000</v>
      </c>
      <c r="H208" s="94">
        <v>3000</v>
      </c>
      <c r="I208" s="94"/>
      <c r="J208" s="30">
        <f t="shared" si="75"/>
        <v>6500</v>
      </c>
      <c r="K208" s="26">
        <v>1500</v>
      </c>
      <c r="L208" s="26">
        <v>2000</v>
      </c>
      <c r="M208" s="26">
        <v>3000</v>
      </c>
      <c r="N208" s="53"/>
      <c r="O208" s="26">
        <v>6500</v>
      </c>
      <c r="P208" s="26">
        <v>6500</v>
      </c>
      <c r="Q208" s="26">
        <v>1500</v>
      </c>
      <c r="R208" s="26">
        <v>1500</v>
      </c>
      <c r="S208" s="94">
        <v>1</v>
      </c>
      <c r="T208" s="94">
        <v>1</v>
      </c>
      <c r="U208" s="94">
        <v>1</v>
      </c>
      <c r="V208" s="94">
        <v>1</v>
      </c>
      <c r="W208" s="94">
        <v>1</v>
      </c>
      <c r="X208" s="43">
        <v>18</v>
      </c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6"/>
      <c r="AS208" s="96"/>
      <c r="AT208" s="96"/>
      <c r="AU208" s="96"/>
      <c r="AV208" s="96">
        <v>7.2</v>
      </c>
      <c r="AW208" s="44">
        <v>2</v>
      </c>
      <c r="AX208" s="97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</row>
    <row r="209" spans="1:60" ht="30" hidden="1" customHeight="1">
      <c r="A209" s="47">
        <v>94</v>
      </c>
      <c r="B209" s="48" t="s">
        <v>229</v>
      </c>
      <c r="C209" s="50" t="s">
        <v>70</v>
      </c>
      <c r="D209" s="50" t="s">
        <v>79</v>
      </c>
      <c r="E209" s="33">
        <f t="shared" si="74"/>
        <v>125</v>
      </c>
      <c r="F209" s="94">
        <v>125</v>
      </c>
      <c r="G209" s="94"/>
      <c r="H209" s="94"/>
      <c r="I209" s="94"/>
      <c r="J209" s="30">
        <f t="shared" si="75"/>
        <v>125</v>
      </c>
      <c r="K209" s="26">
        <v>125</v>
      </c>
      <c r="L209" s="26"/>
      <c r="M209" s="26"/>
      <c r="N209" s="26"/>
      <c r="O209" s="26">
        <v>125</v>
      </c>
      <c r="P209" s="26">
        <v>125</v>
      </c>
      <c r="Q209" s="26">
        <v>125</v>
      </c>
      <c r="R209" s="26">
        <v>125</v>
      </c>
      <c r="S209" s="94">
        <v>1</v>
      </c>
      <c r="T209" s="94">
        <v>1</v>
      </c>
      <c r="U209" s="94">
        <v>1</v>
      </c>
      <c r="V209" s="94">
        <v>1</v>
      </c>
      <c r="W209" s="94">
        <v>1</v>
      </c>
      <c r="X209" s="26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>
        <v>1</v>
      </c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8"/>
      <c r="AZ209" s="58"/>
      <c r="BA209" s="58"/>
      <c r="BB209" s="58"/>
      <c r="BC209" s="58"/>
      <c r="BD209" s="58"/>
      <c r="BE209" s="58"/>
      <c r="BF209" s="58"/>
      <c r="BG209" s="58"/>
      <c r="BH209" s="58"/>
    </row>
    <row r="210" spans="1:60" ht="30" hidden="1" customHeight="1">
      <c r="A210" s="47">
        <v>94</v>
      </c>
      <c r="B210" s="48" t="s">
        <v>229</v>
      </c>
      <c r="C210" s="98" t="s">
        <v>72</v>
      </c>
      <c r="D210" s="99" t="s">
        <v>91</v>
      </c>
      <c r="E210" s="33">
        <f t="shared" si="74"/>
        <v>700</v>
      </c>
      <c r="F210" s="94">
        <v>700</v>
      </c>
      <c r="G210" s="94"/>
      <c r="H210" s="94"/>
      <c r="I210" s="94"/>
      <c r="J210" s="30">
        <f t="shared" si="75"/>
        <v>700</v>
      </c>
      <c r="K210" s="26">
        <v>700</v>
      </c>
      <c r="L210" s="26"/>
      <c r="M210" s="26"/>
      <c r="N210" s="26"/>
      <c r="O210" s="26">
        <v>700</v>
      </c>
      <c r="P210" s="26">
        <v>700</v>
      </c>
      <c r="Q210" s="26">
        <v>700</v>
      </c>
      <c r="R210" s="26">
        <v>700</v>
      </c>
      <c r="S210" s="94">
        <v>1</v>
      </c>
      <c r="T210" s="94">
        <v>1</v>
      </c>
      <c r="U210" s="94">
        <v>1</v>
      </c>
      <c r="V210" s="94">
        <v>1</v>
      </c>
      <c r="W210" s="94">
        <v>1</v>
      </c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8"/>
      <c r="AZ210" s="58"/>
      <c r="BA210" s="58"/>
      <c r="BB210" s="58"/>
      <c r="BC210" s="58"/>
      <c r="BD210" s="58"/>
      <c r="BE210" s="58"/>
      <c r="BF210" s="58"/>
      <c r="BG210" s="58"/>
      <c r="BH210" s="58"/>
    </row>
    <row r="211" spans="1:60" ht="30" hidden="1" customHeight="1">
      <c r="A211" s="47">
        <v>95</v>
      </c>
      <c r="B211" s="100" t="s">
        <v>219</v>
      </c>
      <c r="C211" s="98" t="s">
        <v>72</v>
      </c>
      <c r="D211" s="98" t="s">
        <v>92</v>
      </c>
      <c r="E211" s="33">
        <f t="shared" si="74"/>
        <v>54</v>
      </c>
      <c r="F211" s="100">
        <v>40</v>
      </c>
      <c r="G211" s="100">
        <v>14</v>
      </c>
      <c r="H211" s="100"/>
      <c r="I211" s="100"/>
      <c r="J211" s="30">
        <f t="shared" si="75"/>
        <v>54</v>
      </c>
      <c r="K211" s="57">
        <v>40</v>
      </c>
      <c r="L211" s="57">
        <v>14</v>
      </c>
      <c r="M211" s="57"/>
      <c r="N211" s="57"/>
      <c r="O211" s="57">
        <v>40</v>
      </c>
      <c r="P211" s="57">
        <v>54</v>
      </c>
      <c r="Q211" s="57">
        <v>40</v>
      </c>
      <c r="R211" s="57">
        <v>40</v>
      </c>
      <c r="S211" s="100">
        <v>1</v>
      </c>
      <c r="T211" s="100">
        <v>1</v>
      </c>
      <c r="U211" s="100">
        <v>1</v>
      </c>
      <c r="V211" s="100">
        <v>1</v>
      </c>
      <c r="W211" s="94">
        <v>1</v>
      </c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  <c r="BE211" s="58"/>
      <c r="BF211" s="58"/>
      <c r="BG211" s="58">
        <v>200</v>
      </c>
      <c r="BH211" s="58"/>
    </row>
    <row r="212" spans="1:60" ht="30" hidden="1" customHeight="1">
      <c r="A212" s="47">
        <v>95</v>
      </c>
      <c r="B212" s="100" t="s">
        <v>219</v>
      </c>
      <c r="C212" s="98" t="s">
        <v>72</v>
      </c>
      <c r="D212" s="99" t="s">
        <v>91</v>
      </c>
      <c r="E212" s="33">
        <f t="shared" si="74"/>
        <v>70</v>
      </c>
      <c r="F212" s="94">
        <v>70</v>
      </c>
      <c r="G212" s="94"/>
      <c r="H212" s="94"/>
      <c r="I212" s="94"/>
      <c r="J212" s="30">
        <f t="shared" si="75"/>
        <v>70</v>
      </c>
      <c r="K212" s="26">
        <v>70</v>
      </c>
      <c r="L212" s="26"/>
      <c r="M212" s="26"/>
      <c r="N212" s="26"/>
      <c r="O212" s="26">
        <v>70</v>
      </c>
      <c r="P212" s="26">
        <v>70</v>
      </c>
      <c r="Q212" s="26">
        <v>70</v>
      </c>
      <c r="R212" s="26">
        <v>70</v>
      </c>
      <c r="S212" s="94">
        <v>1</v>
      </c>
      <c r="T212" s="94">
        <v>1</v>
      </c>
      <c r="U212" s="94">
        <v>1</v>
      </c>
      <c r="V212" s="94">
        <v>1</v>
      </c>
      <c r="W212" s="94">
        <v>1</v>
      </c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8"/>
      <c r="AK212" s="58"/>
      <c r="AL212" s="58"/>
      <c r="AM212" s="58"/>
      <c r="AN212" s="58">
        <v>102.4</v>
      </c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58"/>
      <c r="BE212" s="58"/>
      <c r="BF212" s="58"/>
      <c r="BG212" s="58"/>
      <c r="BH212" s="58"/>
    </row>
    <row r="213" spans="1:60" ht="30" hidden="1" customHeight="1">
      <c r="A213" s="47">
        <v>96</v>
      </c>
      <c r="B213" s="101" t="s">
        <v>220</v>
      </c>
      <c r="C213" s="100" t="s">
        <v>63</v>
      </c>
      <c r="D213" s="100" t="s">
        <v>73</v>
      </c>
      <c r="E213" s="33">
        <f t="shared" si="74"/>
        <v>4762</v>
      </c>
      <c r="F213" s="94">
        <v>1500</v>
      </c>
      <c r="G213" s="94">
        <v>1450</v>
      </c>
      <c r="H213" s="94">
        <v>1812</v>
      </c>
      <c r="I213" s="94"/>
      <c r="J213" s="30">
        <f t="shared" si="75"/>
        <v>4762</v>
      </c>
      <c r="K213" s="26">
        <v>1500</v>
      </c>
      <c r="L213" s="26">
        <v>1450</v>
      </c>
      <c r="M213" s="26">
        <v>1812</v>
      </c>
      <c r="N213" s="26"/>
      <c r="O213" s="26">
        <v>4350</v>
      </c>
      <c r="P213" s="26">
        <v>4762</v>
      </c>
      <c r="Q213" s="26">
        <v>1500</v>
      </c>
      <c r="R213" s="26">
        <v>1500</v>
      </c>
      <c r="S213" s="94">
        <v>1</v>
      </c>
      <c r="T213" s="94">
        <v>1</v>
      </c>
      <c r="U213" s="94">
        <v>1</v>
      </c>
      <c r="V213" s="94">
        <v>0</v>
      </c>
      <c r="W213" s="94">
        <v>0</v>
      </c>
      <c r="X213" s="57">
        <v>4.8</v>
      </c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8"/>
      <c r="AK213" s="58"/>
      <c r="AL213" s="95"/>
      <c r="AM213" s="95"/>
      <c r="AN213" s="52"/>
      <c r="AO213" s="95"/>
      <c r="AP213" s="95"/>
      <c r="AQ213" s="95"/>
      <c r="AR213" s="96"/>
      <c r="AS213" s="96">
        <v>1.4</v>
      </c>
      <c r="AT213" s="96"/>
      <c r="AU213" s="96">
        <v>118.2</v>
      </c>
      <c r="AV213" s="96">
        <v>27.5</v>
      </c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44"/>
      <c r="BH213" s="58"/>
    </row>
    <row r="214" spans="1:60" ht="30" hidden="1" customHeight="1">
      <c r="A214" s="47">
        <v>96</v>
      </c>
      <c r="B214" s="100" t="s">
        <v>220</v>
      </c>
      <c r="C214" s="100" t="s">
        <v>72</v>
      </c>
      <c r="D214" s="100" t="s">
        <v>92</v>
      </c>
      <c r="E214" s="33">
        <f t="shared" si="74"/>
        <v>318</v>
      </c>
      <c r="F214" s="100">
        <v>236</v>
      </c>
      <c r="G214" s="100">
        <v>82</v>
      </c>
      <c r="H214" s="100"/>
      <c r="I214" s="100"/>
      <c r="J214" s="30">
        <f t="shared" si="75"/>
        <v>318</v>
      </c>
      <c r="K214" s="57">
        <v>236</v>
      </c>
      <c r="L214" s="57">
        <v>82</v>
      </c>
      <c r="M214" s="57"/>
      <c r="N214" s="57"/>
      <c r="O214" s="57">
        <v>271.39999999999998</v>
      </c>
      <c r="P214" s="57">
        <v>318</v>
      </c>
      <c r="Q214" s="57">
        <v>236</v>
      </c>
      <c r="R214" s="57">
        <v>236</v>
      </c>
      <c r="S214" s="100">
        <v>1</v>
      </c>
      <c r="T214" s="100">
        <v>1</v>
      </c>
      <c r="U214" s="100">
        <v>1</v>
      </c>
      <c r="V214" s="100">
        <v>1</v>
      </c>
      <c r="W214" s="94">
        <v>1</v>
      </c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2"/>
      <c r="AJ214" s="52"/>
      <c r="AK214" s="52"/>
      <c r="AL214" s="58">
        <v>20.3</v>
      </c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8">
        <v>300</v>
      </c>
      <c r="BH214" s="58"/>
    </row>
    <row r="215" spans="1:60" ht="30" hidden="1" customHeight="1">
      <c r="A215" s="47">
        <v>96</v>
      </c>
      <c r="B215" s="100" t="s">
        <v>220</v>
      </c>
      <c r="C215" s="98" t="s">
        <v>72</v>
      </c>
      <c r="D215" s="99" t="s">
        <v>91</v>
      </c>
      <c r="E215" s="33">
        <f t="shared" si="74"/>
        <v>300</v>
      </c>
      <c r="F215" s="94">
        <v>300</v>
      </c>
      <c r="G215" s="94"/>
      <c r="H215" s="94"/>
      <c r="I215" s="94"/>
      <c r="J215" s="30">
        <f t="shared" si="75"/>
        <v>300</v>
      </c>
      <c r="K215" s="26">
        <v>300</v>
      </c>
      <c r="L215" s="26"/>
      <c r="M215" s="26"/>
      <c r="N215" s="26"/>
      <c r="O215" s="26">
        <v>300</v>
      </c>
      <c r="P215" s="26">
        <v>300</v>
      </c>
      <c r="Q215" s="26">
        <v>300</v>
      </c>
      <c r="R215" s="26">
        <v>300</v>
      </c>
      <c r="S215" s="94">
        <v>1</v>
      </c>
      <c r="T215" s="94">
        <v>1</v>
      </c>
      <c r="U215" s="94">
        <v>1</v>
      </c>
      <c r="V215" s="94">
        <v>1</v>
      </c>
      <c r="W215" s="94">
        <v>1</v>
      </c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2"/>
      <c r="AJ215" s="52"/>
      <c r="AK215" s="52"/>
      <c r="AL215" s="52"/>
      <c r="AM215" s="52"/>
      <c r="AN215" s="95">
        <v>289.2</v>
      </c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8"/>
      <c r="BH215" s="58"/>
    </row>
    <row r="216" spans="1:60" ht="30" hidden="1" customHeight="1">
      <c r="A216" s="47">
        <v>97</v>
      </c>
      <c r="B216" s="100" t="s">
        <v>224</v>
      </c>
      <c r="C216" s="98" t="s">
        <v>72</v>
      </c>
      <c r="D216" s="99" t="s">
        <v>91</v>
      </c>
      <c r="E216" s="33">
        <f t="shared" si="74"/>
        <v>40</v>
      </c>
      <c r="F216" s="100">
        <v>40</v>
      </c>
      <c r="G216" s="100"/>
      <c r="H216" s="100"/>
      <c r="I216" s="100"/>
      <c r="J216" s="30">
        <f t="shared" si="75"/>
        <v>40</v>
      </c>
      <c r="K216" s="57">
        <v>40</v>
      </c>
      <c r="L216" s="57"/>
      <c r="M216" s="57"/>
      <c r="N216" s="57"/>
      <c r="O216" s="57">
        <v>40</v>
      </c>
      <c r="P216" s="57">
        <v>40</v>
      </c>
      <c r="Q216" s="57">
        <v>40</v>
      </c>
      <c r="R216" s="57">
        <v>40</v>
      </c>
      <c r="S216" s="100">
        <v>1</v>
      </c>
      <c r="T216" s="100">
        <v>1</v>
      </c>
      <c r="U216" s="100">
        <v>1</v>
      </c>
      <c r="V216" s="100">
        <v>1</v>
      </c>
      <c r="W216" s="100">
        <v>1</v>
      </c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</row>
    <row r="217" spans="1:60" s="11" customFormat="1" ht="30" hidden="1" customHeight="1">
      <c r="A217" s="47">
        <v>97</v>
      </c>
      <c r="B217" s="101" t="s">
        <v>224</v>
      </c>
      <c r="C217" s="98" t="s">
        <v>63</v>
      </c>
      <c r="D217" s="99" t="s">
        <v>73</v>
      </c>
      <c r="E217" s="33">
        <f t="shared" si="74"/>
        <v>1238</v>
      </c>
      <c r="F217" s="100"/>
      <c r="G217" s="100">
        <v>550</v>
      </c>
      <c r="H217" s="100">
        <v>688</v>
      </c>
      <c r="I217" s="100"/>
      <c r="J217" s="30">
        <f t="shared" si="75"/>
        <v>1238</v>
      </c>
      <c r="K217" s="57"/>
      <c r="L217" s="57">
        <v>550</v>
      </c>
      <c r="M217" s="57">
        <v>688</v>
      </c>
      <c r="N217" s="57"/>
      <c r="O217" s="57">
        <v>150</v>
      </c>
      <c r="P217" s="57">
        <v>1238</v>
      </c>
      <c r="Q217" s="57"/>
      <c r="R217" s="57"/>
      <c r="S217" s="100">
        <v>1</v>
      </c>
      <c r="T217" s="100">
        <v>1</v>
      </c>
      <c r="U217" s="100">
        <v>1</v>
      </c>
      <c r="V217" s="100">
        <v>1</v>
      </c>
      <c r="W217" s="100">
        <v>1</v>
      </c>
      <c r="X217" s="57">
        <v>1.2</v>
      </c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57"/>
      <c r="AO217" s="57"/>
      <c r="AP217" s="57"/>
      <c r="AQ217" s="57"/>
      <c r="AR217" s="57"/>
      <c r="AS217" s="57"/>
      <c r="AT217" s="57"/>
      <c r="AU217" s="57"/>
      <c r="AV217" s="57"/>
      <c r="AW217" s="57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</row>
    <row r="218" spans="1:60" ht="30" hidden="1" customHeight="1">
      <c r="A218" s="47">
        <v>98</v>
      </c>
      <c r="B218" s="102" t="s">
        <v>222</v>
      </c>
      <c r="C218" s="98" t="s">
        <v>72</v>
      </c>
      <c r="D218" s="99" t="s">
        <v>91</v>
      </c>
      <c r="E218" s="33">
        <f t="shared" si="74"/>
        <v>1540</v>
      </c>
      <c r="F218" s="94">
        <v>1540</v>
      </c>
      <c r="G218" s="94"/>
      <c r="H218" s="94"/>
      <c r="I218" s="94"/>
      <c r="J218" s="30">
        <f t="shared" si="75"/>
        <v>1540</v>
      </c>
      <c r="K218" s="26">
        <v>1540</v>
      </c>
      <c r="L218" s="26"/>
      <c r="M218" s="26"/>
      <c r="N218" s="26"/>
      <c r="O218" s="26">
        <v>1540</v>
      </c>
      <c r="P218" s="26">
        <v>1540</v>
      </c>
      <c r="Q218" s="26">
        <v>1540</v>
      </c>
      <c r="R218" s="26">
        <v>1540</v>
      </c>
      <c r="S218" s="94">
        <v>1</v>
      </c>
      <c r="T218" s="94">
        <v>1</v>
      </c>
      <c r="U218" s="94">
        <v>1</v>
      </c>
      <c r="V218" s="94">
        <v>1</v>
      </c>
      <c r="W218" s="94">
        <v>1</v>
      </c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57"/>
      <c r="AO218" s="57"/>
      <c r="AP218" s="57"/>
      <c r="AQ218" s="57"/>
      <c r="AR218" s="57"/>
      <c r="AS218" s="57"/>
      <c r="AT218" s="57"/>
      <c r="AU218" s="57"/>
      <c r="AV218" s="57"/>
      <c r="AW218" s="57"/>
      <c r="AX218" s="57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</row>
    <row r="219" spans="1:60" ht="30" hidden="1" customHeight="1">
      <c r="A219" s="47">
        <v>99</v>
      </c>
      <c r="B219" s="100" t="s">
        <v>221</v>
      </c>
      <c r="C219" s="98" t="s">
        <v>72</v>
      </c>
      <c r="D219" s="99" t="s">
        <v>91</v>
      </c>
      <c r="E219" s="33">
        <f t="shared" si="74"/>
        <v>40</v>
      </c>
      <c r="F219" s="94">
        <v>40</v>
      </c>
      <c r="G219" s="94"/>
      <c r="H219" s="94"/>
      <c r="I219" s="94"/>
      <c r="J219" s="30">
        <f t="shared" si="75"/>
        <v>40</v>
      </c>
      <c r="K219" s="26">
        <v>40</v>
      </c>
      <c r="L219" s="26"/>
      <c r="M219" s="26"/>
      <c r="N219" s="26"/>
      <c r="O219" s="26">
        <v>37</v>
      </c>
      <c r="P219" s="26">
        <v>40</v>
      </c>
      <c r="Q219" s="26">
        <v>37</v>
      </c>
      <c r="R219" s="26">
        <v>40</v>
      </c>
      <c r="S219" s="94">
        <v>1</v>
      </c>
      <c r="T219" s="94">
        <v>1</v>
      </c>
      <c r="U219" s="94">
        <v>1</v>
      </c>
      <c r="V219" s="94">
        <v>1</v>
      </c>
      <c r="W219" s="94">
        <v>1</v>
      </c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  <c r="AO219" s="57"/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</row>
    <row r="220" spans="1:60" s="11" customFormat="1" ht="30" hidden="1" customHeight="1">
      <c r="A220" s="47">
        <v>100</v>
      </c>
      <c r="B220" s="100" t="s">
        <v>223</v>
      </c>
      <c r="C220" s="98" t="s">
        <v>72</v>
      </c>
      <c r="D220" s="99" t="s">
        <v>91</v>
      </c>
      <c r="E220" s="33">
        <f t="shared" si="74"/>
        <v>20</v>
      </c>
      <c r="F220" s="100">
        <v>20</v>
      </c>
      <c r="G220" s="100"/>
      <c r="H220" s="100"/>
      <c r="I220" s="100"/>
      <c r="J220" s="30">
        <f t="shared" si="75"/>
        <v>20</v>
      </c>
      <c r="K220" s="57">
        <v>20</v>
      </c>
      <c r="L220" s="57"/>
      <c r="M220" s="57"/>
      <c r="N220" s="57"/>
      <c r="O220" s="57">
        <v>20</v>
      </c>
      <c r="P220" s="57">
        <v>20</v>
      </c>
      <c r="Q220" s="57">
        <v>20</v>
      </c>
      <c r="R220" s="57">
        <v>20</v>
      </c>
      <c r="S220" s="100">
        <v>1</v>
      </c>
      <c r="T220" s="100">
        <v>1</v>
      </c>
      <c r="U220" s="100">
        <v>1</v>
      </c>
      <c r="V220" s="100">
        <v>1</v>
      </c>
      <c r="W220" s="100">
        <v>1</v>
      </c>
      <c r="X220" s="95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/>
      <c r="AX220" s="57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</row>
    <row r="221" spans="1:60" ht="30" hidden="1" customHeight="1">
      <c r="A221" s="47">
        <v>101</v>
      </c>
      <c r="B221" s="100" t="s">
        <v>216</v>
      </c>
      <c r="C221" s="100" t="s">
        <v>66</v>
      </c>
      <c r="D221" s="100" t="s">
        <v>75</v>
      </c>
      <c r="E221" s="33">
        <f t="shared" si="74"/>
        <v>10180</v>
      </c>
      <c r="F221" s="94">
        <v>6800</v>
      </c>
      <c r="G221" s="94">
        <v>1820</v>
      </c>
      <c r="H221" s="94">
        <v>1560</v>
      </c>
      <c r="I221" s="94"/>
      <c r="J221" s="30">
        <f t="shared" si="75"/>
        <v>10180</v>
      </c>
      <c r="K221" s="26">
        <v>6800</v>
      </c>
      <c r="L221" s="26">
        <v>1820</v>
      </c>
      <c r="M221" s="26">
        <v>1560</v>
      </c>
      <c r="N221" s="26"/>
      <c r="O221" s="26">
        <v>8574.23</v>
      </c>
      <c r="P221" s="26">
        <v>10180</v>
      </c>
      <c r="Q221" s="26">
        <v>6800</v>
      </c>
      <c r="R221" s="26">
        <v>6800</v>
      </c>
      <c r="S221" s="94">
        <v>4</v>
      </c>
      <c r="T221" s="94">
        <v>4</v>
      </c>
      <c r="U221" s="94">
        <v>4</v>
      </c>
      <c r="V221" s="94">
        <v>3</v>
      </c>
      <c r="W221" s="94">
        <v>3</v>
      </c>
      <c r="X221" s="26"/>
      <c r="Y221" s="57"/>
      <c r="Z221" s="57"/>
      <c r="AA221" s="57"/>
      <c r="AB221" s="57"/>
      <c r="AC221" s="57"/>
      <c r="AD221" s="57"/>
      <c r="AE221" s="52"/>
      <c r="AF221" s="52"/>
      <c r="AG221" s="52"/>
      <c r="AH221" s="95"/>
      <c r="AI221" s="95"/>
      <c r="AJ221" s="95"/>
      <c r="AK221" s="43">
        <v>4</v>
      </c>
      <c r="AL221" s="95"/>
      <c r="AM221" s="95"/>
      <c r="AN221" s="95"/>
      <c r="AO221" s="95"/>
      <c r="AP221" s="95"/>
      <c r="AQ221" s="95"/>
      <c r="AR221" s="96"/>
      <c r="AS221" s="96"/>
      <c r="AT221" s="96">
        <v>51.1</v>
      </c>
      <c r="AU221" s="96">
        <v>1234.5999999999999</v>
      </c>
      <c r="AV221" s="96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44">
        <v>657.4</v>
      </c>
      <c r="BH221" s="44"/>
    </row>
    <row r="222" spans="1:60" ht="30" hidden="1" customHeight="1">
      <c r="A222" s="47">
        <v>101</v>
      </c>
      <c r="B222" s="100" t="s">
        <v>216</v>
      </c>
      <c r="C222" s="98" t="s">
        <v>72</v>
      </c>
      <c r="D222" s="100" t="s">
        <v>92</v>
      </c>
      <c r="E222" s="33">
        <f t="shared" si="74"/>
        <v>725</v>
      </c>
      <c r="F222" s="100">
        <v>538</v>
      </c>
      <c r="G222" s="100">
        <v>187</v>
      </c>
      <c r="H222" s="100"/>
      <c r="I222" s="100"/>
      <c r="J222" s="30">
        <f t="shared" si="75"/>
        <v>725</v>
      </c>
      <c r="K222" s="57">
        <v>538</v>
      </c>
      <c r="L222" s="57">
        <v>187</v>
      </c>
      <c r="M222" s="57"/>
      <c r="N222" s="57"/>
      <c r="O222" s="57">
        <v>698.27</v>
      </c>
      <c r="P222" s="57">
        <v>725</v>
      </c>
      <c r="Q222" s="57">
        <v>538</v>
      </c>
      <c r="R222" s="57">
        <v>538</v>
      </c>
      <c r="S222" s="100">
        <v>1</v>
      </c>
      <c r="T222" s="100">
        <v>1</v>
      </c>
      <c r="U222" s="100">
        <v>1</v>
      </c>
      <c r="V222" s="100">
        <v>1</v>
      </c>
      <c r="W222" s="100">
        <v>1</v>
      </c>
      <c r="X222" s="26"/>
      <c r="Y222" s="57"/>
      <c r="Z222" s="57"/>
      <c r="AA222" s="57"/>
      <c r="AB222" s="57"/>
      <c r="AC222" s="57"/>
      <c r="AD222" s="57"/>
      <c r="AE222" s="52"/>
      <c r="AF222" s="52"/>
      <c r="AG222" s="52"/>
      <c r="AH222" s="57"/>
      <c r="AI222" s="57"/>
      <c r="AJ222" s="52"/>
      <c r="AK222" s="52"/>
      <c r="AL222" s="58">
        <v>42.8</v>
      </c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8">
        <v>1204.5999999999999</v>
      </c>
      <c r="BH222" s="44"/>
    </row>
    <row r="223" spans="1:60" ht="30" hidden="1" customHeight="1">
      <c r="A223" s="47">
        <v>101</v>
      </c>
      <c r="B223" s="100" t="s">
        <v>216</v>
      </c>
      <c r="C223" s="100" t="s">
        <v>70</v>
      </c>
      <c r="D223" s="100" t="s">
        <v>79</v>
      </c>
      <c r="E223" s="33">
        <f t="shared" si="74"/>
        <v>100</v>
      </c>
      <c r="F223" s="94">
        <v>100</v>
      </c>
      <c r="G223" s="94"/>
      <c r="H223" s="94"/>
      <c r="I223" s="94"/>
      <c r="J223" s="30">
        <f t="shared" si="75"/>
        <v>100</v>
      </c>
      <c r="K223" s="26">
        <v>100</v>
      </c>
      <c r="L223" s="26"/>
      <c r="M223" s="26"/>
      <c r="N223" s="26"/>
      <c r="O223" s="26">
        <v>88</v>
      </c>
      <c r="P223" s="26">
        <v>100</v>
      </c>
      <c r="Q223" s="26">
        <v>88</v>
      </c>
      <c r="R223" s="26">
        <v>100</v>
      </c>
      <c r="S223" s="94">
        <v>1</v>
      </c>
      <c r="T223" s="94">
        <v>1</v>
      </c>
      <c r="U223" s="94">
        <v>1</v>
      </c>
      <c r="V223" s="94">
        <v>1</v>
      </c>
      <c r="W223" s="94">
        <v>1</v>
      </c>
      <c r="X223" s="26"/>
      <c r="Y223" s="57"/>
      <c r="Z223" s="57"/>
      <c r="AA223" s="57"/>
      <c r="AB223" s="57"/>
      <c r="AC223" s="57"/>
      <c r="AD223" s="57"/>
      <c r="AE223" s="52"/>
      <c r="AF223" s="52"/>
      <c r="AG223" s="52"/>
      <c r="AH223" s="57"/>
      <c r="AI223" s="57">
        <v>1</v>
      </c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8"/>
      <c r="BH223" s="58"/>
    </row>
    <row r="224" spans="1:60" ht="30" hidden="1" customHeight="1">
      <c r="A224" s="47">
        <v>101</v>
      </c>
      <c r="B224" s="100" t="s">
        <v>216</v>
      </c>
      <c r="C224" s="98" t="s">
        <v>72</v>
      </c>
      <c r="D224" s="99" t="s">
        <v>91</v>
      </c>
      <c r="E224" s="33">
        <f t="shared" si="74"/>
        <v>70</v>
      </c>
      <c r="F224" s="94">
        <v>70</v>
      </c>
      <c r="G224" s="94"/>
      <c r="H224" s="94"/>
      <c r="I224" s="94"/>
      <c r="J224" s="30">
        <f t="shared" si="75"/>
        <v>70</v>
      </c>
      <c r="K224" s="26">
        <v>70</v>
      </c>
      <c r="L224" s="26"/>
      <c r="M224" s="26"/>
      <c r="N224" s="26"/>
      <c r="O224" s="26">
        <v>70</v>
      </c>
      <c r="P224" s="26">
        <v>70</v>
      </c>
      <c r="Q224" s="26">
        <v>70</v>
      </c>
      <c r="R224" s="26">
        <v>70</v>
      </c>
      <c r="S224" s="94">
        <v>1</v>
      </c>
      <c r="T224" s="94">
        <v>1</v>
      </c>
      <c r="U224" s="94">
        <v>1</v>
      </c>
      <c r="V224" s="94">
        <v>1</v>
      </c>
      <c r="W224" s="94">
        <v>1</v>
      </c>
      <c r="X224" s="26"/>
      <c r="Y224" s="57"/>
      <c r="Z224" s="57"/>
      <c r="AA224" s="57"/>
      <c r="AB224" s="57"/>
      <c r="AC224" s="57"/>
      <c r="AD224" s="57"/>
      <c r="AE224" s="52"/>
      <c r="AF224" s="52"/>
      <c r="AG224" s="52"/>
      <c r="AH224" s="57"/>
      <c r="AI224" s="57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8"/>
      <c r="BH224" s="58"/>
    </row>
    <row r="225" spans="1:60" ht="30" hidden="1" customHeight="1">
      <c r="A225" s="47">
        <v>102</v>
      </c>
      <c r="B225" s="103" t="s">
        <v>218</v>
      </c>
      <c r="C225" s="98" t="s">
        <v>63</v>
      </c>
      <c r="D225" s="98" t="s">
        <v>73</v>
      </c>
      <c r="E225" s="33">
        <f t="shared" si="74"/>
        <v>4260</v>
      </c>
      <c r="F225" s="94">
        <v>1552</v>
      </c>
      <c r="G225" s="94">
        <v>1880</v>
      </c>
      <c r="H225" s="94">
        <v>828</v>
      </c>
      <c r="I225" s="94"/>
      <c r="J225" s="30">
        <f t="shared" si="75"/>
        <v>4260</v>
      </c>
      <c r="K225" s="26">
        <v>1552</v>
      </c>
      <c r="L225" s="26">
        <v>1880</v>
      </c>
      <c r="M225" s="26">
        <v>828</v>
      </c>
      <c r="N225" s="26"/>
      <c r="O225" s="26">
        <v>4260</v>
      </c>
      <c r="P225" s="26">
        <v>4260</v>
      </c>
      <c r="Q225" s="26">
        <v>1552</v>
      </c>
      <c r="R225" s="26">
        <v>1552</v>
      </c>
      <c r="S225" s="94">
        <v>1</v>
      </c>
      <c r="T225" s="94">
        <v>1</v>
      </c>
      <c r="U225" s="94">
        <v>1</v>
      </c>
      <c r="V225" s="94">
        <v>1</v>
      </c>
      <c r="W225" s="94">
        <v>1</v>
      </c>
      <c r="X225" s="43">
        <v>6.5</v>
      </c>
      <c r="Y225" s="43"/>
      <c r="Z225" s="43"/>
      <c r="AA225" s="43"/>
      <c r="AB225" s="43"/>
      <c r="AC225" s="43"/>
      <c r="AD225" s="43"/>
      <c r="AE225" s="57"/>
      <c r="AF225" s="57"/>
      <c r="AG225" s="57"/>
      <c r="AH225" s="57"/>
      <c r="AI225" s="57"/>
      <c r="AJ225" s="58"/>
      <c r="AK225" s="58"/>
      <c r="AL225" s="57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>
        <v>14</v>
      </c>
      <c r="AW225" s="57">
        <v>4.0999999999999996</v>
      </c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</row>
    <row r="226" spans="1:60" ht="30" hidden="1" customHeight="1">
      <c r="A226" s="47">
        <v>102</v>
      </c>
      <c r="B226" s="104" t="s">
        <v>218</v>
      </c>
      <c r="C226" s="98" t="s">
        <v>71</v>
      </c>
      <c r="D226" s="98" t="s">
        <v>88</v>
      </c>
      <c r="E226" s="33">
        <f t="shared" si="74"/>
        <v>131</v>
      </c>
      <c r="F226" s="94">
        <v>131</v>
      </c>
      <c r="G226" s="94"/>
      <c r="H226" s="94"/>
      <c r="I226" s="94"/>
      <c r="J226" s="30">
        <f t="shared" si="75"/>
        <v>131</v>
      </c>
      <c r="K226" s="26">
        <v>131</v>
      </c>
      <c r="L226" s="26"/>
      <c r="M226" s="26"/>
      <c r="N226" s="26"/>
      <c r="O226" s="26">
        <v>131</v>
      </c>
      <c r="P226" s="26">
        <v>131</v>
      </c>
      <c r="Q226" s="26">
        <v>131</v>
      </c>
      <c r="R226" s="26">
        <v>131</v>
      </c>
      <c r="S226" s="94">
        <v>1</v>
      </c>
      <c r="T226" s="94">
        <v>1</v>
      </c>
      <c r="U226" s="94">
        <v>1</v>
      </c>
      <c r="V226" s="94">
        <v>1</v>
      </c>
      <c r="W226" s="94">
        <v>1</v>
      </c>
      <c r="X226" s="26"/>
      <c r="Y226" s="57"/>
      <c r="Z226" s="57"/>
      <c r="AA226" s="57"/>
      <c r="AB226" s="57"/>
      <c r="AC226" s="57">
        <v>1</v>
      </c>
      <c r="AD226" s="57"/>
      <c r="AE226" s="57"/>
      <c r="AF226" s="57"/>
      <c r="AG226" s="57"/>
      <c r="AH226" s="57"/>
      <c r="AI226" s="57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>
        <v>27.4</v>
      </c>
      <c r="AZ226" s="58"/>
      <c r="BA226" s="58"/>
      <c r="BB226" s="58"/>
      <c r="BC226" s="58"/>
      <c r="BD226" s="58"/>
      <c r="BE226" s="58"/>
      <c r="BF226" s="58"/>
      <c r="BG226" s="58"/>
      <c r="BH226" s="58"/>
    </row>
    <row r="227" spans="1:60" ht="30" hidden="1" customHeight="1">
      <c r="A227" s="47">
        <v>102</v>
      </c>
      <c r="B227" s="104" t="s">
        <v>218</v>
      </c>
      <c r="C227" s="98" t="s">
        <v>72</v>
      </c>
      <c r="D227" s="98" t="s">
        <v>92</v>
      </c>
      <c r="E227" s="33">
        <f t="shared" si="74"/>
        <v>817</v>
      </c>
      <c r="F227" s="100">
        <v>606</v>
      </c>
      <c r="G227" s="100">
        <v>211</v>
      </c>
      <c r="H227" s="100"/>
      <c r="I227" s="100"/>
      <c r="J227" s="30">
        <f t="shared" si="75"/>
        <v>817</v>
      </c>
      <c r="K227" s="57">
        <v>606</v>
      </c>
      <c r="L227" s="57">
        <v>211</v>
      </c>
      <c r="M227" s="57"/>
      <c r="N227" s="57"/>
      <c r="O227" s="57">
        <v>606</v>
      </c>
      <c r="P227" s="57">
        <v>817</v>
      </c>
      <c r="Q227" s="57">
        <v>606</v>
      </c>
      <c r="R227" s="57">
        <v>606</v>
      </c>
      <c r="S227" s="100">
        <v>1</v>
      </c>
      <c r="T227" s="100">
        <v>1</v>
      </c>
      <c r="U227" s="100">
        <v>1</v>
      </c>
      <c r="V227" s="100">
        <v>1</v>
      </c>
      <c r="W227" s="94">
        <v>1</v>
      </c>
      <c r="X227" s="26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8"/>
      <c r="AK227" s="58"/>
      <c r="AL227" s="58">
        <v>49.4</v>
      </c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  <c r="BE227" s="58"/>
      <c r="BF227" s="58"/>
      <c r="BG227" s="58">
        <v>200</v>
      </c>
      <c r="BH227" s="58"/>
    </row>
    <row r="228" spans="1:60" ht="30" hidden="1" customHeight="1">
      <c r="A228" s="47">
        <v>102</v>
      </c>
      <c r="B228" s="104" t="s">
        <v>218</v>
      </c>
      <c r="C228" s="98" t="s">
        <v>72</v>
      </c>
      <c r="D228" s="99" t="s">
        <v>91</v>
      </c>
      <c r="E228" s="33">
        <f t="shared" si="74"/>
        <v>770</v>
      </c>
      <c r="F228" s="94">
        <v>770</v>
      </c>
      <c r="G228" s="94"/>
      <c r="H228" s="94"/>
      <c r="I228" s="94"/>
      <c r="J228" s="30">
        <f t="shared" si="75"/>
        <v>770</v>
      </c>
      <c r="K228" s="26">
        <v>770</v>
      </c>
      <c r="L228" s="26"/>
      <c r="M228" s="26"/>
      <c r="N228" s="26"/>
      <c r="O228" s="26">
        <v>770</v>
      </c>
      <c r="P228" s="26">
        <v>770</v>
      </c>
      <c r="Q228" s="26">
        <v>770</v>
      </c>
      <c r="R228" s="26">
        <v>770</v>
      </c>
      <c r="S228" s="94">
        <v>1</v>
      </c>
      <c r="T228" s="94">
        <v>1</v>
      </c>
      <c r="U228" s="94">
        <v>1</v>
      </c>
      <c r="V228" s="94">
        <v>1</v>
      </c>
      <c r="W228" s="94">
        <v>1</v>
      </c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  <c r="BE228" s="58"/>
      <c r="BF228" s="58"/>
      <c r="BG228" s="58"/>
      <c r="BH228" s="58"/>
    </row>
    <row r="229" spans="1:60" ht="30" hidden="1" customHeight="1">
      <c r="A229" s="47">
        <v>103</v>
      </c>
      <c r="B229" s="103" t="s">
        <v>217</v>
      </c>
      <c r="C229" s="100" t="s">
        <v>63</v>
      </c>
      <c r="D229" s="104" t="s">
        <v>73</v>
      </c>
      <c r="E229" s="33">
        <f t="shared" si="74"/>
        <v>4537</v>
      </c>
      <c r="F229" s="104">
        <v>1807</v>
      </c>
      <c r="G229" s="104">
        <v>1769</v>
      </c>
      <c r="H229" s="104">
        <v>961</v>
      </c>
      <c r="I229" s="104"/>
      <c r="J229" s="30">
        <f t="shared" si="75"/>
        <v>4537</v>
      </c>
      <c r="K229" s="105">
        <v>1807</v>
      </c>
      <c r="L229" s="105">
        <v>1769</v>
      </c>
      <c r="M229" s="105">
        <v>961</v>
      </c>
      <c r="N229" s="105"/>
      <c r="O229" s="105">
        <v>4537</v>
      </c>
      <c r="P229" s="105">
        <v>4537</v>
      </c>
      <c r="Q229" s="105">
        <v>1807</v>
      </c>
      <c r="R229" s="105">
        <v>1807</v>
      </c>
      <c r="S229" s="106">
        <v>2</v>
      </c>
      <c r="T229" s="106">
        <v>2</v>
      </c>
      <c r="U229" s="106">
        <v>2</v>
      </c>
      <c r="V229" s="106">
        <v>2</v>
      </c>
      <c r="W229" s="106">
        <v>2</v>
      </c>
      <c r="X229" s="105">
        <v>7.7</v>
      </c>
      <c r="Y229" s="107"/>
      <c r="Z229" s="107"/>
      <c r="AA229" s="107"/>
      <c r="AB229" s="107"/>
      <c r="AC229" s="107"/>
      <c r="AD229" s="107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6"/>
      <c r="AS229" s="96"/>
      <c r="AT229" s="108">
        <v>4.5</v>
      </c>
      <c r="AU229" s="96"/>
      <c r="AV229" s="108">
        <v>12.3</v>
      </c>
      <c r="AW229" s="109">
        <v>2.8</v>
      </c>
      <c r="AX229" s="97"/>
      <c r="AY229" s="97"/>
      <c r="AZ229" s="97"/>
      <c r="BA229" s="97"/>
      <c r="BB229" s="97"/>
      <c r="BC229" s="97"/>
      <c r="BD229" s="97"/>
      <c r="BE229" s="97"/>
      <c r="BF229" s="97"/>
      <c r="BG229" s="44"/>
      <c r="BH229" s="97"/>
    </row>
    <row r="230" spans="1:60" ht="30" hidden="1" customHeight="1">
      <c r="A230" s="47">
        <v>103</v>
      </c>
      <c r="B230" s="104" t="s">
        <v>217</v>
      </c>
      <c r="C230" s="100" t="s">
        <v>69</v>
      </c>
      <c r="D230" s="110" t="s">
        <v>78</v>
      </c>
      <c r="E230" s="33">
        <f t="shared" si="74"/>
        <v>7810</v>
      </c>
      <c r="F230" s="94">
        <v>7810</v>
      </c>
      <c r="G230" s="94"/>
      <c r="H230" s="94"/>
      <c r="I230" s="94"/>
      <c r="J230" s="30">
        <f t="shared" si="75"/>
        <v>7810</v>
      </c>
      <c r="K230" s="26">
        <v>7810</v>
      </c>
      <c r="L230" s="26"/>
      <c r="M230" s="26"/>
      <c r="N230" s="26"/>
      <c r="O230" s="26">
        <v>7810</v>
      </c>
      <c r="P230" s="57">
        <v>7810</v>
      </c>
      <c r="Q230" s="26">
        <v>7810</v>
      </c>
      <c r="R230" s="26">
        <v>7810</v>
      </c>
      <c r="S230" s="94">
        <v>1</v>
      </c>
      <c r="T230" s="94">
        <v>1</v>
      </c>
      <c r="U230" s="94">
        <v>1</v>
      </c>
      <c r="V230" s="94">
        <v>1</v>
      </c>
      <c r="W230" s="94">
        <v>1</v>
      </c>
      <c r="X230" s="26"/>
      <c r="Y230" s="57"/>
      <c r="Z230" s="57"/>
      <c r="AA230" s="57"/>
      <c r="AB230" s="57"/>
      <c r="AC230" s="57"/>
      <c r="AD230" s="57"/>
      <c r="AE230" s="57"/>
      <c r="AF230" s="57"/>
      <c r="AG230" s="57"/>
      <c r="AH230" s="57">
        <v>1</v>
      </c>
      <c r="AI230" s="57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8"/>
      <c r="BH230" s="52"/>
    </row>
    <row r="231" spans="1:60" ht="30" hidden="1" customHeight="1">
      <c r="A231" s="47">
        <v>103</v>
      </c>
      <c r="B231" s="104" t="s">
        <v>217</v>
      </c>
      <c r="C231" s="110" t="s">
        <v>72</v>
      </c>
      <c r="D231" s="100" t="s">
        <v>92</v>
      </c>
      <c r="E231" s="33">
        <f t="shared" si="74"/>
        <v>511</v>
      </c>
      <c r="F231" s="94">
        <v>379</v>
      </c>
      <c r="G231" s="94">
        <v>132</v>
      </c>
      <c r="H231" s="94"/>
      <c r="I231" s="94"/>
      <c r="J231" s="30">
        <f t="shared" si="75"/>
        <v>511</v>
      </c>
      <c r="K231" s="26">
        <v>379</v>
      </c>
      <c r="L231" s="26">
        <v>132</v>
      </c>
      <c r="M231" s="26"/>
      <c r="N231" s="26"/>
      <c r="O231" s="26">
        <v>379</v>
      </c>
      <c r="P231" s="57">
        <v>511</v>
      </c>
      <c r="Q231" s="26">
        <v>379</v>
      </c>
      <c r="R231" s="26">
        <v>379</v>
      </c>
      <c r="S231" s="94">
        <v>1</v>
      </c>
      <c r="T231" s="94">
        <v>1</v>
      </c>
      <c r="U231" s="94">
        <v>1</v>
      </c>
      <c r="V231" s="94">
        <v>1</v>
      </c>
      <c r="W231" s="94">
        <v>1</v>
      </c>
      <c r="X231" s="26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2"/>
      <c r="AK231" s="52"/>
      <c r="AL231" s="58">
        <v>33.6</v>
      </c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8">
        <v>750</v>
      </c>
      <c r="BH231" s="52"/>
    </row>
    <row r="232" spans="1:60" ht="30" hidden="1" customHeight="1">
      <c r="A232" s="47">
        <v>103</v>
      </c>
      <c r="B232" s="104" t="s">
        <v>217</v>
      </c>
      <c r="C232" s="98" t="s">
        <v>72</v>
      </c>
      <c r="D232" s="99" t="s">
        <v>91</v>
      </c>
      <c r="E232" s="33">
        <f t="shared" si="74"/>
        <v>450</v>
      </c>
      <c r="F232" s="94">
        <v>450</v>
      </c>
      <c r="G232" s="94"/>
      <c r="H232" s="94"/>
      <c r="I232" s="94"/>
      <c r="J232" s="30">
        <f t="shared" si="75"/>
        <v>450</v>
      </c>
      <c r="K232" s="26">
        <v>450</v>
      </c>
      <c r="L232" s="26"/>
      <c r="M232" s="26"/>
      <c r="N232" s="26"/>
      <c r="O232" s="26">
        <v>438.3</v>
      </c>
      <c r="P232" s="57">
        <v>450</v>
      </c>
      <c r="Q232" s="26">
        <v>438.3</v>
      </c>
      <c r="R232" s="26">
        <v>450</v>
      </c>
      <c r="S232" s="94">
        <v>1</v>
      </c>
      <c r="T232" s="94">
        <v>1</v>
      </c>
      <c r="U232" s="94">
        <v>1</v>
      </c>
      <c r="V232" s="94">
        <v>1</v>
      </c>
      <c r="W232" s="94">
        <v>1</v>
      </c>
      <c r="X232" s="26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2"/>
      <c r="AK232" s="52"/>
      <c r="AL232" s="52"/>
      <c r="AM232" s="52"/>
      <c r="AN232" s="52"/>
      <c r="AO232" s="52">
        <v>210</v>
      </c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8"/>
      <c r="BH232" s="52"/>
    </row>
    <row r="233" spans="1:60" ht="30" hidden="1" customHeight="1">
      <c r="A233" s="47">
        <v>103</v>
      </c>
      <c r="B233" s="104" t="s">
        <v>217</v>
      </c>
      <c r="C233" s="110" t="s">
        <v>71</v>
      </c>
      <c r="D233" s="98" t="s">
        <v>88</v>
      </c>
      <c r="E233" s="33">
        <f t="shared" si="74"/>
        <v>110</v>
      </c>
      <c r="F233" s="94">
        <v>110</v>
      </c>
      <c r="G233" s="94"/>
      <c r="H233" s="94"/>
      <c r="I233" s="94"/>
      <c r="J233" s="30">
        <f t="shared" si="75"/>
        <v>110</v>
      </c>
      <c r="K233" s="26">
        <v>110</v>
      </c>
      <c r="L233" s="26"/>
      <c r="M233" s="26"/>
      <c r="N233" s="26"/>
      <c r="O233" s="26">
        <v>110</v>
      </c>
      <c r="P233" s="57">
        <v>110</v>
      </c>
      <c r="Q233" s="26">
        <v>110</v>
      </c>
      <c r="R233" s="26">
        <v>110</v>
      </c>
      <c r="S233" s="94">
        <v>1</v>
      </c>
      <c r="T233" s="94">
        <v>1</v>
      </c>
      <c r="U233" s="94">
        <v>1</v>
      </c>
      <c r="V233" s="94">
        <v>1</v>
      </c>
      <c r="W233" s="94">
        <v>1</v>
      </c>
      <c r="X233" s="26"/>
      <c r="Y233" s="57"/>
      <c r="Z233" s="57"/>
      <c r="AA233" s="57"/>
      <c r="AB233" s="57"/>
      <c r="AC233" s="57">
        <v>1</v>
      </c>
      <c r="AD233" s="57"/>
      <c r="AE233" s="57"/>
      <c r="AF233" s="57"/>
      <c r="AG233" s="57"/>
      <c r="AH233" s="57"/>
      <c r="AI233" s="57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8">
        <v>107</v>
      </c>
      <c r="AZ233" s="52"/>
      <c r="BA233" s="52"/>
      <c r="BB233" s="52"/>
      <c r="BC233" s="52"/>
      <c r="BD233" s="52"/>
      <c r="BE233" s="52"/>
      <c r="BF233" s="52"/>
      <c r="BG233" s="58"/>
      <c r="BH233" s="52"/>
    </row>
    <row r="234" spans="1:60" s="13" customFormat="1" ht="30" hidden="1" customHeight="1">
      <c r="A234" s="68" t="s">
        <v>213</v>
      </c>
      <c r="B234" s="93" t="s">
        <v>244</v>
      </c>
      <c r="C234" s="25" t="s">
        <v>70</v>
      </c>
      <c r="D234" s="86" t="s">
        <v>79</v>
      </c>
      <c r="E234" s="33">
        <f t="shared" si="74"/>
        <v>2360</v>
      </c>
      <c r="F234" s="89">
        <v>2360</v>
      </c>
      <c r="G234" s="87"/>
      <c r="H234" s="87"/>
      <c r="I234" s="87"/>
      <c r="J234" s="30">
        <f t="shared" si="75"/>
        <v>2360</v>
      </c>
      <c r="K234" s="73">
        <v>2360</v>
      </c>
      <c r="L234" s="88"/>
      <c r="M234" s="88"/>
      <c r="N234" s="88"/>
      <c r="O234" s="73">
        <v>2360</v>
      </c>
      <c r="P234" s="73">
        <v>2360</v>
      </c>
      <c r="Q234" s="73">
        <v>2360</v>
      </c>
      <c r="R234" s="73">
        <v>2360</v>
      </c>
      <c r="S234" s="111">
        <v>4</v>
      </c>
      <c r="T234" s="111">
        <v>4</v>
      </c>
      <c r="U234" s="111">
        <v>4</v>
      </c>
      <c r="V234" s="111">
        <v>4</v>
      </c>
      <c r="W234" s="111">
        <v>4</v>
      </c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>
        <v>4</v>
      </c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</row>
    <row r="235" spans="1:60" ht="30" hidden="1" customHeight="1">
      <c r="A235" s="47">
        <v>104</v>
      </c>
      <c r="B235" s="49" t="s">
        <v>225</v>
      </c>
      <c r="C235" s="50" t="s">
        <v>70</v>
      </c>
      <c r="D235" s="112" t="s">
        <v>79</v>
      </c>
      <c r="E235" s="33">
        <f t="shared" si="74"/>
        <v>290</v>
      </c>
      <c r="F235" s="113">
        <v>290</v>
      </c>
      <c r="G235" s="114"/>
      <c r="H235" s="114"/>
      <c r="I235" s="114"/>
      <c r="J235" s="30">
        <f t="shared" si="75"/>
        <v>290</v>
      </c>
      <c r="K235" s="58">
        <v>290</v>
      </c>
      <c r="L235" s="52"/>
      <c r="M235" s="52"/>
      <c r="N235" s="52"/>
      <c r="O235" s="58">
        <v>290</v>
      </c>
      <c r="P235" s="58">
        <v>290</v>
      </c>
      <c r="Q235" s="58">
        <v>290</v>
      </c>
      <c r="R235" s="58">
        <v>290</v>
      </c>
      <c r="S235" s="115">
        <v>1</v>
      </c>
      <c r="T235" s="115">
        <v>1</v>
      </c>
      <c r="U235" s="115">
        <v>1</v>
      </c>
      <c r="V235" s="115">
        <v>1</v>
      </c>
      <c r="W235" s="115">
        <v>1</v>
      </c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>
        <v>1</v>
      </c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  <c r="BE235" s="58"/>
      <c r="BF235" s="58"/>
      <c r="BG235" s="58"/>
      <c r="BH235" s="58"/>
    </row>
    <row r="236" spans="1:60" ht="30" hidden="1" customHeight="1">
      <c r="A236" s="47">
        <v>105</v>
      </c>
      <c r="B236" s="49" t="s">
        <v>226</v>
      </c>
      <c r="C236" s="50" t="s">
        <v>70</v>
      </c>
      <c r="D236" s="112" t="s">
        <v>79</v>
      </c>
      <c r="E236" s="33">
        <f t="shared" si="74"/>
        <v>1255</v>
      </c>
      <c r="F236" s="113">
        <v>1255</v>
      </c>
      <c r="G236" s="114"/>
      <c r="H236" s="114"/>
      <c r="I236" s="114"/>
      <c r="J236" s="30">
        <f t="shared" si="75"/>
        <v>1255</v>
      </c>
      <c r="K236" s="58">
        <v>1255</v>
      </c>
      <c r="L236" s="52"/>
      <c r="M236" s="52"/>
      <c r="N236" s="52"/>
      <c r="O236" s="58">
        <v>1255</v>
      </c>
      <c r="P236" s="58">
        <v>1255</v>
      </c>
      <c r="Q236" s="58">
        <v>1255</v>
      </c>
      <c r="R236" s="58">
        <v>1255</v>
      </c>
      <c r="S236" s="115">
        <v>1</v>
      </c>
      <c r="T236" s="115">
        <v>1</v>
      </c>
      <c r="U236" s="115">
        <v>1</v>
      </c>
      <c r="V236" s="115">
        <v>1</v>
      </c>
      <c r="W236" s="115">
        <v>1</v>
      </c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>
        <v>1</v>
      </c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  <c r="BE236" s="58"/>
      <c r="BF236" s="58"/>
      <c r="BG236" s="58"/>
      <c r="BH236" s="58"/>
    </row>
    <row r="237" spans="1:60" ht="30" hidden="1" customHeight="1">
      <c r="A237" s="47">
        <v>106</v>
      </c>
      <c r="B237" s="49" t="s">
        <v>227</v>
      </c>
      <c r="C237" s="50" t="s">
        <v>70</v>
      </c>
      <c r="D237" s="112" t="s">
        <v>79</v>
      </c>
      <c r="E237" s="33">
        <f t="shared" si="74"/>
        <v>655</v>
      </c>
      <c r="F237" s="113">
        <v>655</v>
      </c>
      <c r="G237" s="114"/>
      <c r="H237" s="114"/>
      <c r="I237" s="114"/>
      <c r="J237" s="30">
        <f t="shared" si="75"/>
        <v>655</v>
      </c>
      <c r="K237" s="58">
        <v>655</v>
      </c>
      <c r="L237" s="52"/>
      <c r="M237" s="52"/>
      <c r="N237" s="52"/>
      <c r="O237" s="58">
        <v>655</v>
      </c>
      <c r="P237" s="58">
        <v>655</v>
      </c>
      <c r="Q237" s="58">
        <v>655</v>
      </c>
      <c r="R237" s="58">
        <v>655</v>
      </c>
      <c r="S237" s="115">
        <v>1</v>
      </c>
      <c r="T237" s="115">
        <v>1</v>
      </c>
      <c r="U237" s="115">
        <v>1</v>
      </c>
      <c r="V237" s="115">
        <v>1</v>
      </c>
      <c r="W237" s="115">
        <v>1</v>
      </c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>
        <v>1</v>
      </c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  <c r="BE237" s="58"/>
      <c r="BF237" s="58"/>
      <c r="BG237" s="58"/>
      <c r="BH237" s="58"/>
    </row>
    <row r="238" spans="1:60" ht="30" hidden="1" customHeight="1">
      <c r="A238" s="47">
        <v>107</v>
      </c>
      <c r="B238" s="49" t="s">
        <v>228</v>
      </c>
      <c r="C238" s="50" t="s">
        <v>70</v>
      </c>
      <c r="D238" s="112" t="s">
        <v>79</v>
      </c>
      <c r="E238" s="33">
        <f t="shared" si="74"/>
        <v>160</v>
      </c>
      <c r="F238" s="113">
        <v>160</v>
      </c>
      <c r="G238" s="114"/>
      <c r="H238" s="114"/>
      <c r="I238" s="114"/>
      <c r="J238" s="30">
        <f t="shared" si="75"/>
        <v>160</v>
      </c>
      <c r="K238" s="58">
        <v>160</v>
      </c>
      <c r="L238" s="52"/>
      <c r="M238" s="52"/>
      <c r="N238" s="52"/>
      <c r="O238" s="58">
        <v>160</v>
      </c>
      <c r="P238" s="58">
        <v>160</v>
      </c>
      <c r="Q238" s="58">
        <v>160</v>
      </c>
      <c r="R238" s="58">
        <v>160</v>
      </c>
      <c r="S238" s="115">
        <v>1</v>
      </c>
      <c r="T238" s="115">
        <v>1</v>
      </c>
      <c r="U238" s="115">
        <v>1</v>
      </c>
      <c r="V238" s="115">
        <v>1</v>
      </c>
      <c r="W238" s="115">
        <v>1</v>
      </c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>
        <v>1</v>
      </c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  <c r="BE238" s="58"/>
      <c r="BF238" s="58"/>
      <c r="BG238" s="58"/>
      <c r="BH238" s="58"/>
    </row>
    <row r="239" spans="1:60" ht="30" customHeight="1">
      <c r="A239" s="47" t="s">
        <v>245</v>
      </c>
      <c r="B239" s="49" t="s">
        <v>230</v>
      </c>
      <c r="C239" s="50" t="s">
        <v>63</v>
      </c>
      <c r="D239" s="112" t="s">
        <v>73</v>
      </c>
      <c r="E239" s="41">
        <f t="shared" ref="E239:X239" si="77">E10+E17+E41+E61+E71+E78+E81+E106+E109+E113+E115+E117+E124+E137+E145+E148+E193+E200+E208+E213+E217+E225+E229</f>
        <v>98303</v>
      </c>
      <c r="F239" s="41">
        <f t="shared" si="77"/>
        <v>26303</v>
      </c>
      <c r="G239" s="41">
        <f t="shared" si="77"/>
        <v>32000</v>
      </c>
      <c r="H239" s="41">
        <f t="shared" si="77"/>
        <v>40000</v>
      </c>
      <c r="I239" s="41"/>
      <c r="J239" s="38">
        <f t="shared" si="77"/>
        <v>98303</v>
      </c>
      <c r="K239" s="38">
        <f t="shared" si="77"/>
        <v>26303</v>
      </c>
      <c r="L239" s="38">
        <f t="shared" si="77"/>
        <v>32000</v>
      </c>
      <c r="M239" s="38">
        <f t="shared" si="77"/>
        <v>40000</v>
      </c>
      <c r="N239" s="38"/>
      <c r="O239" s="38">
        <f t="shared" si="77"/>
        <v>87606.3</v>
      </c>
      <c r="P239" s="38">
        <f t="shared" si="77"/>
        <v>98303</v>
      </c>
      <c r="Q239" s="38">
        <f t="shared" si="77"/>
        <v>25903</v>
      </c>
      <c r="R239" s="38">
        <f t="shared" si="77"/>
        <v>26303</v>
      </c>
      <c r="S239" s="42">
        <f t="shared" si="77"/>
        <v>25</v>
      </c>
      <c r="T239" s="42">
        <f t="shared" si="77"/>
        <v>25</v>
      </c>
      <c r="U239" s="42">
        <f t="shared" si="77"/>
        <v>25</v>
      </c>
      <c r="V239" s="42">
        <f t="shared" si="77"/>
        <v>20</v>
      </c>
      <c r="W239" s="42">
        <f t="shared" si="77"/>
        <v>20</v>
      </c>
      <c r="X239" s="38">
        <f t="shared" si="77"/>
        <v>295</v>
      </c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>
        <f>AS10+AS17+AS41+AS61+AS71+AS78+AS81+AS106+AS109+AS113+AS115+AS117+AS124+AS137+AS145+AS148+AS193+AS200+AS208+AS213+AS217+AS225+AS229</f>
        <v>1.4</v>
      </c>
      <c r="AT239" s="38">
        <f>AT10+AT17+AT41+AT61+AT71+AT78+AT81+AT106+AT109+AT113+AT115+AT117+AT124+AT137+AT145+AT148+AT193+AT200+AT208+AT213+AT217+AT225+AT229</f>
        <v>4.8</v>
      </c>
      <c r="AU239" s="38">
        <f>AU10+AU17+AU41+AU61+AU71+AU78+AU81+AU106+AU109+AU113+AU115+AU117+AU124+AU137+AU145+AU148+AU193+AU200+AU208+AU213+AU217+AU225+AU229</f>
        <v>118.2</v>
      </c>
      <c r="AV239" s="38">
        <f>AV10+AV17+AV41+AV61+AV71+AV78+AV81+AV106+AV109+AV113+AV115+AV117+AV124+AV137+AV145+AV148+AV193+AV200+AV208+AV213+AV217+AV225+AV229</f>
        <v>307.7</v>
      </c>
      <c r="AW239" s="38">
        <f>AW10+AW17+AW41+AW61+AW71+AW78+AW81+AW106+AW109+AW113+AW115+AW117+AW124+AW137+AW145+AW148+AW193+AW200+AW208+AW213+AW217+AW225+AW229</f>
        <v>255.63</v>
      </c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</row>
    <row r="240" spans="1:60" ht="30" customHeight="1">
      <c r="A240" s="47" t="s">
        <v>246</v>
      </c>
      <c r="B240" s="49" t="s">
        <v>230</v>
      </c>
      <c r="C240" s="50" t="s">
        <v>66</v>
      </c>
      <c r="D240" s="112" t="s">
        <v>75</v>
      </c>
      <c r="E240" s="41">
        <f t="shared" ref="E240:W240" si="78">E15+E22+E43+E54+E98+E118+E130+E135+E138+E161+E167+E175+E203+E221</f>
        <v>56376</v>
      </c>
      <c r="F240" s="41">
        <f t="shared" si="78"/>
        <v>35021</v>
      </c>
      <c r="G240" s="41">
        <f t="shared" si="78"/>
        <v>8024</v>
      </c>
      <c r="H240" s="41">
        <f t="shared" si="78"/>
        <v>13331</v>
      </c>
      <c r="I240" s="41"/>
      <c r="J240" s="38">
        <f t="shared" si="78"/>
        <v>56376</v>
      </c>
      <c r="K240" s="38">
        <f t="shared" si="78"/>
        <v>35021</v>
      </c>
      <c r="L240" s="38">
        <f t="shared" si="78"/>
        <v>8024</v>
      </c>
      <c r="M240" s="38">
        <f t="shared" si="78"/>
        <v>13331</v>
      </c>
      <c r="N240" s="38"/>
      <c r="O240" s="38">
        <f t="shared" si="78"/>
        <v>50973.229999999996</v>
      </c>
      <c r="P240" s="38">
        <f t="shared" si="78"/>
        <v>56376</v>
      </c>
      <c r="Q240" s="38">
        <f t="shared" si="78"/>
        <v>34118</v>
      </c>
      <c r="R240" s="38">
        <f t="shared" si="78"/>
        <v>35021</v>
      </c>
      <c r="S240" s="42">
        <f t="shared" si="78"/>
        <v>22</v>
      </c>
      <c r="T240" s="42">
        <f t="shared" si="78"/>
        <v>22</v>
      </c>
      <c r="U240" s="42">
        <f t="shared" si="78"/>
        <v>22</v>
      </c>
      <c r="V240" s="42">
        <f t="shared" si="78"/>
        <v>21</v>
      </c>
      <c r="W240" s="42">
        <f t="shared" si="78"/>
        <v>21</v>
      </c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>
        <f>AK15+AK22+AK43+AK54+AK98+AK118+AK130+AK135+AK138+AK161+AK167+AK175+AK203+AK221</f>
        <v>22</v>
      </c>
      <c r="AL240" s="38"/>
      <c r="AM240" s="38"/>
      <c r="AN240" s="38"/>
      <c r="AO240" s="38"/>
      <c r="AP240" s="38"/>
      <c r="AQ240" s="38"/>
      <c r="AR240" s="38">
        <f>AR15+AR22+AR43+AR54+AR98+AR118+AR130+AR135+AR138+AR161+AR167+AR175+AR203+AR221</f>
        <v>4981.8</v>
      </c>
      <c r="AS240" s="38">
        <f>AS15+AS22+AS43+AS54+AS98+AS118+AS130+AS135+AS138+AS161+AS167+AS175+AS203+AS221</f>
        <v>6.4</v>
      </c>
      <c r="AT240" s="38">
        <f>AT15+AT22+AT43+AT54+AT98+AT118+AT130+AT135+AT138+AT161+AT167+AT175+AT203+AT221</f>
        <v>110.1</v>
      </c>
      <c r="AU240" s="38">
        <f>AU15+AU22+AU43+AU54+AU98+AU118+AU130+AU135+AU138+AU161+AU167+AU175+AU203+AU221</f>
        <v>5496.1999999999989</v>
      </c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>
        <f>BG15+BG22+BG43+BG54+BG98+BG118+BG130+BG135+BG138+BG161+BG167+BG175+BG203+BG221</f>
        <v>7602.8</v>
      </c>
      <c r="BH240" s="38"/>
    </row>
    <row r="241" spans="1:60" ht="30" customHeight="1">
      <c r="A241" s="47" t="s">
        <v>247</v>
      </c>
      <c r="B241" s="49" t="s">
        <v>230</v>
      </c>
      <c r="C241" s="50" t="s">
        <v>67</v>
      </c>
      <c r="D241" s="112" t="s">
        <v>76</v>
      </c>
      <c r="E241" s="41">
        <f t="shared" ref="E241:W241" si="79">E12+E18+E25+E38+E44+E46+E49+E88+E91+E99+E107+E131+E146+E149+E154+E162+E181</f>
        <v>19173</v>
      </c>
      <c r="F241" s="41">
        <f t="shared" si="79"/>
        <v>6391</v>
      </c>
      <c r="G241" s="41">
        <f t="shared" si="79"/>
        <v>5458</v>
      </c>
      <c r="H241" s="41">
        <f t="shared" si="79"/>
        <v>7324</v>
      </c>
      <c r="I241" s="41"/>
      <c r="J241" s="38">
        <f t="shared" si="79"/>
        <v>19082</v>
      </c>
      <c r="K241" s="38">
        <f t="shared" si="79"/>
        <v>6391</v>
      </c>
      <c r="L241" s="38">
        <f t="shared" si="79"/>
        <v>5458</v>
      </c>
      <c r="M241" s="38">
        <f t="shared" si="79"/>
        <v>7233</v>
      </c>
      <c r="N241" s="38"/>
      <c r="O241" s="38">
        <f t="shared" si="79"/>
        <v>17506</v>
      </c>
      <c r="P241" s="38">
        <f t="shared" si="79"/>
        <v>19173</v>
      </c>
      <c r="Q241" s="38">
        <f t="shared" si="79"/>
        <v>6296</v>
      </c>
      <c r="R241" s="38">
        <f t="shared" si="79"/>
        <v>6391</v>
      </c>
      <c r="S241" s="42">
        <f t="shared" si="79"/>
        <v>17</v>
      </c>
      <c r="T241" s="42">
        <f t="shared" si="79"/>
        <v>17</v>
      </c>
      <c r="U241" s="42">
        <f t="shared" si="79"/>
        <v>17</v>
      </c>
      <c r="V241" s="42">
        <f t="shared" si="79"/>
        <v>17</v>
      </c>
      <c r="W241" s="42">
        <f t="shared" si="79"/>
        <v>17</v>
      </c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>
        <f>AS12+AS18+AS25+AS38+AS44+AS46+AS49+AS88+AS91+AS99+AS107+AS131+AS146+AS149+AS154+AS162+AS181</f>
        <v>0.2</v>
      </c>
      <c r="AT241" s="38">
        <f>AT12+AT18+AT25+AT38+AT44+AT46+AT49+AT88+AT91+AT99+AT107+AT131+AT146+AT149+AT154+AT162+AT181</f>
        <v>0.2</v>
      </c>
      <c r="AU241" s="38">
        <f>AU12+AU18+AU25+AU38+AU44+AU46+AU49+AU88+AU91+AU99+AU107+AU131+AU146+AU149+AU154+AU162+AU181</f>
        <v>235.4</v>
      </c>
      <c r="AV241" s="38"/>
      <c r="AW241" s="38"/>
      <c r="AX241" s="38"/>
      <c r="AY241" s="38"/>
      <c r="AZ241" s="38"/>
      <c r="BA241" s="38"/>
      <c r="BB241" s="38"/>
      <c r="BC241" s="38"/>
      <c r="BD241" s="38">
        <f>BD12+BD18+BD25+BD38+BD44+BD46+BD49+BD88+BD91+BD99+BD107+BD131+BD146+BD149+BD154+BD162+BD181</f>
        <v>193.30000000000004</v>
      </c>
      <c r="BE241" s="38"/>
      <c r="BF241" s="38"/>
      <c r="BG241" s="38">
        <f>BG12+BG18+BG25+BG38+BG44+BG46+BG49+BG88+BG91+BG99+BG107+BG131+BG146+BG149+BG154+BG162+BG181</f>
        <v>1844.7</v>
      </c>
      <c r="BH241" s="38"/>
    </row>
    <row r="242" spans="1:60" ht="30" customHeight="1">
      <c r="A242" s="47" t="s">
        <v>248</v>
      </c>
      <c r="B242" s="49" t="s">
        <v>230</v>
      </c>
      <c r="C242" s="50" t="s">
        <v>69</v>
      </c>
      <c r="D242" s="112" t="s">
        <v>78</v>
      </c>
      <c r="E242" s="41">
        <f t="shared" ref="E242:W242" si="80">E24+E75+E230</f>
        <v>21889</v>
      </c>
      <c r="F242" s="41">
        <f t="shared" si="80"/>
        <v>21889</v>
      </c>
      <c r="G242" s="41"/>
      <c r="H242" s="41"/>
      <c r="I242" s="41"/>
      <c r="J242" s="38">
        <f t="shared" si="80"/>
        <v>21889</v>
      </c>
      <c r="K242" s="38">
        <f t="shared" si="80"/>
        <v>21889</v>
      </c>
      <c r="L242" s="38"/>
      <c r="M242" s="38"/>
      <c r="N242" s="38"/>
      <c r="O242" s="38">
        <f t="shared" si="80"/>
        <v>21889</v>
      </c>
      <c r="P242" s="38">
        <f t="shared" si="80"/>
        <v>21889</v>
      </c>
      <c r="Q242" s="38">
        <f t="shared" si="80"/>
        <v>21889</v>
      </c>
      <c r="R242" s="38">
        <f t="shared" si="80"/>
        <v>21889</v>
      </c>
      <c r="S242" s="42">
        <f t="shared" si="80"/>
        <v>3</v>
      </c>
      <c r="T242" s="42">
        <f t="shared" si="80"/>
        <v>3</v>
      </c>
      <c r="U242" s="42">
        <f t="shared" si="80"/>
        <v>3</v>
      </c>
      <c r="V242" s="42">
        <f t="shared" si="80"/>
        <v>2</v>
      </c>
      <c r="W242" s="42">
        <f t="shared" si="80"/>
        <v>2</v>
      </c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>
        <f>AH24+AH75+AH230</f>
        <v>3</v>
      </c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</row>
    <row r="243" spans="1:60" ht="30" customHeight="1">
      <c r="A243" s="47" t="s">
        <v>249</v>
      </c>
      <c r="B243" s="49" t="s">
        <v>230</v>
      </c>
      <c r="C243" s="50" t="s">
        <v>70</v>
      </c>
      <c r="D243" s="112" t="s">
        <v>79</v>
      </c>
      <c r="E243" s="41">
        <f t="shared" ref="E243:W243" si="81">E8+E29+E31+E32+E35+E36+E42+E60+E74+E87+E89+E93+E102+E105+E122+E133+E142+E166+E168+E176+E180+E189+E194+E209+E223+E234</f>
        <v>5000</v>
      </c>
      <c r="F243" s="41">
        <f t="shared" si="81"/>
        <v>5000</v>
      </c>
      <c r="G243" s="41"/>
      <c r="H243" s="41"/>
      <c r="I243" s="41"/>
      <c r="J243" s="38">
        <f t="shared" si="81"/>
        <v>5000</v>
      </c>
      <c r="K243" s="38">
        <f t="shared" si="81"/>
        <v>5000</v>
      </c>
      <c r="L243" s="38"/>
      <c r="M243" s="38"/>
      <c r="N243" s="38"/>
      <c r="O243" s="38">
        <f t="shared" si="81"/>
        <v>4764.3999999999996</v>
      </c>
      <c r="P243" s="38">
        <f t="shared" si="81"/>
        <v>5000</v>
      </c>
      <c r="Q243" s="38">
        <f t="shared" si="81"/>
        <v>4679.3999999999996</v>
      </c>
      <c r="R243" s="38">
        <f t="shared" si="81"/>
        <v>5000</v>
      </c>
      <c r="S243" s="42">
        <f t="shared" si="81"/>
        <v>33</v>
      </c>
      <c r="T243" s="42">
        <f t="shared" si="81"/>
        <v>33</v>
      </c>
      <c r="U243" s="42">
        <f t="shared" si="81"/>
        <v>33</v>
      </c>
      <c r="V243" s="42">
        <f t="shared" si="81"/>
        <v>32</v>
      </c>
      <c r="W243" s="42">
        <f t="shared" si="81"/>
        <v>32</v>
      </c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>
        <f>AI8+AI29+AI31+AI32+AI35+AI36+AI42+AI60+AI74+AI87+AI89+AI93+AI102+AI105+AI122+AI133+AI142+AI166+AI168+AI176+AI180+AI189+AI194+AI209+AI223+AI234</f>
        <v>33</v>
      </c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>
        <f>BG8+BG29+BG31+BG32+BG35+BG36+BG42+BG60+BG74+BG87+BG89+BG93+BG102+BG105+BG122+BG133+BG142+BG166+BG168+BG176+BG180+BG189+BG194+BG209+BG223+BG234</f>
        <v>3</v>
      </c>
      <c r="BH243" s="38"/>
    </row>
    <row r="244" spans="1:60" ht="30" customHeight="1">
      <c r="A244" s="47" t="s">
        <v>250</v>
      </c>
      <c r="B244" s="49" t="s">
        <v>230</v>
      </c>
      <c r="C244" s="50" t="s">
        <v>70</v>
      </c>
      <c r="D244" s="112" t="s">
        <v>84</v>
      </c>
      <c r="E244" s="41">
        <f t="shared" ref="E244:W244" si="82">E13+E64+E83+E95+E128+E150+E188+E201+E204</f>
        <v>1800</v>
      </c>
      <c r="F244" s="41">
        <f t="shared" si="82"/>
        <v>1800</v>
      </c>
      <c r="G244" s="41"/>
      <c r="H244" s="41"/>
      <c r="I244" s="41"/>
      <c r="J244" s="38">
        <f t="shared" si="82"/>
        <v>1800</v>
      </c>
      <c r="K244" s="38">
        <f t="shared" si="82"/>
        <v>1800</v>
      </c>
      <c r="L244" s="38"/>
      <c r="M244" s="38"/>
      <c r="N244" s="38"/>
      <c r="O244" s="38">
        <f t="shared" si="82"/>
        <v>1799.6</v>
      </c>
      <c r="P244" s="38">
        <f t="shared" si="82"/>
        <v>1800</v>
      </c>
      <c r="Q244" s="38">
        <f t="shared" si="82"/>
        <v>1799.6</v>
      </c>
      <c r="R244" s="38">
        <f t="shared" si="82"/>
        <v>1800</v>
      </c>
      <c r="S244" s="42">
        <f t="shared" si="82"/>
        <v>9</v>
      </c>
      <c r="T244" s="42">
        <f t="shared" si="82"/>
        <v>9</v>
      </c>
      <c r="U244" s="42">
        <f t="shared" si="82"/>
        <v>9</v>
      </c>
      <c r="V244" s="42">
        <f t="shared" si="82"/>
        <v>9</v>
      </c>
      <c r="W244" s="42">
        <f t="shared" si="82"/>
        <v>9</v>
      </c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>
        <f>AJ13+AJ64+AJ83+AJ95+AJ128+AJ150+AJ188+AJ201+AJ204</f>
        <v>9</v>
      </c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>
        <f>BG13+BG64+BG83+BG95+BG128+BG150+BG188+BG201+BG204</f>
        <v>4473.7</v>
      </c>
      <c r="BH244" s="38">
        <f>BH13+BH64+BH83+BH95+BH128+BH150+BH188+BH201+BH204</f>
        <v>200</v>
      </c>
    </row>
    <row r="245" spans="1:60" ht="30" customHeight="1">
      <c r="A245" s="47" t="s">
        <v>251</v>
      </c>
      <c r="B245" s="49" t="s">
        <v>230</v>
      </c>
      <c r="C245" s="50" t="s">
        <v>71</v>
      </c>
      <c r="D245" s="112" t="s">
        <v>88</v>
      </c>
      <c r="E245" s="41">
        <f t="shared" ref="E245:W245" si="83">E19+E21+E27+E33+E47+E50+E53+E57+E62+E66+E68+E70+E96+E100+E110+E112+E119+E127+E134+E140+E152+E155+E157+E159+E163+E170+E172+E182+E184+E185+E186+E196+E205+E226+E233</f>
        <v>3420</v>
      </c>
      <c r="F245" s="41">
        <f t="shared" si="83"/>
        <v>3420</v>
      </c>
      <c r="G245" s="41"/>
      <c r="H245" s="41"/>
      <c r="I245" s="41"/>
      <c r="J245" s="38">
        <f t="shared" si="83"/>
        <v>3420</v>
      </c>
      <c r="K245" s="38">
        <f t="shared" si="83"/>
        <v>3420</v>
      </c>
      <c r="L245" s="38"/>
      <c r="M245" s="38"/>
      <c r="N245" s="38"/>
      <c r="O245" s="38">
        <f t="shared" si="83"/>
        <v>3259</v>
      </c>
      <c r="P245" s="38">
        <f t="shared" si="83"/>
        <v>3420</v>
      </c>
      <c r="Q245" s="38">
        <f t="shared" si="83"/>
        <v>3259</v>
      </c>
      <c r="R245" s="38">
        <f t="shared" si="83"/>
        <v>3420</v>
      </c>
      <c r="S245" s="42">
        <f t="shared" si="83"/>
        <v>35</v>
      </c>
      <c r="T245" s="42">
        <f t="shared" si="83"/>
        <v>35</v>
      </c>
      <c r="U245" s="42">
        <f t="shared" si="83"/>
        <v>35</v>
      </c>
      <c r="V245" s="42">
        <f t="shared" si="83"/>
        <v>34</v>
      </c>
      <c r="W245" s="42">
        <f t="shared" si="83"/>
        <v>34</v>
      </c>
      <c r="X245" s="38"/>
      <c r="Y245" s="38"/>
      <c r="Z245" s="38"/>
      <c r="AA245" s="38"/>
      <c r="AB245" s="38"/>
      <c r="AC245" s="38">
        <f>AC19+AC21+AC27+AC33+AC47+AC50+AC53+AC57+AC62+AC66+AC68+AC70+AC96+AC100+AC110+AC112+AC119+AC127+AC134+AC140+AC152+AC155+AC157+AC159+AC163+AC170+AC172+AC182+AC184+AC185+AC186+AC196+AC205+AC226+AC233</f>
        <v>35</v>
      </c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>
        <f>AY19+AY21+AY27+AY33+AY47+AY50+AY53+AY57+AY62+AY66+AY68+AY70+AY96+AY100+AY110+AY112+AY119+AY127+AY134+AY140+AY152+AY155+AY157+AY159+AY163+AY170+AY172+AY182+AY184+AY185+AY186+AY196+AY205+AY226+AY233</f>
        <v>1757.0000000000002</v>
      </c>
      <c r="AZ245" s="38"/>
      <c r="BA245" s="38"/>
      <c r="BB245" s="38"/>
      <c r="BC245" s="38"/>
      <c r="BD245" s="38"/>
      <c r="BE245" s="38"/>
      <c r="BF245" s="38"/>
      <c r="BG245" s="38"/>
      <c r="BH245" s="38"/>
    </row>
    <row r="246" spans="1:60" ht="30" customHeight="1">
      <c r="A246" s="47" t="s">
        <v>252</v>
      </c>
      <c r="B246" s="49" t="s">
        <v>230</v>
      </c>
      <c r="C246" s="50" t="s">
        <v>72</v>
      </c>
      <c r="D246" s="112" t="s">
        <v>91</v>
      </c>
      <c r="E246" s="41">
        <f>E210+E212+E215+E216+E218+E219+E220+E224+E228+E232</f>
        <v>4000</v>
      </c>
      <c r="F246" s="41">
        <f t="shared" ref="F246:AO246" si="84">F210+F212+F215+F216+F218+F219+F220+F224+F228+F232</f>
        <v>4000</v>
      </c>
      <c r="G246" s="41"/>
      <c r="H246" s="41"/>
      <c r="I246" s="41"/>
      <c r="J246" s="38">
        <f t="shared" si="84"/>
        <v>4000</v>
      </c>
      <c r="K246" s="38">
        <f t="shared" si="84"/>
        <v>4000</v>
      </c>
      <c r="L246" s="38"/>
      <c r="M246" s="38"/>
      <c r="N246" s="38"/>
      <c r="O246" s="38">
        <f t="shared" si="84"/>
        <v>3985.3</v>
      </c>
      <c r="P246" s="38">
        <f t="shared" si="84"/>
        <v>4000</v>
      </c>
      <c r="Q246" s="38">
        <f t="shared" si="84"/>
        <v>3985.3</v>
      </c>
      <c r="R246" s="38">
        <f t="shared" si="84"/>
        <v>4000</v>
      </c>
      <c r="S246" s="42">
        <f t="shared" si="84"/>
        <v>10</v>
      </c>
      <c r="T246" s="42">
        <f t="shared" si="84"/>
        <v>10</v>
      </c>
      <c r="U246" s="42">
        <f t="shared" si="84"/>
        <v>10</v>
      </c>
      <c r="V246" s="42">
        <f t="shared" si="84"/>
        <v>10</v>
      </c>
      <c r="W246" s="42">
        <f t="shared" si="84"/>
        <v>10</v>
      </c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>
        <f t="shared" si="84"/>
        <v>391.6</v>
      </c>
      <c r="AO246" s="38">
        <f t="shared" si="84"/>
        <v>210</v>
      </c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</row>
    <row r="247" spans="1:60" ht="30" customHeight="1">
      <c r="A247" s="47" t="s">
        <v>253</v>
      </c>
      <c r="B247" s="49" t="s">
        <v>230</v>
      </c>
      <c r="C247" s="50" t="s">
        <v>72</v>
      </c>
      <c r="D247" s="112" t="s">
        <v>92</v>
      </c>
      <c r="E247" s="41">
        <f t="shared" ref="E247:W247" si="85">E9+E11+E14+E16+E20+E23+E26+E30+E34+E37+E39+E45+E48+E51+E52+E55+E56+E58+E63+E65+E67+E69+E72+E76+E77+E79+E80+E82+E84+E85+E90+E92+E94+E97+E101+E103+E108+E111+E114+E116+E120+E123+E125+E126+E129+E132+E136+E139+E143+E144+E147+E151+E153+E156+E158+E160+E164+E169+E171+E173+E174+E177+E178+E183+E187+E190+E191+E195+E197+E198+E199+E202+E206+E211+E214+E222+E227+E231</f>
        <v>16058</v>
      </c>
      <c r="F247" s="41">
        <f t="shared" si="85"/>
        <v>11750</v>
      </c>
      <c r="G247" s="41">
        <f t="shared" si="85"/>
        <v>4308</v>
      </c>
      <c r="H247" s="41"/>
      <c r="I247" s="41"/>
      <c r="J247" s="116">
        <f t="shared" si="85"/>
        <v>16058</v>
      </c>
      <c r="K247" s="116">
        <f t="shared" si="85"/>
        <v>11750</v>
      </c>
      <c r="L247" s="116">
        <f t="shared" si="85"/>
        <v>4308</v>
      </c>
      <c r="M247" s="116"/>
      <c r="N247" s="116"/>
      <c r="O247" s="116">
        <f t="shared" si="85"/>
        <v>14122.17</v>
      </c>
      <c r="P247" s="116">
        <f t="shared" si="85"/>
        <v>16058</v>
      </c>
      <c r="Q247" s="116">
        <f t="shared" si="85"/>
        <v>11750</v>
      </c>
      <c r="R247" s="116">
        <f t="shared" si="85"/>
        <v>11750</v>
      </c>
      <c r="S247" s="41">
        <f t="shared" si="85"/>
        <v>78</v>
      </c>
      <c r="T247" s="41">
        <f t="shared" si="85"/>
        <v>78</v>
      </c>
      <c r="U247" s="41">
        <f t="shared" si="85"/>
        <v>78</v>
      </c>
      <c r="V247" s="41">
        <f t="shared" si="85"/>
        <v>73</v>
      </c>
      <c r="W247" s="41">
        <f t="shared" si="85"/>
        <v>73</v>
      </c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>
        <f>AL9+AL11+AL14+AL16+AL20+AL23+AL26+AL30+AL34+AL37+AL39+AL45+AL48+AL51+AL52+AL55+AL56+AL58+AL63+AL65+AL67+AL69+AL72+AL76+AL77+AL79+AL80+AL82+AL84+AL85+AL90+AL92+AL94+AL97+AL101+AL103+AL108+AL111+AL114+AL116+AL120+AL123+AL125+AL126+AL129+AL132+AL136+AL139+AL143+AL144+AL147+AL151+AL153+AL156+AL158+AL160+AL164+AL169+AL171+AL173+AL174+AL177+AL178+AL183+AL187+AL190+AL191+AL195+AL197+AL198+AL199+AL202+AL206+AL211+AL214+AL222+AL227+AL231</f>
        <v>786.99999999999977</v>
      </c>
      <c r="AM247" s="41"/>
      <c r="AN247" s="41"/>
      <c r="AO247" s="41"/>
      <c r="AP247" s="41"/>
      <c r="AQ247" s="41"/>
      <c r="AR247" s="41"/>
      <c r="AS247" s="116">
        <f>AS9+AS11+AS14+AS16+AS20+AS23+AS26+AS30+AS34+AS37+AS39+AS45+AS48+AS51+AS52+AS55+AS56+AS58+AS63+AS65+AS67+AS69+AS72+AS76+AS77+AS79+AS80+AS82+AS84+AS85+AS90+AS92+AS94+AS97+AS101+AS103+AS108+AS111+AS114+AS116+AS120+AS123+AS125+AS126+AS129+AS132+AS136+AS139+AS143+AS144+AS147+AS151+AS153+AS156+AS158+AS160+AS164+AS169+AS171+AS173+AS174+AS177+AS178+AS183+AS187+AS190+AS191+AS195+AS197+AS198+AS199+AS202+AS206+AS211+AS214+AS222+AS227+AS231</f>
        <v>0.5</v>
      </c>
      <c r="AT247" s="116">
        <f>AT9+AT11+AT14+AT16+AT20+AT23+AT26+AT30+AT34+AT37+AT39+AT45+AT48+AT51+AT52+AT55+AT56+AT58+AT63+AT65+AT67+AT69+AT72+AT76+AT77+AT79+AT80+AT82+AT84+AT85+AT90+AT92+AT94+AT97+AT101+AT103+AT108+AT111+AT114+AT116+AT120+AT123+AT125+AT126+AT129+AT132+AT136+AT139+AT143+AT144+AT147+AT151+AT153+AT156+AT158+AT160+AT164+AT169+AT171+AT173+AT174+AT177+AT178+AT183+AT187+AT190+AT191+AT195+AT197+AT198+AT199+AT202+AT206+AT211+AT214+AT222+AT227+AT231</f>
        <v>11.299999999999999</v>
      </c>
      <c r="AU247" s="116">
        <f>AU9+AU11+AU14+AU16+AU20+AU23+AU26+AU30+AU34+AU37+AU39+AU45+AU48+AU51+AU52+AU55+AU56+AU58+AU63+AU65+AU67+AU69+AU72+AU76+AU77+AU79+AU80+AU82+AU84+AU85+AU90+AU92+AU94+AU97+AU101+AU103+AU108+AU111+AU114+AU116+AU120+AU123+AU125+AU126+AU129+AU132+AU136+AU139+AU143+AU144+AU147+AU151+AU153+AU156+AU158+AU160+AU164+AU169+AU171+AU173+AU174+AU177+AU178+AU183+AU187+AU190+AU191+AU195+AU197+AU198+AU199+AU202+AU206+AU211+AU214+AU222+AU227+AU231</f>
        <v>66</v>
      </c>
      <c r="AV247" s="41"/>
      <c r="AW247" s="41"/>
      <c r="AX247" s="41"/>
      <c r="AY247" s="41"/>
      <c r="AZ247" s="41"/>
      <c r="BA247" s="41"/>
      <c r="BB247" s="41"/>
      <c r="BC247" s="116">
        <f>BC9+BC11+BC14+BC16+BC20+BC23+BC26+BC30+BC34+BC37+BC39+BC45+BC48+BC51+BC52+BC55+BC56+BC58+BC63+BC65+BC67+BC69+BC72+BC76+BC77+BC79+BC80+BC82+BC84+BC85+BC90+BC92+BC94+BC97+BC101+BC103+BC108+BC111+BC114+BC116+BC120+BC123+BC125+BC126+BC129+BC132+BC136+BC139+BC143+BC144+BC147+BC151+BC153+BC156+BC158+BC160+BC164+BC169+BC171+BC173+BC174+BC177+BC178+BC183+BC187+BC190+BC191+BC195+BC197+BC198+BC199+BC202+BC206+BC211+BC214+BC222+BC227+BC231</f>
        <v>173.7</v>
      </c>
      <c r="BD247" s="41"/>
      <c r="BE247" s="41"/>
      <c r="BF247" s="41"/>
      <c r="BG247" s="116">
        <f>BG9+BG11+BG14+BG16+BG20+BG23+BG26+BG30+BG34+BG37+BG39+BG45+BG48+BG51+BG52+BG55+BG56+BG58+BG63+BG65+BG67+BG69+BG72+BG76+BG77+BG79+BG80+BG82+BG84+BG85+BG90+BG92+BG94+BG97+BG101+BG103+BG108+BG111+BG114+BG116+BG120+BG123+BG125+BG126+BG129+BG132+BG136+BG139+BG143+BG144+BG147+BG151+BG153+BG156+BG158+BG160+BG164+BG169+BG171+BG173+BG174+BG177+BG178+BG183+BG187+BG190+BG191+BG195+BG197+BG198+BG199+BG202+BG206+BG211+BG214+BG222+BG227+BG231</f>
        <v>38402.799999999996</v>
      </c>
      <c r="BH247" s="41"/>
    </row>
    <row r="248" spans="1:60" s="6" customFormat="1" ht="119.45" customHeight="1">
      <c r="A248" s="127" t="s">
        <v>110</v>
      </c>
      <c r="B248" s="127"/>
      <c r="C248" s="127"/>
      <c r="D248" s="127"/>
      <c r="E248" s="127"/>
      <c r="F248" s="127"/>
      <c r="G248" s="127"/>
      <c r="H248" s="127"/>
      <c r="I248" s="127"/>
      <c r="J248" s="127"/>
      <c r="K248" s="127"/>
      <c r="L248" s="127"/>
      <c r="M248" s="127"/>
      <c r="N248" s="127"/>
      <c r="O248" s="127"/>
      <c r="P248" s="127"/>
      <c r="Q248" s="127"/>
      <c r="R248" s="127"/>
      <c r="S248" s="127"/>
      <c r="T248" s="127"/>
      <c r="U248" s="127"/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7"/>
      <c r="AK248" s="127"/>
      <c r="AL248" s="127"/>
      <c r="AM248" s="127"/>
      <c r="AN248" s="127"/>
      <c r="AO248" s="127"/>
      <c r="AP248" s="127"/>
      <c r="AQ248" s="127"/>
      <c r="AR248" s="127"/>
      <c r="AS248" s="127"/>
      <c r="AT248" s="127"/>
      <c r="AU248" s="127"/>
      <c r="AV248" s="127"/>
      <c r="AW248" s="127"/>
      <c r="AX248" s="127"/>
      <c r="AY248" s="127"/>
      <c r="AZ248" s="127"/>
      <c r="BA248" s="127"/>
      <c r="BB248" s="127"/>
      <c r="BC248" s="11"/>
      <c r="BD248" s="11"/>
      <c r="BE248" s="11"/>
      <c r="BF248" s="11"/>
      <c r="BG248" s="15"/>
      <c r="BH248" s="11"/>
    </row>
    <row r="249" spans="1:60">
      <c r="A249" s="17"/>
      <c r="B249" s="128"/>
      <c r="C249" s="128"/>
      <c r="D249" s="128"/>
      <c r="E249" s="128"/>
      <c r="F249" s="128"/>
      <c r="G249" s="128"/>
      <c r="H249" s="128"/>
      <c r="I249" s="128"/>
      <c r="J249" s="128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5"/>
      <c r="BH249" s="11"/>
    </row>
    <row r="250" spans="1:60">
      <c r="A250" s="15"/>
      <c r="B250" s="11"/>
      <c r="C250" s="11"/>
      <c r="D250" s="11"/>
      <c r="E250" s="14"/>
      <c r="F250" s="14"/>
      <c r="G250" s="18"/>
      <c r="H250" s="18"/>
      <c r="I250" s="18"/>
      <c r="J250" s="19"/>
      <c r="K250" s="19"/>
      <c r="L250" s="19"/>
      <c r="M250" s="18"/>
      <c r="N250" s="18"/>
      <c r="O250" s="18"/>
      <c r="P250" s="14"/>
      <c r="Q250" s="18"/>
      <c r="R250" s="14"/>
      <c r="S250" s="18"/>
      <c r="T250" s="18"/>
      <c r="U250" s="18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5"/>
      <c r="BH250" s="11"/>
    </row>
    <row r="251" spans="1:60">
      <c r="A251" s="15"/>
      <c r="B251" s="11"/>
      <c r="C251" s="11"/>
      <c r="D251" s="11"/>
      <c r="E251" s="14"/>
      <c r="F251" s="14"/>
      <c r="G251" s="18"/>
      <c r="H251" s="18"/>
      <c r="I251" s="20"/>
      <c r="J251" s="18"/>
      <c r="K251" s="21"/>
      <c r="L251" s="21"/>
      <c r="M251" s="18"/>
      <c r="N251" s="22"/>
      <c r="O251" s="18"/>
      <c r="P251" s="14"/>
      <c r="Q251" s="18"/>
      <c r="R251" s="14"/>
      <c r="S251" s="18"/>
      <c r="T251" s="18"/>
      <c r="U251" s="18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5"/>
      <c r="BH251" s="11"/>
    </row>
    <row r="252" spans="1:60">
      <c r="A252" s="15"/>
      <c r="B252" s="11"/>
      <c r="C252" s="11"/>
      <c r="D252" s="11"/>
      <c r="E252" s="14"/>
      <c r="F252" s="14"/>
      <c r="G252" s="18"/>
      <c r="H252" s="18"/>
      <c r="I252" s="18"/>
      <c r="J252" s="18"/>
      <c r="K252" s="18"/>
      <c r="L252" s="18"/>
      <c r="M252" s="18"/>
      <c r="N252" s="18"/>
      <c r="O252" s="18"/>
      <c r="P252" s="14"/>
      <c r="Q252" s="18"/>
      <c r="R252" s="14"/>
      <c r="S252" s="18"/>
      <c r="T252" s="18"/>
      <c r="U252" s="18"/>
      <c r="V252" s="11"/>
      <c r="W252" s="11"/>
      <c r="X252" s="11"/>
      <c r="Y252" s="11"/>
      <c r="Z252" s="14"/>
      <c r="AA252" s="14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5"/>
      <c r="BH252" s="11"/>
    </row>
    <row r="253" spans="1:60">
      <c r="A253" s="15"/>
      <c r="B253" s="11"/>
      <c r="C253" s="11"/>
      <c r="D253" s="11"/>
      <c r="E253" s="23"/>
      <c r="F253" s="14"/>
      <c r="G253" s="18"/>
      <c r="H253" s="18"/>
      <c r="I253" s="18"/>
      <c r="J253" s="18"/>
      <c r="K253" s="18"/>
      <c r="L253" s="18"/>
      <c r="M253" s="18"/>
      <c r="N253" s="18"/>
      <c r="O253" s="18"/>
      <c r="P253" s="14"/>
      <c r="Q253" s="18"/>
      <c r="R253" s="14"/>
      <c r="S253" s="18"/>
      <c r="T253" s="18"/>
      <c r="U253" s="18"/>
      <c r="V253" s="11"/>
      <c r="W253" s="11"/>
      <c r="X253" s="11"/>
      <c r="Y253" s="11"/>
      <c r="Z253" s="14"/>
      <c r="AA253" s="14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5"/>
      <c r="BH253" s="11"/>
    </row>
    <row r="254" spans="1:60">
      <c r="A254" s="15"/>
      <c r="B254" s="11"/>
      <c r="C254" s="11"/>
      <c r="D254" s="11"/>
      <c r="E254" s="14"/>
      <c r="F254" s="14"/>
      <c r="G254" s="18"/>
      <c r="H254" s="18"/>
      <c r="I254" s="18"/>
      <c r="J254" s="18"/>
      <c r="K254" s="18"/>
      <c r="L254" s="18"/>
      <c r="M254" s="18"/>
      <c r="N254" s="18"/>
      <c r="O254" s="18"/>
      <c r="P254" s="14"/>
      <c r="Q254" s="18"/>
      <c r="R254" s="14"/>
      <c r="S254" s="18"/>
      <c r="T254" s="18"/>
      <c r="U254" s="18"/>
      <c r="V254" s="11"/>
      <c r="W254" s="11"/>
      <c r="X254" s="11"/>
      <c r="Y254" s="11"/>
      <c r="Z254" s="14"/>
      <c r="AA254" s="14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5"/>
      <c r="BH254" s="11"/>
    </row>
    <row r="255" spans="1:60">
      <c r="A255" s="15"/>
      <c r="B255" s="11"/>
      <c r="C255" s="11"/>
      <c r="D255" s="11"/>
      <c r="E255" s="14"/>
      <c r="F255" s="14"/>
      <c r="G255" s="18"/>
      <c r="H255" s="18"/>
      <c r="I255" s="18"/>
      <c r="J255" s="18"/>
      <c r="K255" s="18"/>
      <c r="L255" s="18"/>
      <c r="M255" s="18"/>
      <c r="N255" s="18"/>
      <c r="O255" s="18"/>
      <c r="P255" s="14"/>
      <c r="Q255" s="18"/>
      <c r="R255" s="14"/>
      <c r="S255" s="18"/>
      <c r="T255" s="18"/>
      <c r="U255" s="18"/>
      <c r="V255" s="11"/>
      <c r="W255" s="11"/>
      <c r="X255" s="11"/>
      <c r="Y255" s="11"/>
      <c r="Z255" s="14"/>
      <c r="AA255" s="14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5"/>
      <c r="BH255" s="11"/>
    </row>
    <row r="256" spans="1:60">
      <c r="A256" s="15"/>
      <c r="B256" s="11"/>
      <c r="C256" s="11"/>
      <c r="D256" s="11"/>
      <c r="E256" s="14"/>
      <c r="F256" s="14"/>
      <c r="G256" s="18"/>
      <c r="H256" s="18"/>
      <c r="I256" s="18"/>
      <c r="J256" s="18"/>
      <c r="K256" s="18"/>
      <c r="L256" s="18"/>
      <c r="M256" s="18"/>
      <c r="N256" s="18"/>
      <c r="O256" s="18"/>
      <c r="P256" s="14"/>
      <c r="Q256" s="18"/>
      <c r="R256" s="14"/>
      <c r="S256" s="18"/>
      <c r="T256" s="18"/>
      <c r="U256" s="18"/>
      <c r="V256" s="11"/>
      <c r="W256" s="11"/>
      <c r="X256" s="11"/>
      <c r="Y256" s="11"/>
      <c r="Z256" s="14"/>
      <c r="AA256" s="14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5"/>
      <c r="BH256" s="11"/>
    </row>
    <row r="257" spans="1:60">
      <c r="A257" s="15"/>
      <c r="B257" s="11"/>
      <c r="C257" s="11"/>
      <c r="D257" s="11"/>
      <c r="E257" s="14"/>
      <c r="F257" s="14"/>
      <c r="G257" s="18"/>
      <c r="H257" s="18"/>
      <c r="I257" s="18"/>
      <c r="J257" s="18"/>
      <c r="K257" s="18"/>
      <c r="L257" s="18"/>
      <c r="M257" s="18"/>
      <c r="N257" s="18"/>
      <c r="O257" s="18"/>
      <c r="P257" s="14"/>
      <c r="Q257" s="18"/>
      <c r="R257" s="14"/>
      <c r="S257" s="18"/>
      <c r="T257" s="18"/>
      <c r="U257" s="18"/>
      <c r="V257" s="11"/>
      <c r="W257" s="11"/>
      <c r="X257" s="11"/>
      <c r="Y257" s="11"/>
      <c r="Z257" s="14"/>
      <c r="AA257" s="14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5"/>
      <c r="BH257" s="11"/>
    </row>
    <row r="258" spans="1:60">
      <c r="A258" s="15"/>
      <c r="B258" s="11"/>
      <c r="C258" s="11"/>
      <c r="D258" s="11"/>
      <c r="E258" s="14"/>
      <c r="F258" s="14"/>
      <c r="G258" s="18"/>
      <c r="H258" s="18"/>
      <c r="I258" s="18"/>
      <c r="J258" s="18"/>
      <c r="K258" s="18"/>
      <c r="L258" s="18"/>
      <c r="M258" s="18"/>
      <c r="N258" s="18"/>
      <c r="O258" s="18"/>
      <c r="P258" s="14"/>
      <c r="Q258" s="18"/>
      <c r="R258" s="14"/>
      <c r="S258" s="18"/>
      <c r="T258" s="18"/>
      <c r="U258" s="18"/>
      <c r="V258" s="11"/>
      <c r="W258" s="11"/>
      <c r="X258" s="11"/>
      <c r="Y258" s="11"/>
      <c r="Z258" s="14"/>
      <c r="AA258" s="14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5"/>
      <c r="BH258" s="11"/>
    </row>
    <row r="259" spans="1:60">
      <c r="A259" s="15"/>
      <c r="B259" s="11"/>
      <c r="C259" s="11"/>
      <c r="D259" s="11"/>
      <c r="E259" s="14"/>
      <c r="F259" s="14"/>
      <c r="G259" s="18"/>
      <c r="H259" s="18"/>
      <c r="I259" s="18"/>
      <c r="J259" s="18"/>
      <c r="K259" s="18"/>
      <c r="L259" s="18"/>
      <c r="M259" s="18"/>
      <c r="N259" s="18"/>
      <c r="O259" s="18"/>
      <c r="P259" s="14"/>
      <c r="Q259" s="18"/>
      <c r="R259" s="14"/>
      <c r="S259" s="18"/>
      <c r="T259" s="18"/>
      <c r="U259" s="18"/>
      <c r="V259" s="11"/>
      <c r="W259" s="11"/>
      <c r="X259" s="11"/>
      <c r="Y259" s="11"/>
      <c r="Z259" s="14"/>
      <c r="AA259" s="14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5"/>
      <c r="BH259" s="11"/>
    </row>
    <row r="260" spans="1:60">
      <c r="A260" s="15"/>
      <c r="B260" s="11"/>
      <c r="C260" s="11"/>
      <c r="D260" s="11"/>
      <c r="E260" s="14"/>
      <c r="F260" s="14"/>
      <c r="G260" s="18"/>
      <c r="H260" s="18"/>
      <c r="I260" s="18"/>
      <c r="J260" s="18"/>
      <c r="K260" s="18"/>
      <c r="L260" s="18"/>
      <c r="M260" s="18"/>
      <c r="N260" s="18"/>
      <c r="O260" s="18"/>
      <c r="P260" s="14"/>
      <c r="Q260" s="18"/>
      <c r="R260" s="14"/>
      <c r="S260" s="18"/>
      <c r="T260" s="18"/>
      <c r="U260" s="18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5"/>
      <c r="BH260" s="11"/>
    </row>
    <row r="261" spans="1:60">
      <c r="A261" s="15"/>
      <c r="B261" s="11"/>
      <c r="C261" s="11"/>
      <c r="D261" s="11"/>
      <c r="E261" s="14"/>
      <c r="F261" s="14"/>
      <c r="G261" s="18"/>
      <c r="H261" s="24"/>
      <c r="I261" s="24"/>
      <c r="J261" s="18"/>
      <c r="K261" s="18"/>
      <c r="L261" s="18"/>
      <c r="M261" s="18"/>
      <c r="N261" s="18"/>
      <c r="O261" s="18"/>
      <c r="P261" s="14"/>
      <c r="Q261" s="18"/>
      <c r="R261" s="14"/>
      <c r="S261" s="18"/>
      <c r="T261" s="18"/>
      <c r="U261" s="18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5"/>
      <c r="BH261" s="11"/>
    </row>
    <row r="262" spans="1:60">
      <c r="A262" s="15"/>
      <c r="B262" s="11"/>
      <c r="C262" s="11"/>
      <c r="D262" s="11"/>
      <c r="E262" s="14"/>
      <c r="F262" s="14"/>
      <c r="G262" s="18"/>
      <c r="H262" s="18"/>
      <c r="I262" s="18"/>
      <c r="J262" s="18"/>
      <c r="K262" s="18"/>
      <c r="L262" s="18"/>
      <c r="M262" s="18"/>
      <c r="N262" s="18"/>
      <c r="O262" s="18"/>
      <c r="P262" s="14"/>
      <c r="Q262" s="18"/>
      <c r="R262" s="14"/>
      <c r="S262" s="18"/>
      <c r="T262" s="18"/>
      <c r="U262" s="18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5"/>
      <c r="BH262" s="11"/>
    </row>
    <row r="263" spans="1:60">
      <c r="A263" s="15"/>
      <c r="B263" s="11"/>
      <c r="C263" s="11"/>
      <c r="D263" s="11"/>
      <c r="E263" s="14"/>
      <c r="F263" s="14"/>
      <c r="G263" s="18"/>
      <c r="H263" s="18"/>
      <c r="I263" s="18"/>
      <c r="J263" s="18"/>
      <c r="K263" s="18"/>
      <c r="L263" s="18"/>
      <c r="M263" s="18"/>
      <c r="N263" s="18"/>
      <c r="O263" s="18"/>
      <c r="P263" s="14"/>
      <c r="Q263" s="18"/>
      <c r="R263" s="14"/>
      <c r="S263" s="18"/>
      <c r="T263" s="18"/>
      <c r="U263" s="18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5"/>
      <c r="BH263" s="11"/>
    </row>
    <row r="264" spans="1:60">
      <c r="A264" s="15"/>
      <c r="B264" s="11"/>
      <c r="C264" s="11"/>
      <c r="D264" s="11"/>
      <c r="E264" s="14"/>
      <c r="F264" s="14"/>
      <c r="G264" s="18"/>
      <c r="H264" s="18"/>
      <c r="I264" s="18"/>
      <c r="J264" s="18"/>
      <c r="K264" s="18"/>
      <c r="L264" s="18"/>
      <c r="M264" s="18"/>
      <c r="N264" s="18"/>
      <c r="O264" s="18"/>
      <c r="P264" s="14"/>
      <c r="Q264" s="18"/>
      <c r="R264" s="14"/>
      <c r="S264" s="18"/>
      <c r="T264" s="18"/>
      <c r="U264" s="18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5"/>
      <c r="BH264" s="11"/>
    </row>
    <row r="265" spans="1:60">
      <c r="A265" s="15"/>
      <c r="B265" s="11"/>
      <c r="C265" s="11"/>
      <c r="D265" s="11"/>
      <c r="E265" s="14"/>
      <c r="F265" s="14"/>
      <c r="G265" s="18"/>
      <c r="H265" s="18"/>
      <c r="I265" s="18"/>
      <c r="J265" s="18"/>
      <c r="K265" s="18"/>
      <c r="L265" s="18"/>
      <c r="M265" s="18"/>
      <c r="N265" s="18"/>
      <c r="O265" s="18"/>
      <c r="P265" s="14"/>
      <c r="Q265" s="18"/>
      <c r="R265" s="14"/>
      <c r="S265" s="18"/>
      <c r="T265" s="18"/>
      <c r="U265" s="18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5"/>
      <c r="BH265" s="11"/>
    </row>
    <row r="266" spans="1:60">
      <c r="A266" s="15"/>
      <c r="B266" s="11"/>
      <c r="C266" s="11"/>
      <c r="D266" s="11"/>
      <c r="E266" s="14"/>
      <c r="F266" s="14"/>
      <c r="G266" s="18"/>
      <c r="H266" s="18"/>
      <c r="I266" s="18"/>
      <c r="J266" s="18"/>
      <c r="K266" s="18"/>
      <c r="L266" s="18"/>
      <c r="M266" s="18"/>
      <c r="N266" s="18"/>
      <c r="O266" s="18"/>
      <c r="P266" s="14"/>
      <c r="Q266" s="18"/>
      <c r="R266" s="14"/>
      <c r="S266" s="18"/>
      <c r="T266" s="18"/>
      <c r="U266" s="18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5"/>
      <c r="BH266" s="11"/>
    </row>
    <row r="267" spans="1:60">
      <c r="A267" s="15"/>
      <c r="B267" s="11"/>
      <c r="C267" s="11"/>
      <c r="D267" s="11"/>
      <c r="E267" s="16"/>
      <c r="F267" s="16"/>
      <c r="G267" s="11"/>
      <c r="H267" s="11"/>
      <c r="I267" s="11"/>
      <c r="J267" s="18"/>
      <c r="K267" s="18"/>
      <c r="L267" s="18"/>
      <c r="M267" s="18"/>
      <c r="N267" s="18"/>
      <c r="O267" s="18"/>
      <c r="P267" s="14"/>
      <c r="Q267" s="18"/>
      <c r="R267" s="14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5"/>
      <c r="BH267" s="11"/>
    </row>
    <row r="268" spans="1:60">
      <c r="A268" s="15"/>
      <c r="B268" s="11"/>
      <c r="C268" s="11"/>
      <c r="D268" s="11"/>
      <c r="E268" s="16"/>
      <c r="F268" s="16"/>
      <c r="G268" s="11"/>
      <c r="H268" s="11"/>
      <c r="I268" s="11"/>
      <c r="J268" s="18"/>
      <c r="K268" s="18"/>
      <c r="L268" s="18"/>
      <c r="M268" s="18"/>
      <c r="N268" s="18"/>
      <c r="O268" s="18"/>
      <c r="P268" s="14"/>
      <c r="Q268" s="18"/>
      <c r="R268" s="14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5"/>
      <c r="BH268" s="11"/>
    </row>
    <row r="269" spans="1:60">
      <c r="A269" s="15"/>
      <c r="B269" s="11"/>
      <c r="C269" s="11"/>
      <c r="D269" s="11"/>
      <c r="E269" s="16"/>
      <c r="F269" s="16"/>
      <c r="G269" s="11"/>
      <c r="H269" s="11"/>
      <c r="I269" s="11"/>
      <c r="J269" s="18"/>
      <c r="K269" s="18"/>
      <c r="L269" s="18"/>
      <c r="M269" s="18"/>
      <c r="N269" s="18"/>
      <c r="O269" s="18"/>
      <c r="P269" s="14"/>
      <c r="Q269" s="18"/>
      <c r="R269" s="14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5"/>
      <c r="BH269" s="11"/>
    </row>
    <row r="270" spans="1:60">
      <c r="A270" s="15"/>
      <c r="B270" s="11"/>
      <c r="C270" s="11"/>
      <c r="D270" s="11"/>
      <c r="E270" s="16"/>
      <c r="F270" s="16"/>
      <c r="G270" s="11"/>
      <c r="H270" s="11"/>
      <c r="I270" s="11"/>
      <c r="J270" s="18"/>
      <c r="K270" s="18"/>
      <c r="L270" s="18"/>
      <c r="M270" s="18"/>
      <c r="N270" s="18"/>
      <c r="O270" s="18"/>
      <c r="P270" s="14"/>
      <c r="Q270" s="18"/>
      <c r="R270" s="14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5"/>
      <c r="BH270" s="11"/>
    </row>
    <row r="271" spans="1:60">
      <c r="A271" s="15"/>
      <c r="B271" s="11"/>
      <c r="C271" s="11"/>
      <c r="D271" s="11"/>
      <c r="E271" s="16"/>
      <c r="F271" s="16"/>
      <c r="G271" s="11"/>
      <c r="H271" s="11"/>
      <c r="I271" s="11"/>
      <c r="J271" s="18"/>
      <c r="K271" s="18"/>
      <c r="L271" s="18"/>
      <c r="M271" s="18"/>
      <c r="N271" s="18"/>
      <c r="O271" s="18"/>
      <c r="P271" s="14"/>
      <c r="Q271" s="18"/>
      <c r="R271" s="14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5"/>
      <c r="BH271" s="11"/>
    </row>
    <row r="272" spans="1:60">
      <c r="A272" s="15"/>
      <c r="B272" s="11"/>
      <c r="C272" s="11"/>
      <c r="D272" s="11"/>
      <c r="E272" s="16"/>
      <c r="F272" s="16"/>
      <c r="G272" s="11"/>
      <c r="H272" s="11"/>
      <c r="I272" s="11"/>
      <c r="J272" s="18"/>
      <c r="K272" s="18"/>
      <c r="L272" s="18"/>
      <c r="M272" s="18"/>
      <c r="N272" s="18"/>
      <c r="O272" s="18"/>
      <c r="P272" s="14"/>
      <c r="Q272" s="18"/>
      <c r="R272" s="14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5"/>
      <c r="BH272" s="11"/>
    </row>
  </sheetData>
  <autoFilter ref="C1:D272"/>
  <mergeCells count="47">
    <mergeCell ref="AB4:AB5"/>
    <mergeCell ref="AC4:AC5"/>
    <mergeCell ref="AQ4:AQ5"/>
    <mergeCell ref="AN4:AN5"/>
    <mergeCell ref="AO4:AO5"/>
    <mergeCell ref="AK4:AK5"/>
    <mergeCell ref="AL4:AL5"/>
    <mergeCell ref="AW4:BC4"/>
    <mergeCell ref="BD4:BH4"/>
    <mergeCell ref="A6:D6"/>
    <mergeCell ref="Q4:R4"/>
    <mergeCell ref="AR4:AV4"/>
    <mergeCell ref="X4:X5"/>
    <mergeCell ref="AA4:AA5"/>
    <mergeCell ref="AD4:AD5"/>
    <mergeCell ref="AG4:AG5"/>
    <mergeCell ref="AJ4:AJ5"/>
    <mergeCell ref="AM4:AM5"/>
    <mergeCell ref="AP4:AP5"/>
    <mergeCell ref="AH4:AH5"/>
    <mergeCell ref="AI4:AI5"/>
    <mergeCell ref="AE4:AE5"/>
    <mergeCell ref="AF4:AF5"/>
    <mergeCell ref="A248:BB248"/>
    <mergeCell ref="B249:W249"/>
    <mergeCell ref="A3:A5"/>
    <mergeCell ref="B3:B5"/>
    <mergeCell ref="C3:C5"/>
    <mergeCell ref="D3:D5"/>
    <mergeCell ref="S4:S5"/>
    <mergeCell ref="T4:T5"/>
    <mergeCell ref="U4:U5"/>
    <mergeCell ref="V4:V5"/>
    <mergeCell ref="W4:W5"/>
    <mergeCell ref="E4:I4"/>
    <mergeCell ref="J4:N4"/>
    <mergeCell ref="O4:P4"/>
    <mergeCell ref="Y4:Y5"/>
    <mergeCell ref="Z4:Z5"/>
    <mergeCell ref="A1:B1"/>
    <mergeCell ref="E3:R3"/>
    <mergeCell ref="S3:W3"/>
    <mergeCell ref="X3:AQ3"/>
    <mergeCell ref="AR3:BH3"/>
    <mergeCell ref="A2:R2"/>
    <mergeCell ref="S2:AO2"/>
    <mergeCell ref="AR2:BH2"/>
  </mergeCells>
  <phoneticPr fontId="6" type="noConversion"/>
  <dataValidations count="4">
    <dataValidation type="list" allowBlank="1" showInputMessage="1" showErrorMessage="1" sqref="D41:D140 WVD157:WVD158 WLH157:WLH158 WBL157:WBL158 VRP157:VRP158 VHT157:VHT158 UXX157:UXX158 UOB157:UOB158 UEF157:UEF158 TUJ157:TUJ158 TKN157:TKN158 TAR157:TAR158 SQV157:SQV158 SGZ157:SGZ158 RXD157:RXD158 RNH157:RNH158 RDL157:RDL158 QTP157:QTP158 QJT157:QJT158 PZX157:PZX158 PQB157:PQB158 PGF157:PGF158 OWJ157:OWJ158 OMN157:OMN158 OCR157:OCR158 NSV157:NSV158 NIZ157:NIZ158 MZD157:MZD158 MPH157:MPH158 MFL157:MFL158 LVP157:LVP158 LLT157:LLT158 LBX157:LBX158 KSB157:KSB158 KIF157:KIF158 JYJ157:JYJ158 JON157:JON158 JER157:JER158 IUV157:IUV158 IKZ157:IKZ158 IBD157:IBD158 HRH157:HRH158 HHL157:HHL158 GXP157:GXP158 GNT157:GNT158 GDX157:GDX158 FUB157:FUB158 FKF157:FKF158 FAJ157:FAJ158 EQN157:EQN158 EGR157:EGR158 DWV157:DWV158 DMZ157:DMZ158 DDD157:DDD158 CTH157:CTH158 CJL157:CJL158 BZP157:BZP158 BPT157:BPT158 BFX157:BFX158 AWB157:AWB158 AMF157:AMF158 ACJ157:ACJ158 SN157:SN158 IR157:IR158 D7:D27 D29:D39 D228 D232 D142:D224 D234:D247">
      <formula1>INDIRECT(C7)</formula1>
    </dataValidation>
    <dataValidation type="list" allowBlank="1" showInputMessage="1" showErrorMessage="1" sqref="C38 C68 C161:C163 C192:C194 C196 C155 C188:C189 C19 C21 C27 C33 C47 C50 C53 C57 C62 C66 C70 C96 C100 C110 C112 C119 C127 C134 C152 C140 C199:C207 C210 C224 C212 C232 C215:C220 C228 C234:C247">
      <formula1>一级分类</formula1>
    </dataValidation>
    <dataValidation type="list" allowBlank="1" showInputMessage="1" showErrorMessage="1" sqref="C213:C214">
      <formula1>#REF!</formula1>
    </dataValidation>
    <dataValidation type="list" allowBlank="1" showInputMessage="1" showErrorMessage="1" sqref="D230">
      <formula1>INDIRECT(#REF!)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63" fitToWidth="0" orientation="landscape" r:id="rId1"/>
  <rowBreaks count="1" manualBreakCount="1">
    <brk id="248" max="16383" man="1"/>
  </rowBreaks>
  <colBreaks count="2" manualBreakCount="2">
    <brk id="18" max="247" man="1"/>
    <brk id="43" max="247" man="1"/>
  </colBreaks>
  <extLst>
    <ext xmlns:x14="http://schemas.microsoft.com/office/spreadsheetml/2009/9/main" uri="{CCE6A557-97BC-4b89-ADB6-D9C93CAAB3DF}">
      <x14:dataValidations xmlns:xm="http://schemas.microsoft.com/office/excel/2006/main" count="40">
        <x14:dataValidation type="list" allowBlank="1" showInputMessage="1" showErrorMessage="1">
          <x14:formula1>
            <xm:f>菜单!$A$1:$J$1</xm:f>
          </x14:formula1>
          <xm:sqref>C69 C7:C17 C20 C22:C24 C26 C30 C139 C39 C45 C48 C37 C63 C65 C67 C72:C86 C90 C92 C94 C97:C98 C101 C103 C108 C111 C114 C116 C120 C123 C125:C126 C129 C132 C136 C143:C144 C147 C151 C156 C158 C160 C164 C183 C187 C195 C197:C198 C153 C190:C191 C34 C51:C52 C43 C58:C59 C41 C54:C56 C118</xm:sqref>
        </x14:dataValidation>
        <x14:dataValidation type="list" allowBlank="1" showInputMessage="1" showErrorMessage="1">
          <x14:formula1>
            <xm:f>[1]菜单!#REF!</xm:f>
          </x14:formula1>
          <xm:sqref>C87</xm:sqref>
        </x14:dataValidation>
        <x14:dataValidation type="list" allowBlank="1" showInputMessage="1" showErrorMessage="1">
          <x14:formula1>
            <xm:f>[2]菜单!#REF!</xm:f>
          </x14:formula1>
          <xm:sqref>C29</xm:sqref>
        </x14:dataValidation>
        <x14:dataValidation type="list" allowBlank="1" showInputMessage="1" showErrorMessage="1">
          <x14:formula1>
            <xm:f>[3]菜单!#REF!</xm:f>
          </x14:formula1>
          <xm:sqref>C31 C36</xm:sqref>
        </x14:dataValidation>
        <x14:dataValidation type="list" allowBlank="1" showInputMessage="1" showErrorMessage="1">
          <x14:formula1>
            <xm:f>[4]菜单!#REF!</xm:f>
          </x14:formula1>
          <xm:sqref>C32 C35 C42 C89 C93 C95 C102 C180</xm:sqref>
        </x14:dataValidation>
        <x14:dataValidation type="list" allowBlank="1" showInputMessage="1" showErrorMessage="1">
          <x14:formula1>
            <xm:f>[5]菜单!#REF!</xm:f>
          </x14:formula1>
          <xm:sqref>C60</xm:sqref>
        </x14:dataValidation>
        <x14:dataValidation type="list" allowBlank="1" showInputMessage="1" showErrorMessage="1">
          <x14:formula1>
            <xm:f>[6]菜单!#REF!</xm:f>
          </x14:formula1>
          <xm:sqref>C61</xm:sqref>
        </x14:dataValidation>
        <x14:dataValidation type="list" allowBlank="1" showInputMessage="1" showErrorMessage="1">
          <x14:formula1>
            <xm:f>[7]菜单!#REF!</xm:f>
          </x14:formula1>
          <xm:sqref>C64</xm:sqref>
        </x14:dataValidation>
        <x14:dataValidation type="list" allowBlank="1" showInputMessage="1" showErrorMessage="1">
          <x14:formula1>
            <xm:f>[8]菜单!#REF!</xm:f>
          </x14:formula1>
          <xm:sqref>C71</xm:sqref>
        </x14:dataValidation>
        <x14:dataValidation type="list" allowBlank="1" showInputMessage="1" showErrorMessage="1">
          <x14:formula1>
            <xm:f>[9]菜单!#REF!</xm:f>
          </x14:formula1>
          <xm:sqref>C105</xm:sqref>
        </x14:dataValidation>
        <x14:dataValidation type="list" allowBlank="1" showInputMessage="1" showErrorMessage="1">
          <x14:formula1>
            <xm:f>[10]菜单!#REF!</xm:f>
          </x14:formula1>
          <xm:sqref>C106:C107</xm:sqref>
        </x14:dataValidation>
        <x14:dataValidation type="list" allowBlank="1" showInputMessage="1" showErrorMessage="1">
          <x14:formula1>
            <xm:f>[11]菜单!#REF!</xm:f>
          </x14:formula1>
          <xm:sqref>C109</xm:sqref>
        </x14:dataValidation>
        <x14:dataValidation type="list" allowBlank="1" showInputMessage="1" showErrorMessage="1">
          <x14:formula1>
            <xm:f>[12]菜单!#REF!</xm:f>
          </x14:formula1>
          <xm:sqref>C113</xm:sqref>
        </x14:dataValidation>
        <x14:dataValidation type="list" allowBlank="1" showInputMessage="1" showErrorMessage="1">
          <x14:formula1>
            <xm:f>[13]菜单!#REF!</xm:f>
          </x14:formula1>
          <xm:sqref>C115</xm:sqref>
        </x14:dataValidation>
        <x14:dataValidation type="list" allowBlank="1" showInputMessage="1" showErrorMessage="1">
          <x14:formula1>
            <xm:f>[14]菜单!#REF!</xm:f>
          </x14:formula1>
          <xm:sqref>C117</xm:sqref>
        </x14:dataValidation>
        <x14:dataValidation type="list" allowBlank="1" showInputMessage="1" showErrorMessage="1">
          <x14:formula1>
            <xm:f>[15]菜单!#REF!</xm:f>
          </x14:formula1>
          <xm:sqref>C122</xm:sqref>
        </x14:dataValidation>
        <x14:dataValidation type="list" allowBlank="1" showInputMessage="1" showErrorMessage="1">
          <x14:formula1>
            <xm:f>[16]菜单!#REF!</xm:f>
          </x14:formula1>
          <xm:sqref>C124</xm:sqref>
        </x14:dataValidation>
        <x14:dataValidation type="list" allowBlank="1" showInputMessage="1" showErrorMessage="1">
          <x14:formula1>
            <xm:f>[17]菜单!#REF!</xm:f>
          </x14:formula1>
          <xm:sqref>C128</xm:sqref>
        </x14:dataValidation>
        <x14:dataValidation type="list" allowBlank="1" showInputMessage="1" showErrorMessage="1">
          <x14:formula1>
            <xm:f>[18]菜单!#REF!</xm:f>
          </x14:formula1>
          <xm:sqref>C130:C131 C133</xm:sqref>
        </x14:dataValidation>
        <x14:dataValidation type="list" allowBlank="1" showInputMessage="1" showErrorMessage="1">
          <x14:formula1>
            <xm:f>[19]菜单!#REF!</xm:f>
          </x14:formula1>
          <xm:sqref>C135</xm:sqref>
        </x14:dataValidation>
        <x14:dataValidation type="list" allowBlank="1" showInputMessage="1" showErrorMessage="1">
          <x14:formula1>
            <xm:f>[20]菜单!#REF!</xm:f>
          </x14:formula1>
          <xm:sqref>C137:C138 C165:C169 C179</xm:sqref>
        </x14:dataValidation>
        <x14:dataValidation type="list" allowBlank="1" showInputMessage="1" showErrorMessage="1">
          <x14:formula1>
            <xm:f>[21]菜单!#REF!</xm:f>
          </x14:formula1>
          <xm:sqref>C154</xm:sqref>
        </x14:dataValidation>
        <x14:dataValidation type="list" allowBlank="1" showInputMessage="1" showErrorMessage="1">
          <x14:formula1>
            <xm:f>[22]菜单!#REF!</xm:f>
          </x14:formula1>
          <xm:sqref>C145:C146</xm:sqref>
        </x14:dataValidation>
        <x14:dataValidation type="list" allowBlank="1" showInputMessage="1" showErrorMessage="1">
          <x14:formula1>
            <xm:f>[23]菜单!#REF!</xm:f>
          </x14:formula1>
          <xm:sqref>C142</xm:sqref>
        </x14:dataValidation>
        <x14:dataValidation type="list" allowBlank="1" showInputMessage="1" showErrorMessage="1">
          <x14:formula1>
            <xm:f>[24]菜单!#REF!</xm:f>
          </x14:formula1>
          <xm:sqref>C159</xm:sqref>
        </x14:dataValidation>
        <x14:dataValidation type="list" allowBlank="1" showInputMessage="1" showErrorMessage="1">
          <x14:formula1>
            <xm:f>[25]菜单!#REF!</xm:f>
          </x14:formula1>
          <xm:sqref>C148:C150</xm:sqref>
        </x14:dataValidation>
        <x14:dataValidation type="list" allowBlank="1" showInputMessage="1" showErrorMessage="1">
          <x14:formula1>
            <xm:f>[26]菜单!#REF!</xm:f>
          </x14:formula1>
          <xm:sqref>C181:C182</xm:sqref>
        </x14:dataValidation>
        <x14:dataValidation type="list" allowBlank="1" showInputMessage="1" showErrorMessage="1">
          <x14:formula1>
            <xm:f>[27]菜单!#REF!</xm:f>
          </x14:formula1>
          <xm:sqref>C184</xm:sqref>
        </x14:dataValidation>
        <x14:dataValidation type="list" allowBlank="1" showInputMessage="1" showErrorMessage="1">
          <x14:formula1>
            <xm:f>[28]菜单!#REF!</xm:f>
          </x14:formula1>
          <xm:sqref>C185</xm:sqref>
        </x14:dataValidation>
        <x14:dataValidation type="list" allowBlank="1" showInputMessage="1" showErrorMessage="1">
          <x14:formula1>
            <xm:f>[29]菜单!#REF!</xm:f>
          </x14:formula1>
          <xm:sqref>C186</xm:sqref>
        </x14:dataValidation>
        <x14:dataValidation type="list" allowBlank="1" showInputMessage="1" showErrorMessage="1">
          <x14:formula1>
            <xm:f>[30]菜单!#REF!</xm:f>
          </x14:formula1>
          <xm:sqref>C170:C171</xm:sqref>
        </x14:dataValidation>
        <x14:dataValidation type="list" allowBlank="1" showInputMessage="1" showErrorMessage="1">
          <x14:formula1>
            <xm:f>[31]菜单!#REF!</xm:f>
          </x14:formula1>
          <xm:sqref>C172:C173</xm:sqref>
        </x14:dataValidation>
        <x14:dataValidation type="list" allowBlank="1" showInputMessage="1" showErrorMessage="1">
          <x14:formula1>
            <xm:f>[32]菜单!#REF!</xm:f>
          </x14:formula1>
          <xm:sqref>C175:C177</xm:sqref>
        </x14:dataValidation>
        <x14:dataValidation type="list" allowBlank="1" showInputMessage="1" showErrorMessage="1">
          <x14:formula1>
            <xm:f>[33]菜单!#REF!</xm:f>
          </x14:formula1>
          <xm:sqref>C178</xm:sqref>
        </x14:dataValidation>
        <x14:dataValidation type="list" allowBlank="1" showInputMessage="1" showErrorMessage="1">
          <x14:formula1>
            <xm:f>[34]菜单!#REF!</xm:f>
          </x14:formula1>
          <xm:sqref>C208:C209</xm:sqref>
        </x14:dataValidation>
        <x14:dataValidation type="list" allowBlank="1" showInputMessage="1" showErrorMessage="1">
          <x14:formula1>
            <xm:f>[35]附件3菜单!#REF!</xm:f>
          </x14:formula1>
          <xm:sqref>D225:D227 D233</xm:sqref>
        </x14:dataValidation>
        <x14:dataValidation type="list" allowBlank="1" showInputMessage="1" showErrorMessage="1">
          <x14:formula1>
            <xm:f>[36]菜单!#REF!</xm:f>
          </x14:formula1>
          <xm:sqref>C229:C231 C233</xm:sqref>
        </x14:dataValidation>
        <x14:dataValidation type="list" allowBlank="1" showInputMessage="1" showErrorMessage="1">
          <x14:formula1>
            <xm:f>[37]菜单!#REF!</xm:f>
          </x14:formula1>
          <xm:sqref>C222 C211</xm:sqref>
        </x14:dataValidation>
        <x14:dataValidation type="list" allowBlank="1" showInputMessage="1" showErrorMessage="1">
          <x14:formula1>
            <xm:f>[38]菜单!#REF!</xm:f>
          </x14:formula1>
          <xm:sqref>C225:C227</xm:sqref>
        </x14:dataValidation>
        <x14:dataValidation type="list" allowBlank="1" showInputMessage="1" showErrorMessage="1">
          <x14:formula1>
            <xm:f>[39]菜单!#REF!</xm:f>
          </x14:formula1>
          <xm:sqref>C221 C223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opLeftCell="G1" zoomScale="125" zoomScaleNormal="125" workbookViewId="0">
      <selection activeCell="D25" sqref="D25"/>
    </sheetView>
  </sheetViews>
  <sheetFormatPr defaultColWidth="9" defaultRowHeight="12"/>
  <cols>
    <col min="1" max="1" width="25.375" style="1" customWidth="1"/>
    <col min="2" max="2" width="18.625" style="1" customWidth="1"/>
    <col min="3" max="4" width="29.625" style="1" customWidth="1"/>
    <col min="5" max="5" width="32.125" style="1" customWidth="1"/>
    <col min="6" max="11" width="29.625" style="1" customWidth="1"/>
    <col min="12" max="16384" width="9" style="1"/>
  </cols>
  <sheetData>
    <row r="1" spans="1:13">
      <c r="A1" s="1" t="s">
        <v>63</v>
      </c>
      <c r="B1" s="1" t="s">
        <v>64</v>
      </c>
      <c r="C1" s="1" t="s">
        <v>65</v>
      </c>
      <c r="D1" s="1" t="s">
        <v>66</v>
      </c>
      <c r="E1" s="1" t="s">
        <v>67</v>
      </c>
      <c r="F1" s="1" t="s">
        <v>68</v>
      </c>
      <c r="G1" s="1" t="s">
        <v>69</v>
      </c>
      <c r="H1" s="1" t="s">
        <v>70</v>
      </c>
      <c r="I1" s="1" t="s">
        <v>71</v>
      </c>
      <c r="J1" s="1" t="s">
        <v>72</v>
      </c>
      <c r="K1" s="2" t="s">
        <v>40</v>
      </c>
      <c r="L1" s="2"/>
      <c r="M1" s="2"/>
    </row>
    <row r="2" spans="1:13">
      <c r="A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  <c r="H2" s="1" t="s">
        <v>79</v>
      </c>
      <c r="I2" s="1" t="s">
        <v>80</v>
      </c>
      <c r="J2" s="1" t="s">
        <v>81</v>
      </c>
      <c r="K2" s="2"/>
      <c r="L2" s="2"/>
      <c r="M2" s="2"/>
    </row>
    <row r="3" spans="1:13">
      <c r="C3" s="1" t="s">
        <v>82</v>
      </c>
      <c r="E3" s="1" t="s">
        <v>83</v>
      </c>
      <c r="H3" s="1" t="s">
        <v>84</v>
      </c>
      <c r="I3" s="1" t="s">
        <v>85</v>
      </c>
      <c r="J3" s="1" t="s">
        <v>86</v>
      </c>
      <c r="K3" s="2"/>
      <c r="L3" s="2"/>
      <c r="M3" s="2"/>
    </row>
    <row r="4" spans="1:13">
      <c r="E4" s="1" t="s">
        <v>87</v>
      </c>
      <c r="I4" s="1" t="s">
        <v>88</v>
      </c>
      <c r="J4" s="1" t="s">
        <v>89</v>
      </c>
      <c r="K4" s="2"/>
      <c r="L4" s="2"/>
      <c r="M4" s="2"/>
    </row>
    <row r="5" spans="1:13">
      <c r="E5" s="1" t="s">
        <v>90</v>
      </c>
      <c r="J5" s="1" t="s">
        <v>91</v>
      </c>
      <c r="K5" s="2"/>
      <c r="L5" s="2"/>
      <c r="M5" s="2"/>
    </row>
    <row r="6" spans="1:13">
      <c r="J6" s="1" t="s">
        <v>92</v>
      </c>
      <c r="K6" s="2"/>
      <c r="L6" s="2"/>
      <c r="M6" s="2"/>
    </row>
    <row r="7" spans="1:13">
      <c r="K7" s="2"/>
      <c r="L7" s="2"/>
      <c r="M7" s="2"/>
    </row>
    <row r="8" spans="1:13">
      <c r="A8" s="2"/>
      <c r="B8" s="2"/>
      <c r="C8" s="3"/>
      <c r="D8" s="3"/>
      <c r="E8" s="3"/>
      <c r="F8" s="3"/>
      <c r="G8" s="3"/>
      <c r="H8" s="2"/>
      <c r="I8" s="3"/>
      <c r="J8" s="3"/>
      <c r="K8" s="2"/>
      <c r="L8" s="2"/>
      <c r="M8" s="2"/>
    </row>
    <row r="9" spans="1:13">
      <c r="A9" s="2"/>
      <c r="B9" s="2"/>
      <c r="C9" s="3"/>
      <c r="D9" s="3"/>
      <c r="E9" s="3"/>
      <c r="F9" s="3"/>
      <c r="G9" s="3"/>
      <c r="H9" s="3"/>
      <c r="I9" s="3"/>
      <c r="J9" s="3"/>
      <c r="K9" s="2"/>
      <c r="L9" s="2"/>
      <c r="M9" s="2"/>
    </row>
    <row r="10" spans="1:13">
      <c r="C10" s="4"/>
      <c r="D10" s="4"/>
      <c r="F10" s="4"/>
      <c r="G10" s="4"/>
      <c r="H10" s="4"/>
      <c r="I10" s="4"/>
      <c r="J10" s="4"/>
    </row>
    <row r="11" spans="1:13">
      <c r="D11" s="4"/>
      <c r="E11" s="4"/>
      <c r="F11" s="4"/>
      <c r="G11" s="4"/>
      <c r="H11" s="4"/>
      <c r="I11" s="4"/>
      <c r="J11" s="4"/>
    </row>
    <row r="12" spans="1:13">
      <c r="D12" s="4"/>
      <c r="E12" s="4"/>
      <c r="F12" s="4"/>
      <c r="G12" s="4"/>
      <c r="H12" s="4"/>
      <c r="I12" s="4"/>
      <c r="J12" s="4"/>
    </row>
  </sheetData>
  <phoneticPr fontId="6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13</vt:i4>
      </vt:variant>
    </vt:vector>
  </HeadingPairs>
  <TitlesOfParts>
    <vt:vector size="15" baseType="lpstr">
      <vt:lpstr>项目汇总表</vt:lpstr>
      <vt:lpstr>菜单</vt:lpstr>
      <vt:lpstr>项目汇总表!Print_Area</vt:lpstr>
      <vt:lpstr>项目汇总表!Print_Titles</vt:lpstr>
      <vt:lpstr>地下水超采区综合治理</vt:lpstr>
      <vt:lpstr>河湖水系连通</vt:lpstr>
      <vt:lpstr>山洪灾害防治</vt:lpstr>
      <vt:lpstr>水利工程设施维修养护</vt:lpstr>
      <vt:lpstr>水土保持工程建设</vt:lpstr>
      <vt:lpstr>水资源节约与保护</vt:lpstr>
      <vt:lpstr>小型水库建设及除险加固</vt:lpstr>
      <vt:lpstr>一级分类</vt:lpstr>
      <vt:lpstr>淤地坝治理</vt:lpstr>
      <vt:lpstr>中小河流治理</vt:lpstr>
      <vt:lpstr>中型灌区节水改造等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Lenovo</cp:lastModifiedBy>
  <cp:lastPrinted>2021-07-14T07:10:06Z</cp:lastPrinted>
  <dcterms:created xsi:type="dcterms:W3CDTF">1996-12-17T01:32:00Z</dcterms:created>
  <dcterms:modified xsi:type="dcterms:W3CDTF">2021-07-14T07:11:01Z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7B3EE570A83E4C3C955556E7F97335F9</vt:lpwstr>
  </property>
</Properties>
</file>